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Cenik\"/>
    </mc:Choice>
  </mc:AlternateContent>
  <xr:revisionPtr revIDLastSave="0" documentId="13_ncr:1_{0FCE2088-BA8B-4F35-B4C8-67F51F32BB1A}" xr6:coauthVersionLast="47" xr6:coauthVersionMax="47" xr10:uidLastSave="{00000000-0000-0000-0000-000000000000}"/>
  <bookViews>
    <workbookView xWindow="-120" yWindow="-120" windowWidth="29040" windowHeight="15840" xr2:uid="{00000000-000D-0000-FFFF-FFFF00000000}"/>
  </bookViews>
  <sheets>
    <sheet name="List1" sheetId="1" r:id="rId1"/>
    <sheet name="List2" sheetId="2" r:id="rId2"/>
  </sheets>
  <definedNames>
    <definedName name="_xlnm._FilterDatabase" localSheetId="0" hidden="1">List1!$B$12:$AG$909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7" i="1" l="1"/>
  <c r="AD137" i="1"/>
  <c r="S137" i="1"/>
  <c r="U137" i="1"/>
  <c r="AA137" i="1" s="1"/>
  <c r="T137" i="1"/>
  <c r="V137" i="1"/>
  <c r="AB137" i="1" s="1"/>
  <c r="AE136" i="1"/>
  <c r="AD136" i="1"/>
  <c r="S136" i="1"/>
  <c r="U136" i="1"/>
  <c r="AA136" i="1" s="1"/>
  <c r="T136" i="1"/>
  <c r="V136" i="1"/>
  <c r="AB136" i="1" s="1"/>
  <c r="AE125" i="1"/>
  <c r="AD125" i="1"/>
  <c r="S125" i="1"/>
  <c r="U125" i="1"/>
  <c r="AA125" i="1" s="1"/>
  <c r="AC125" i="1" s="1"/>
  <c r="T125" i="1"/>
  <c r="V125" i="1"/>
  <c r="AB125" i="1" s="1"/>
  <c r="AE67" i="1"/>
  <c r="AD67" i="1"/>
  <c r="S67" i="1"/>
  <c r="T67" i="1"/>
  <c r="V67" i="1"/>
  <c r="AB67" i="1" s="1"/>
  <c r="AC67" i="1" s="1"/>
  <c r="U67" i="1"/>
  <c r="AE59" i="1"/>
  <c r="AD59" i="1"/>
  <c r="S59" i="1"/>
  <c r="U59" i="1"/>
  <c r="AA59" i="1"/>
  <c r="AC59" i="1" s="1"/>
  <c r="T59" i="1"/>
  <c r="V59" i="1"/>
  <c r="AB59" i="1" s="1"/>
  <c r="AE139" i="1"/>
  <c r="AD139" i="1"/>
  <c r="S139" i="1"/>
  <c r="U139" i="1"/>
  <c r="AA139" i="1" s="1"/>
  <c r="T139" i="1"/>
  <c r="V139" i="1"/>
  <c r="AB139" i="1" s="1"/>
  <c r="AE235" i="1"/>
  <c r="AD235" i="1"/>
  <c r="S235" i="1"/>
  <c r="U235" i="1"/>
  <c r="AA235" i="1" s="1"/>
  <c r="T235" i="1"/>
  <c r="V235" i="1"/>
  <c r="AB235" i="1" s="1"/>
  <c r="AE134" i="1"/>
  <c r="AD134" i="1"/>
  <c r="S134" i="1"/>
  <c r="U134" i="1"/>
  <c r="AA134" i="1" s="1"/>
  <c r="AC134" i="1" s="1"/>
  <c r="T134" i="1"/>
  <c r="V134" i="1"/>
  <c r="AB134" i="1" s="1"/>
  <c r="AE133" i="1"/>
  <c r="AD133" i="1"/>
  <c r="S133" i="1"/>
  <c r="U133" i="1"/>
  <c r="AA133" i="1" s="1"/>
  <c r="AC133" i="1" s="1"/>
  <c r="T133" i="1"/>
  <c r="V133" i="1"/>
  <c r="AB133" i="1"/>
  <c r="AE132" i="1"/>
  <c r="AD132" i="1"/>
  <c r="S132" i="1"/>
  <c r="U132" i="1"/>
  <c r="AA132" i="1" s="1"/>
  <c r="T132" i="1"/>
  <c r="V132" i="1"/>
  <c r="AB132" i="1"/>
  <c r="AE131" i="1"/>
  <c r="AD131" i="1"/>
  <c r="S131" i="1"/>
  <c r="U131" i="1"/>
  <c r="AA131" i="1" s="1"/>
  <c r="T131" i="1"/>
  <c r="V131" i="1"/>
  <c r="AB131" i="1" s="1"/>
  <c r="AE105" i="1"/>
  <c r="AD105" i="1"/>
  <c r="S105" i="1"/>
  <c r="U105" i="1"/>
  <c r="AA105" i="1"/>
  <c r="T105" i="1"/>
  <c r="V105" i="1"/>
  <c r="AB105" i="1" s="1"/>
  <c r="AC105" i="1" s="1"/>
  <c r="AE95" i="1"/>
  <c r="AD95" i="1"/>
  <c r="S95" i="1"/>
  <c r="T95" i="1"/>
  <c r="V95" i="1"/>
  <c r="AB95" i="1" s="1"/>
  <c r="AC95" i="1" s="1"/>
  <c r="U95" i="1"/>
  <c r="AE94" i="1"/>
  <c r="AD94" i="1"/>
  <c r="S94" i="1"/>
  <c r="T94" i="1"/>
  <c r="V94" i="1"/>
  <c r="AB94" i="1" s="1"/>
  <c r="AC94" i="1" s="1"/>
  <c r="U94" i="1"/>
  <c r="AE93" i="1"/>
  <c r="AD93" i="1"/>
  <c r="S93" i="1"/>
  <c r="T93" i="1"/>
  <c r="V93" i="1"/>
  <c r="AB93" i="1" s="1"/>
  <c r="AC93" i="1" s="1"/>
  <c r="U93" i="1"/>
  <c r="AE92" i="1"/>
  <c r="AD92" i="1"/>
  <c r="S92" i="1"/>
  <c r="T92" i="1"/>
  <c r="V92" i="1"/>
  <c r="AB92" i="1" s="1"/>
  <c r="AC92" i="1" s="1"/>
  <c r="U92" i="1"/>
  <c r="AE91" i="1"/>
  <c r="AD91" i="1"/>
  <c r="S91" i="1"/>
  <c r="T91" i="1"/>
  <c r="V91" i="1"/>
  <c r="AB91" i="1" s="1"/>
  <c r="AC91" i="1" s="1"/>
  <c r="U91" i="1"/>
  <c r="AE90" i="1"/>
  <c r="AD90" i="1"/>
  <c r="S90" i="1"/>
  <c r="T90" i="1"/>
  <c r="V90" i="1"/>
  <c r="AB90" i="1" s="1"/>
  <c r="AC90" i="1" s="1"/>
  <c r="U90" i="1"/>
  <c r="AE89" i="1"/>
  <c r="AD89" i="1"/>
  <c r="S89" i="1"/>
  <c r="T89" i="1"/>
  <c r="V89" i="1"/>
  <c r="AB89" i="1" s="1"/>
  <c r="AC89" i="1" s="1"/>
  <c r="U89" i="1"/>
  <c r="AE88" i="1"/>
  <c r="AD88" i="1"/>
  <c r="S88" i="1"/>
  <c r="T88" i="1"/>
  <c r="V88" i="1"/>
  <c r="AB88" i="1" s="1"/>
  <c r="AC88" i="1" s="1"/>
  <c r="U88" i="1"/>
  <c r="AE87" i="1"/>
  <c r="AD87" i="1"/>
  <c r="S87" i="1"/>
  <c r="T87" i="1"/>
  <c r="V87" i="1"/>
  <c r="AB87" i="1" s="1"/>
  <c r="AC87" i="1" s="1"/>
  <c r="U87" i="1"/>
  <c r="S315" i="1"/>
  <c r="T315" i="1"/>
  <c r="V315" i="1"/>
  <c r="AB315" i="1" s="1"/>
  <c r="AC315" i="1" s="1"/>
  <c r="S313" i="1"/>
  <c r="T313" i="1"/>
  <c r="V313" i="1"/>
  <c r="AB313" i="1" s="1"/>
  <c r="AC313" i="1" s="1"/>
  <c r="AE182" i="1"/>
  <c r="AD182" i="1"/>
  <c r="S182" i="1"/>
  <c r="U182" i="1"/>
  <c r="AA182" i="1" s="1"/>
  <c r="T182" i="1"/>
  <c r="V182" i="1"/>
  <c r="AB182" i="1" s="1"/>
  <c r="S98" i="1"/>
  <c r="T98" i="1"/>
  <c r="V98" i="1"/>
  <c r="AB98" i="1" s="1"/>
  <c r="AC98" i="1" s="1"/>
  <c r="AD98" i="1"/>
  <c r="AE98" i="1"/>
  <c r="S99" i="1"/>
  <c r="T99" i="1"/>
  <c r="V99" i="1"/>
  <c r="AB99" i="1" s="1"/>
  <c r="AC99" i="1" s="1"/>
  <c r="AD99" i="1"/>
  <c r="AE99" i="1"/>
  <c r="S100" i="1"/>
  <c r="T100" i="1"/>
  <c r="V100" i="1"/>
  <c r="AB100" i="1"/>
  <c r="AC100" i="1" s="1"/>
  <c r="AD100" i="1"/>
  <c r="AE100" i="1"/>
  <c r="S101" i="1"/>
  <c r="T101" i="1"/>
  <c r="V101" i="1"/>
  <c r="AB101" i="1" s="1"/>
  <c r="AC101" i="1" s="1"/>
  <c r="AD101" i="1"/>
  <c r="AE101" i="1"/>
  <c r="S102" i="1"/>
  <c r="T102" i="1"/>
  <c r="V102" i="1"/>
  <c r="AB102" i="1" s="1"/>
  <c r="AC102" i="1" s="1"/>
  <c r="AD102" i="1"/>
  <c r="AE102" i="1"/>
  <c r="AE97" i="1"/>
  <c r="AD97" i="1"/>
  <c r="S97" i="1"/>
  <c r="T97" i="1"/>
  <c r="V97" i="1"/>
  <c r="AB97" i="1" s="1"/>
  <c r="AC97" i="1" s="1"/>
  <c r="S39" i="1"/>
  <c r="T39" i="1"/>
  <c r="V39" i="1"/>
  <c r="AB39" i="1" s="1"/>
  <c r="AD39" i="1"/>
  <c r="AE39" i="1"/>
  <c r="S25" i="1"/>
  <c r="T25" i="1"/>
  <c r="V25" i="1"/>
  <c r="AB25" i="1" s="1"/>
  <c r="AC25" i="1" s="1"/>
  <c r="AD25" i="1"/>
  <c r="AE25" i="1"/>
  <c r="S24" i="1"/>
  <c r="T24" i="1"/>
  <c r="V24" i="1"/>
  <c r="AB24" i="1" s="1"/>
  <c r="AC24" i="1" s="1"/>
  <c r="AD24" i="1"/>
  <c r="AE24" i="1"/>
  <c r="S23" i="1"/>
  <c r="T23" i="1"/>
  <c r="V23" i="1"/>
  <c r="AB23" i="1" s="1"/>
  <c r="AC23" i="1"/>
  <c r="AD23" i="1"/>
  <c r="AE23" i="1"/>
  <c r="AH112" i="1"/>
  <c r="AH111" i="1"/>
  <c r="AH86" i="1"/>
  <c r="AH85" i="1"/>
  <c r="AH84" i="1"/>
  <c r="AH83" i="1"/>
  <c r="AH82" i="1"/>
  <c r="AH81" i="1"/>
  <c r="AH80" i="1"/>
  <c r="AH79" i="1"/>
  <c r="AH47" i="1"/>
  <c r="AI47" i="1"/>
  <c r="AH46" i="1"/>
  <c r="AI46" i="1"/>
  <c r="AH40" i="1"/>
  <c r="AH36" i="1"/>
  <c r="AH35" i="1"/>
  <c r="AD843" i="1"/>
  <c r="AE843" i="1"/>
  <c r="S843" i="1"/>
  <c r="U843" i="1"/>
  <c r="AD842" i="1"/>
  <c r="AE842" i="1"/>
  <c r="S842" i="1"/>
  <c r="T842" i="1"/>
  <c r="V842" i="1"/>
  <c r="AB842" i="1" s="1"/>
  <c r="AC842" i="1" s="1"/>
  <c r="AD820" i="1"/>
  <c r="AE820" i="1"/>
  <c r="S820" i="1"/>
  <c r="T820" i="1"/>
  <c r="V820" i="1"/>
  <c r="AB820" i="1" s="1"/>
  <c r="AC820" i="1" s="1"/>
  <c r="AD819" i="1"/>
  <c r="AE819" i="1"/>
  <c r="S819" i="1"/>
  <c r="T819" i="1"/>
  <c r="V819" i="1"/>
  <c r="AB819" i="1"/>
  <c r="AC819" i="1" s="1"/>
  <c r="AD818" i="1"/>
  <c r="AE818" i="1"/>
  <c r="S818" i="1"/>
  <c r="U818" i="1"/>
  <c r="AD808" i="1"/>
  <c r="AE808" i="1"/>
  <c r="S808" i="1"/>
  <c r="U808" i="1"/>
  <c r="AD807" i="1"/>
  <c r="AE807" i="1"/>
  <c r="S807" i="1"/>
  <c r="U807" i="1"/>
  <c r="AD806" i="1"/>
  <c r="AE806" i="1"/>
  <c r="S806" i="1"/>
  <c r="T806" i="1"/>
  <c r="V806" i="1"/>
  <c r="AB806" i="1" s="1"/>
  <c r="AC806" i="1" s="1"/>
  <c r="AD805" i="1"/>
  <c r="AE805" i="1"/>
  <c r="S805" i="1"/>
  <c r="T805" i="1"/>
  <c r="V805" i="1"/>
  <c r="AB805" i="1" s="1"/>
  <c r="AC805" i="1" s="1"/>
  <c r="AD802" i="1"/>
  <c r="AE802" i="1"/>
  <c r="S802" i="1"/>
  <c r="U802" i="1"/>
  <c r="AD798" i="1"/>
  <c r="AE798" i="1"/>
  <c r="S798" i="1"/>
  <c r="T798" i="1"/>
  <c r="V798" i="1"/>
  <c r="AB798" i="1" s="1"/>
  <c r="AC798" i="1" s="1"/>
  <c r="AD796" i="1"/>
  <c r="AE796" i="1"/>
  <c r="S796" i="1"/>
  <c r="U796" i="1"/>
  <c r="AD795" i="1"/>
  <c r="AE795" i="1"/>
  <c r="S795" i="1"/>
  <c r="U795" i="1"/>
  <c r="AD793" i="1"/>
  <c r="AE793" i="1"/>
  <c r="S793" i="1"/>
  <c r="T793" i="1"/>
  <c r="V793" i="1"/>
  <c r="AB793" i="1"/>
  <c r="AC793" i="1" s="1"/>
  <c r="S857" i="1"/>
  <c r="T857" i="1"/>
  <c r="V857" i="1"/>
  <c r="AB857" i="1" s="1"/>
  <c r="AD857" i="1"/>
  <c r="AE857" i="1"/>
  <c r="S823" i="1"/>
  <c r="T823" i="1"/>
  <c r="V823" i="1"/>
  <c r="AB823" i="1" s="1"/>
  <c r="AD823" i="1"/>
  <c r="AE823" i="1"/>
  <c r="S824" i="1"/>
  <c r="T824" i="1"/>
  <c r="V824" i="1"/>
  <c r="AB824" i="1" s="1"/>
  <c r="AD824" i="1"/>
  <c r="AE824" i="1"/>
  <c r="S814" i="1"/>
  <c r="T814" i="1"/>
  <c r="V814" i="1"/>
  <c r="AB814" i="1"/>
  <c r="AD814" i="1"/>
  <c r="AE814" i="1"/>
  <c r="S799" i="1"/>
  <c r="T799" i="1"/>
  <c r="V799" i="1"/>
  <c r="AB799" i="1" s="1"/>
  <c r="AD799" i="1"/>
  <c r="AE799" i="1"/>
  <c r="AC182" i="1"/>
  <c r="U102" i="1"/>
  <c r="U101" i="1"/>
  <c r="U100" i="1"/>
  <c r="U99" i="1"/>
  <c r="U98" i="1"/>
  <c r="U97" i="1"/>
  <c r="U39" i="1"/>
  <c r="AA39" i="1"/>
  <c r="AC39" i="1" s="1"/>
  <c r="U25" i="1"/>
  <c r="U24" i="1"/>
  <c r="T843" i="1"/>
  <c r="V843" i="1"/>
  <c r="AB843" i="1" s="1"/>
  <c r="AC843" i="1" s="1"/>
  <c r="U23" i="1"/>
  <c r="U842" i="1"/>
  <c r="U820" i="1"/>
  <c r="U819" i="1"/>
  <c r="T818" i="1"/>
  <c r="V818" i="1"/>
  <c r="AB818" i="1" s="1"/>
  <c r="AC818" i="1" s="1"/>
  <c r="T807" i="1"/>
  <c r="V807" i="1"/>
  <c r="AB807" i="1" s="1"/>
  <c r="AC807" i="1" s="1"/>
  <c r="T808" i="1"/>
  <c r="V808" i="1"/>
  <c r="AB808" i="1" s="1"/>
  <c r="AC808" i="1" s="1"/>
  <c r="U806" i="1"/>
  <c r="U805" i="1"/>
  <c r="U793" i="1"/>
  <c r="T802" i="1"/>
  <c r="V802" i="1"/>
  <c r="AB802" i="1" s="1"/>
  <c r="AC802" i="1" s="1"/>
  <c r="U798" i="1"/>
  <c r="T795" i="1"/>
  <c r="V795" i="1"/>
  <c r="AB795" i="1" s="1"/>
  <c r="AC795" i="1" s="1"/>
  <c r="T796" i="1"/>
  <c r="V796" i="1"/>
  <c r="AB796" i="1" s="1"/>
  <c r="AC796" i="1" s="1"/>
  <c r="U799" i="1"/>
  <c r="AA799" i="1" s="1"/>
  <c r="AC799" i="1" s="1"/>
  <c r="U814" i="1"/>
  <c r="AA814" i="1" s="1"/>
  <c r="U857" i="1"/>
  <c r="AA857" i="1" s="1"/>
  <c r="AC857" i="1"/>
  <c r="U824" i="1"/>
  <c r="AA824" i="1" s="1"/>
  <c r="U823" i="1"/>
  <c r="AA823" i="1" s="1"/>
  <c r="S788" i="1"/>
  <c r="T788" i="1"/>
  <c r="V788" i="1"/>
  <c r="AB788" i="1" s="1"/>
  <c r="AD788" i="1"/>
  <c r="AE788" i="1"/>
  <c r="S778" i="1"/>
  <c r="T778" i="1"/>
  <c r="V778" i="1"/>
  <c r="AB778" i="1" s="1"/>
  <c r="AD778" i="1"/>
  <c r="AE778" i="1"/>
  <c r="S775" i="1"/>
  <c r="T775" i="1"/>
  <c r="V775" i="1"/>
  <c r="AB775" i="1" s="1"/>
  <c r="AD775" i="1"/>
  <c r="AE775" i="1"/>
  <c r="S776" i="1"/>
  <c r="T776" i="1"/>
  <c r="V776" i="1"/>
  <c r="AB776" i="1" s="1"/>
  <c r="AD776" i="1"/>
  <c r="AE776" i="1"/>
  <c r="AD771" i="1"/>
  <c r="AE771" i="1"/>
  <c r="S771" i="1"/>
  <c r="U771" i="1"/>
  <c r="AA771" i="1" s="1"/>
  <c r="AC771" i="1" s="1"/>
  <c r="S852" i="1"/>
  <c r="T852" i="1"/>
  <c r="V852" i="1"/>
  <c r="AB852" i="1" s="1"/>
  <c r="AD852" i="1"/>
  <c r="AE852" i="1"/>
  <c r="S853" i="1"/>
  <c r="T853" i="1"/>
  <c r="V853" i="1"/>
  <c r="AB853" i="1" s="1"/>
  <c r="AD853" i="1"/>
  <c r="AE853" i="1"/>
  <c r="S854" i="1"/>
  <c r="T854" i="1"/>
  <c r="V854" i="1"/>
  <c r="AB854" i="1" s="1"/>
  <c r="AD854" i="1"/>
  <c r="AE854" i="1"/>
  <c r="S856" i="1"/>
  <c r="T856" i="1"/>
  <c r="V856" i="1"/>
  <c r="AB856" i="1"/>
  <c r="AD856" i="1"/>
  <c r="AE856" i="1"/>
  <c r="S858" i="1"/>
  <c r="T858" i="1"/>
  <c r="V858" i="1"/>
  <c r="AB858" i="1" s="1"/>
  <c r="AD858" i="1"/>
  <c r="AE858" i="1"/>
  <c r="S837" i="1"/>
  <c r="T837" i="1"/>
  <c r="V837" i="1"/>
  <c r="AB837" i="1" s="1"/>
  <c r="AD837" i="1"/>
  <c r="AE837" i="1"/>
  <c r="S838" i="1"/>
  <c r="T838" i="1"/>
  <c r="V838" i="1"/>
  <c r="AB838" i="1" s="1"/>
  <c r="AC838" i="1" s="1"/>
  <c r="AD838" i="1"/>
  <c r="AE838" i="1"/>
  <c r="S839" i="1"/>
  <c r="U839" i="1"/>
  <c r="AA839" i="1" s="1"/>
  <c r="AD839" i="1"/>
  <c r="AE839" i="1"/>
  <c r="S840" i="1"/>
  <c r="T840" i="1"/>
  <c r="V840" i="1"/>
  <c r="AB840" i="1" s="1"/>
  <c r="AD840" i="1"/>
  <c r="AE840" i="1"/>
  <c r="S841" i="1"/>
  <c r="T841" i="1"/>
  <c r="V841" i="1"/>
  <c r="AB841" i="1" s="1"/>
  <c r="AD841" i="1"/>
  <c r="AE841" i="1"/>
  <c r="S844" i="1"/>
  <c r="T844" i="1"/>
  <c r="V844" i="1"/>
  <c r="AB844" i="1" s="1"/>
  <c r="AD844" i="1"/>
  <c r="AE844" i="1"/>
  <c r="S845" i="1"/>
  <c r="U845" i="1"/>
  <c r="AA845" i="1" s="1"/>
  <c r="AD845" i="1"/>
  <c r="AE845" i="1"/>
  <c r="S846" i="1"/>
  <c r="T846" i="1"/>
  <c r="V846" i="1"/>
  <c r="AB846" i="1" s="1"/>
  <c r="AD846" i="1"/>
  <c r="AE846" i="1"/>
  <c r="S825" i="1"/>
  <c r="T825" i="1"/>
  <c r="V825" i="1"/>
  <c r="AB825" i="1"/>
  <c r="AD825" i="1"/>
  <c r="AE825" i="1"/>
  <c r="S797" i="1"/>
  <c r="T797" i="1"/>
  <c r="V797" i="1"/>
  <c r="AB797" i="1" s="1"/>
  <c r="AD797" i="1"/>
  <c r="AE797" i="1"/>
  <c r="S800" i="1"/>
  <c r="T800" i="1"/>
  <c r="V800" i="1"/>
  <c r="AB800" i="1" s="1"/>
  <c r="AD800" i="1"/>
  <c r="AE800" i="1"/>
  <c r="S801" i="1"/>
  <c r="T801" i="1"/>
  <c r="V801" i="1"/>
  <c r="AB801" i="1" s="1"/>
  <c r="AD801" i="1"/>
  <c r="AE801" i="1"/>
  <c r="S803" i="1"/>
  <c r="T803" i="1"/>
  <c r="V803" i="1"/>
  <c r="AB803" i="1"/>
  <c r="AD803" i="1"/>
  <c r="AE803" i="1"/>
  <c r="S804" i="1"/>
  <c r="T804" i="1"/>
  <c r="V804" i="1"/>
  <c r="AB804" i="1" s="1"/>
  <c r="AD804" i="1"/>
  <c r="AE804" i="1"/>
  <c r="S809" i="1"/>
  <c r="T809" i="1"/>
  <c r="V809" i="1"/>
  <c r="AB809" i="1" s="1"/>
  <c r="AD809" i="1"/>
  <c r="AE809" i="1"/>
  <c r="S785" i="1"/>
  <c r="T785" i="1"/>
  <c r="V785" i="1"/>
  <c r="AB785" i="1"/>
  <c r="AD785" i="1"/>
  <c r="AE785" i="1"/>
  <c r="S772" i="1"/>
  <c r="T772" i="1"/>
  <c r="V772" i="1"/>
  <c r="AB772" i="1" s="1"/>
  <c r="AD772" i="1"/>
  <c r="AE772" i="1"/>
  <c r="S768" i="1"/>
  <c r="T768" i="1"/>
  <c r="V768" i="1"/>
  <c r="AB768" i="1" s="1"/>
  <c r="AD767" i="1"/>
  <c r="AE767" i="1"/>
  <c r="AD768" i="1"/>
  <c r="AE768" i="1"/>
  <c r="S767" i="1"/>
  <c r="T767" i="1"/>
  <c r="V767" i="1"/>
  <c r="AB767" i="1" s="1"/>
  <c r="U788" i="1"/>
  <c r="AA788" i="1" s="1"/>
  <c r="AC788" i="1" s="1"/>
  <c r="U778" i="1"/>
  <c r="AA778" i="1" s="1"/>
  <c r="U776" i="1"/>
  <c r="AA776" i="1" s="1"/>
  <c r="U775" i="1"/>
  <c r="AA775" i="1" s="1"/>
  <c r="U825" i="1"/>
  <c r="AA825" i="1" s="1"/>
  <c r="T771" i="1"/>
  <c r="V771" i="1"/>
  <c r="AB771" i="1" s="1"/>
  <c r="U844" i="1"/>
  <c r="AA844" i="1" s="1"/>
  <c r="U841" i="1"/>
  <c r="AA841" i="1"/>
  <c r="T845" i="1"/>
  <c r="V845" i="1"/>
  <c r="AB845" i="1"/>
  <c r="T839" i="1"/>
  <c r="V839" i="1"/>
  <c r="AB839" i="1" s="1"/>
  <c r="U838" i="1"/>
  <c r="AA838" i="1"/>
  <c r="U767" i="1"/>
  <c r="AA767" i="1" s="1"/>
  <c r="U801" i="1"/>
  <c r="AA801" i="1" s="1"/>
  <c r="U837" i="1"/>
  <c r="AA837" i="1" s="1"/>
  <c r="U768" i="1"/>
  <c r="AA768" i="1" s="1"/>
  <c r="U785" i="1"/>
  <c r="AA785" i="1" s="1"/>
  <c r="U800" i="1"/>
  <c r="AA800" i="1" s="1"/>
  <c r="U858" i="1"/>
  <c r="AA858" i="1" s="1"/>
  <c r="U854" i="1"/>
  <c r="AA854" i="1"/>
  <c r="AC854" i="1" s="1"/>
  <c r="U809" i="1"/>
  <c r="AA809" i="1" s="1"/>
  <c r="U853" i="1"/>
  <c r="AA853" i="1" s="1"/>
  <c r="U856" i="1"/>
  <c r="AA856" i="1" s="1"/>
  <c r="U852" i="1"/>
  <c r="AA852" i="1" s="1"/>
  <c r="U846" i="1"/>
  <c r="AA846" i="1" s="1"/>
  <c r="U840" i="1"/>
  <c r="AA840" i="1" s="1"/>
  <c r="U804" i="1"/>
  <c r="AA804" i="1" s="1"/>
  <c r="U797" i="1"/>
  <c r="AA797" i="1" s="1"/>
  <c r="AC797" i="1" s="1"/>
  <c r="U803" i="1"/>
  <c r="AA803" i="1" s="1"/>
  <c r="AC803" i="1"/>
  <c r="U772" i="1"/>
  <c r="AA772" i="1" s="1"/>
  <c r="T7" i="1"/>
  <c r="AE16" i="1"/>
  <c r="AD16" i="1"/>
  <c r="S16" i="1"/>
  <c r="U16" i="1"/>
  <c r="S18" i="1"/>
  <c r="T16" i="1"/>
  <c r="V16" i="1"/>
  <c r="AB16" i="1" s="1"/>
  <c r="AC16" i="1" s="1"/>
  <c r="AE114" i="1"/>
  <c r="AE115" i="1"/>
  <c r="AE116" i="1"/>
  <c r="AE112" i="1"/>
  <c r="AE243" i="1"/>
  <c r="AD243" i="1"/>
  <c r="S243" i="1"/>
  <c r="U243" i="1"/>
  <c r="AA243" i="1" s="1"/>
  <c r="AE241" i="1"/>
  <c r="AD241" i="1"/>
  <c r="S241" i="1"/>
  <c r="U241" i="1"/>
  <c r="AA241" i="1" s="1"/>
  <c r="AE207" i="1"/>
  <c r="AD207" i="1"/>
  <c r="S207" i="1"/>
  <c r="U207" i="1"/>
  <c r="AA207" i="1" s="1"/>
  <c r="AC207" i="1" s="1"/>
  <c r="AE158" i="1"/>
  <c r="AD158" i="1"/>
  <c r="S158" i="1"/>
  <c r="U158" i="1"/>
  <c r="AE157" i="1"/>
  <c r="AD157" i="1"/>
  <c r="S157" i="1"/>
  <c r="U157" i="1"/>
  <c r="AE152" i="1"/>
  <c r="AD152" i="1"/>
  <c r="S152" i="1"/>
  <c r="T152" i="1"/>
  <c r="V152" i="1"/>
  <c r="AB152" i="1" s="1"/>
  <c r="AC152" i="1" s="1"/>
  <c r="T243" i="1"/>
  <c r="V243" i="1"/>
  <c r="AB243" i="1" s="1"/>
  <c r="T241" i="1"/>
  <c r="V241" i="1"/>
  <c r="AB241" i="1" s="1"/>
  <c r="T207" i="1"/>
  <c r="V207" i="1"/>
  <c r="AB207" i="1" s="1"/>
  <c r="T158" i="1"/>
  <c r="V158" i="1"/>
  <c r="AB158" i="1" s="1"/>
  <c r="AC158" i="1" s="1"/>
  <c r="T157" i="1"/>
  <c r="V157" i="1"/>
  <c r="AB157" i="1" s="1"/>
  <c r="AC157" i="1" s="1"/>
  <c r="U152" i="1"/>
  <c r="S213" i="1"/>
  <c r="S210" i="1"/>
  <c r="S211" i="1"/>
  <c r="S214" i="1"/>
  <c r="S215" i="1"/>
  <c r="S216" i="1"/>
  <c r="S74" i="1"/>
  <c r="S75" i="1"/>
  <c r="S76" i="1"/>
  <c r="S77" i="1"/>
  <c r="S78" i="1"/>
  <c r="S79" i="1"/>
  <c r="S80" i="1"/>
  <c r="S81" i="1"/>
  <c r="S82" i="1"/>
  <c r="S83" i="1"/>
  <c r="S84" i="1"/>
  <c r="S85" i="1"/>
  <c r="S86" i="1"/>
  <c r="S40" i="1"/>
  <c r="S41" i="1"/>
  <c r="S42" i="1"/>
  <c r="S43" i="1"/>
  <c r="S44" i="1"/>
  <c r="S45" i="1"/>
  <c r="S46" i="1"/>
  <c r="S47" i="1"/>
  <c r="S19" i="1"/>
  <c r="S20" i="1"/>
  <c r="S21" i="1"/>
  <c r="S22" i="1"/>
  <c r="S26" i="1"/>
  <c r="S27" i="1"/>
  <c r="S28" i="1"/>
  <c r="S29" i="1"/>
  <c r="S30" i="1"/>
  <c r="S31" i="1"/>
  <c r="S32" i="1"/>
  <c r="S33" i="1"/>
  <c r="S34" i="1"/>
  <c r="S35" i="1"/>
  <c r="S36" i="1"/>
  <c r="AD114" i="1"/>
  <c r="AD115" i="1"/>
  <c r="AD116" i="1"/>
  <c r="S114" i="1"/>
  <c r="T114" i="1"/>
  <c r="V114" i="1"/>
  <c r="AB114" i="1"/>
  <c r="AC114" i="1" s="1"/>
  <c r="S115" i="1"/>
  <c r="T115" i="1"/>
  <c r="V115" i="1"/>
  <c r="AB115" i="1" s="1"/>
  <c r="AC115" i="1" s="1"/>
  <c r="S116" i="1"/>
  <c r="T116" i="1"/>
  <c r="V116" i="1"/>
  <c r="AB116" i="1" s="1"/>
  <c r="AC116" i="1" s="1"/>
  <c r="AD112" i="1"/>
  <c r="S112" i="1"/>
  <c r="U112" i="1"/>
  <c r="AE111" i="1"/>
  <c r="AD111" i="1"/>
  <c r="S111" i="1"/>
  <c r="U111" i="1"/>
  <c r="AA111" i="1" s="1"/>
  <c r="AE147" i="1"/>
  <c r="AE148" i="1"/>
  <c r="AE149" i="1"/>
  <c r="AE150" i="1"/>
  <c r="AD147" i="1"/>
  <c r="AD148" i="1"/>
  <c r="AD149" i="1"/>
  <c r="AD150" i="1"/>
  <c r="S147" i="1"/>
  <c r="U147" i="1"/>
  <c r="S148" i="1"/>
  <c r="T148" i="1"/>
  <c r="V148" i="1"/>
  <c r="AB148" i="1" s="1"/>
  <c r="S149" i="1"/>
  <c r="U149" i="1"/>
  <c r="S150" i="1"/>
  <c r="U150" i="1"/>
  <c r="T112" i="1"/>
  <c r="V112" i="1"/>
  <c r="AB112" i="1" s="1"/>
  <c r="AC112" i="1" s="1"/>
  <c r="U116" i="1"/>
  <c r="U115" i="1"/>
  <c r="U114" i="1"/>
  <c r="T111" i="1"/>
  <c r="V111" i="1"/>
  <c r="AB111" i="1" s="1"/>
  <c r="U148" i="1"/>
  <c r="T147" i="1"/>
  <c r="V147" i="1"/>
  <c r="AB147" i="1" s="1"/>
  <c r="T150" i="1"/>
  <c r="V150" i="1"/>
  <c r="AB150" i="1" s="1"/>
  <c r="AC150" i="1" s="1"/>
  <c r="T149" i="1"/>
  <c r="V149" i="1"/>
  <c r="AB149" i="1" s="1"/>
  <c r="S247" i="1"/>
  <c r="T247" i="1"/>
  <c r="AD247" i="1"/>
  <c r="U247" i="1"/>
  <c r="AA247" i="1" s="1"/>
  <c r="Z247" i="1"/>
  <c r="V247" i="1"/>
  <c r="AB247" i="1"/>
  <c r="S848" i="1"/>
  <c r="T848" i="1"/>
  <c r="V848" i="1"/>
  <c r="AB848" i="1" s="1"/>
  <c r="AD848" i="1"/>
  <c r="AE848" i="1"/>
  <c r="S850" i="1"/>
  <c r="U850" i="1"/>
  <c r="AA850" i="1" s="1"/>
  <c r="AD850" i="1"/>
  <c r="AE850" i="1"/>
  <c r="S851" i="1"/>
  <c r="T851" i="1"/>
  <c r="V851" i="1"/>
  <c r="AB851" i="1" s="1"/>
  <c r="AC851" i="1" s="1"/>
  <c r="AD851" i="1"/>
  <c r="AE851" i="1"/>
  <c r="S860" i="1"/>
  <c r="T860" i="1"/>
  <c r="V860" i="1"/>
  <c r="AB860" i="1" s="1"/>
  <c r="AD860" i="1"/>
  <c r="AE860" i="1"/>
  <c r="S861" i="1"/>
  <c r="T861" i="1"/>
  <c r="V861" i="1"/>
  <c r="AB861" i="1"/>
  <c r="AD861" i="1"/>
  <c r="AE861" i="1"/>
  <c r="S862" i="1"/>
  <c r="T862" i="1"/>
  <c r="V862" i="1"/>
  <c r="AB862" i="1" s="1"/>
  <c r="AD862" i="1"/>
  <c r="AE862" i="1"/>
  <c r="S863" i="1"/>
  <c r="U863" i="1"/>
  <c r="AA863" i="1" s="1"/>
  <c r="AD863" i="1"/>
  <c r="AE863" i="1"/>
  <c r="S864" i="1"/>
  <c r="T864" i="1"/>
  <c r="V864" i="1"/>
  <c r="AB864" i="1"/>
  <c r="AD864" i="1"/>
  <c r="AE864" i="1"/>
  <c r="S866" i="1"/>
  <c r="T866" i="1"/>
  <c r="V866" i="1"/>
  <c r="AB866" i="1" s="1"/>
  <c r="AD866" i="1"/>
  <c r="AE866" i="1"/>
  <c r="S828" i="1"/>
  <c r="U828" i="1"/>
  <c r="AA828" i="1" s="1"/>
  <c r="AD828" i="1"/>
  <c r="AE828" i="1"/>
  <c r="S829" i="1"/>
  <c r="U829" i="1"/>
  <c r="AA829" i="1" s="1"/>
  <c r="AD829" i="1"/>
  <c r="AE829" i="1"/>
  <c r="S830" i="1"/>
  <c r="T830" i="1"/>
  <c r="V830" i="1"/>
  <c r="AB830" i="1" s="1"/>
  <c r="AD830" i="1"/>
  <c r="AE830" i="1"/>
  <c r="S831" i="1"/>
  <c r="U831" i="1"/>
  <c r="AA831" i="1" s="1"/>
  <c r="AD831" i="1"/>
  <c r="AE831" i="1"/>
  <c r="S832" i="1"/>
  <c r="T832" i="1"/>
  <c r="V832" i="1"/>
  <c r="AB832" i="1" s="1"/>
  <c r="AD832" i="1"/>
  <c r="AE832" i="1"/>
  <c r="S833" i="1"/>
  <c r="U833" i="1"/>
  <c r="AA833" i="1" s="1"/>
  <c r="AD833" i="1"/>
  <c r="AE833" i="1"/>
  <c r="S834" i="1"/>
  <c r="T834" i="1"/>
  <c r="V834" i="1"/>
  <c r="AB834" i="1" s="1"/>
  <c r="AD834" i="1"/>
  <c r="AE834" i="1"/>
  <c r="S835" i="1"/>
  <c r="T835" i="1"/>
  <c r="V835" i="1"/>
  <c r="AB835" i="1" s="1"/>
  <c r="AD835" i="1"/>
  <c r="AE835" i="1"/>
  <c r="S836" i="1"/>
  <c r="U836" i="1"/>
  <c r="AA836" i="1"/>
  <c r="AD836" i="1"/>
  <c r="AE836" i="1"/>
  <c r="S794" i="1"/>
  <c r="T794" i="1"/>
  <c r="V794" i="1"/>
  <c r="AB794" i="1" s="1"/>
  <c r="AD794" i="1"/>
  <c r="AE794" i="1"/>
  <c r="S810" i="1"/>
  <c r="T810" i="1"/>
  <c r="V810" i="1"/>
  <c r="AB810" i="1" s="1"/>
  <c r="AD810" i="1"/>
  <c r="AE810" i="1"/>
  <c r="S811" i="1"/>
  <c r="T811" i="1"/>
  <c r="V811" i="1"/>
  <c r="AB811" i="1" s="1"/>
  <c r="AD811" i="1"/>
  <c r="AE811" i="1"/>
  <c r="S812" i="1"/>
  <c r="T812" i="1"/>
  <c r="V812" i="1"/>
  <c r="AB812" i="1" s="1"/>
  <c r="AD812" i="1"/>
  <c r="AE812" i="1"/>
  <c r="S813" i="1"/>
  <c r="U813" i="1"/>
  <c r="AA813" i="1" s="1"/>
  <c r="AD813" i="1"/>
  <c r="AE813" i="1"/>
  <c r="S815" i="1"/>
  <c r="T815" i="1"/>
  <c r="V815" i="1"/>
  <c r="AB815" i="1" s="1"/>
  <c r="AD815" i="1"/>
  <c r="AE815" i="1"/>
  <c r="S816" i="1"/>
  <c r="T816" i="1"/>
  <c r="V816" i="1"/>
  <c r="AB816" i="1" s="1"/>
  <c r="AD816" i="1"/>
  <c r="AE816" i="1"/>
  <c r="S817" i="1"/>
  <c r="T817" i="1"/>
  <c r="V817" i="1"/>
  <c r="AB817" i="1" s="1"/>
  <c r="AD817" i="1"/>
  <c r="AE817" i="1"/>
  <c r="S821" i="1"/>
  <c r="U821" i="1"/>
  <c r="AA821" i="1" s="1"/>
  <c r="AD821" i="1"/>
  <c r="AE821" i="1"/>
  <c r="S822" i="1"/>
  <c r="T822" i="1"/>
  <c r="V822" i="1"/>
  <c r="AB822" i="1" s="1"/>
  <c r="AD822" i="1"/>
  <c r="AE822" i="1"/>
  <c r="S826" i="1"/>
  <c r="T826" i="1"/>
  <c r="V826" i="1"/>
  <c r="AB826" i="1" s="1"/>
  <c r="AD826" i="1"/>
  <c r="AE826" i="1"/>
  <c r="S787" i="1"/>
  <c r="T787" i="1"/>
  <c r="V787" i="1"/>
  <c r="AB787" i="1" s="1"/>
  <c r="AD787" i="1"/>
  <c r="AE787" i="1"/>
  <c r="S790" i="1"/>
  <c r="T790" i="1"/>
  <c r="V790" i="1"/>
  <c r="AB790" i="1"/>
  <c r="AD790" i="1"/>
  <c r="AE790" i="1"/>
  <c r="S791" i="1"/>
  <c r="T791" i="1"/>
  <c r="V791" i="1"/>
  <c r="AB791" i="1" s="1"/>
  <c r="AD791" i="1"/>
  <c r="AE791" i="1"/>
  <c r="S780" i="1"/>
  <c r="T780" i="1"/>
  <c r="V780" i="1"/>
  <c r="AB780" i="1" s="1"/>
  <c r="AD780" i="1"/>
  <c r="AE780" i="1"/>
  <c r="S781" i="1"/>
  <c r="T781" i="1"/>
  <c r="V781" i="1"/>
  <c r="AB781" i="1" s="1"/>
  <c r="AD781" i="1"/>
  <c r="AE781" i="1"/>
  <c r="S782" i="1"/>
  <c r="T782" i="1"/>
  <c r="V782" i="1"/>
  <c r="AB782" i="1" s="1"/>
  <c r="AD782" i="1"/>
  <c r="AE782" i="1"/>
  <c r="S770" i="1"/>
  <c r="T770" i="1"/>
  <c r="V770" i="1"/>
  <c r="AB770" i="1" s="1"/>
  <c r="AD770" i="1"/>
  <c r="AE770" i="1"/>
  <c r="S773" i="1"/>
  <c r="T773" i="1"/>
  <c r="V773" i="1"/>
  <c r="AB773" i="1" s="1"/>
  <c r="AD773" i="1"/>
  <c r="AE773" i="1"/>
  <c r="S774" i="1"/>
  <c r="T774" i="1"/>
  <c r="V774" i="1"/>
  <c r="AB774" i="1" s="1"/>
  <c r="AD774" i="1"/>
  <c r="AE774" i="1"/>
  <c r="S777" i="1"/>
  <c r="T777" i="1"/>
  <c r="V777" i="1"/>
  <c r="AB777" i="1" s="1"/>
  <c r="AD777" i="1"/>
  <c r="AE777" i="1"/>
  <c r="AE351" i="1"/>
  <c r="AE352" i="1"/>
  <c r="AE353" i="1"/>
  <c r="AE354" i="1"/>
  <c r="AE355" i="1"/>
  <c r="AE356" i="1"/>
  <c r="AE357" i="1"/>
  <c r="AE358" i="1"/>
  <c r="AE359" i="1"/>
  <c r="AE360" i="1"/>
  <c r="AE361"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S351" i="1"/>
  <c r="U351" i="1"/>
  <c r="AA351" i="1" s="1"/>
  <c r="AD351" i="1"/>
  <c r="S352" i="1"/>
  <c r="U352" i="1"/>
  <c r="AA352" i="1" s="1"/>
  <c r="AD352" i="1"/>
  <c r="S353" i="1"/>
  <c r="U353" i="1"/>
  <c r="AA353" i="1" s="1"/>
  <c r="AD353" i="1"/>
  <c r="S354" i="1"/>
  <c r="U354" i="1"/>
  <c r="AA354" i="1" s="1"/>
  <c r="AD354" i="1"/>
  <c r="S355" i="1"/>
  <c r="U355" i="1"/>
  <c r="AA355" i="1" s="1"/>
  <c r="AD355" i="1"/>
  <c r="S356" i="1"/>
  <c r="U356" i="1"/>
  <c r="AA356" i="1" s="1"/>
  <c r="AD356" i="1"/>
  <c r="S357" i="1"/>
  <c r="U357" i="1"/>
  <c r="AA357" i="1" s="1"/>
  <c r="AD357" i="1"/>
  <c r="S358" i="1"/>
  <c r="U358" i="1"/>
  <c r="AA358" i="1" s="1"/>
  <c r="AD358" i="1"/>
  <c r="S359" i="1"/>
  <c r="U359" i="1"/>
  <c r="AA359" i="1" s="1"/>
  <c r="AD359" i="1"/>
  <c r="S360" i="1"/>
  <c r="U360" i="1"/>
  <c r="AA360" i="1" s="1"/>
  <c r="AD360" i="1"/>
  <c r="S361" i="1"/>
  <c r="U361" i="1"/>
  <c r="AA361" i="1" s="1"/>
  <c r="AD361" i="1"/>
  <c r="S363" i="1"/>
  <c r="U363" i="1"/>
  <c r="AA363" i="1" s="1"/>
  <c r="AD363" i="1"/>
  <c r="S364" i="1"/>
  <c r="U364" i="1"/>
  <c r="AA364" i="1" s="1"/>
  <c r="AD364" i="1"/>
  <c r="S365" i="1"/>
  <c r="U365" i="1"/>
  <c r="AA365" i="1" s="1"/>
  <c r="AD365" i="1"/>
  <c r="S366" i="1"/>
  <c r="U366" i="1"/>
  <c r="AA366" i="1" s="1"/>
  <c r="AD366" i="1"/>
  <c r="S367" i="1"/>
  <c r="U367" i="1"/>
  <c r="AA367" i="1" s="1"/>
  <c r="AD367" i="1"/>
  <c r="S368" i="1"/>
  <c r="U368" i="1"/>
  <c r="AA368" i="1" s="1"/>
  <c r="AD368" i="1"/>
  <c r="S369" i="1"/>
  <c r="U369" i="1"/>
  <c r="AA369" i="1" s="1"/>
  <c r="AD369" i="1"/>
  <c r="S370" i="1"/>
  <c r="U370" i="1"/>
  <c r="AA370" i="1" s="1"/>
  <c r="AD370" i="1"/>
  <c r="S371" i="1"/>
  <c r="U371" i="1"/>
  <c r="AA371" i="1" s="1"/>
  <c r="AD371" i="1"/>
  <c r="S372" i="1"/>
  <c r="U372" i="1"/>
  <c r="AA372" i="1" s="1"/>
  <c r="AD372" i="1"/>
  <c r="S373" i="1"/>
  <c r="U373" i="1"/>
  <c r="AA373" i="1" s="1"/>
  <c r="AD373" i="1"/>
  <c r="S374" i="1"/>
  <c r="U374" i="1"/>
  <c r="AA374" i="1" s="1"/>
  <c r="AD374" i="1"/>
  <c r="S375" i="1"/>
  <c r="U375" i="1"/>
  <c r="AA375" i="1" s="1"/>
  <c r="AD375" i="1"/>
  <c r="S376" i="1"/>
  <c r="U376" i="1"/>
  <c r="AA376" i="1" s="1"/>
  <c r="AD376" i="1"/>
  <c r="S377" i="1"/>
  <c r="U377" i="1"/>
  <c r="AA377" i="1" s="1"/>
  <c r="AD377" i="1"/>
  <c r="S378" i="1"/>
  <c r="U378" i="1"/>
  <c r="AA378" i="1" s="1"/>
  <c r="AD378" i="1"/>
  <c r="S379" i="1"/>
  <c r="U379" i="1"/>
  <c r="AA379" i="1" s="1"/>
  <c r="AD379" i="1"/>
  <c r="S380" i="1"/>
  <c r="U380" i="1"/>
  <c r="AA380" i="1" s="1"/>
  <c r="AD380" i="1"/>
  <c r="S381" i="1"/>
  <c r="U381" i="1"/>
  <c r="AA381" i="1" s="1"/>
  <c r="AD381" i="1"/>
  <c r="S382" i="1"/>
  <c r="U382" i="1"/>
  <c r="AA382" i="1" s="1"/>
  <c r="AD382" i="1"/>
  <c r="S383" i="1"/>
  <c r="AD383" i="1"/>
  <c r="S384" i="1"/>
  <c r="U384" i="1"/>
  <c r="AA384" i="1" s="1"/>
  <c r="AD384" i="1"/>
  <c r="S385" i="1"/>
  <c r="U385" i="1"/>
  <c r="AA385" i="1" s="1"/>
  <c r="AD385" i="1"/>
  <c r="S386" i="1"/>
  <c r="AD386" i="1"/>
  <c r="S387" i="1"/>
  <c r="U387" i="1"/>
  <c r="AA387" i="1"/>
  <c r="AD387" i="1"/>
  <c r="S388" i="1"/>
  <c r="AD388" i="1"/>
  <c r="S389" i="1"/>
  <c r="AD389" i="1"/>
  <c r="S390" i="1"/>
  <c r="U390" i="1"/>
  <c r="AA390" i="1"/>
  <c r="AD390" i="1"/>
  <c r="S391" i="1"/>
  <c r="U391" i="1"/>
  <c r="AA391" i="1"/>
  <c r="AD391" i="1"/>
  <c r="S392" i="1"/>
  <c r="AD392" i="1"/>
  <c r="S393" i="1"/>
  <c r="AD393" i="1"/>
  <c r="S394" i="1"/>
  <c r="T394" i="1"/>
  <c r="V394" i="1"/>
  <c r="AB394" i="1" s="1"/>
  <c r="AD394" i="1"/>
  <c r="S395" i="1"/>
  <c r="T395" i="1"/>
  <c r="V395" i="1"/>
  <c r="AB395" i="1" s="1"/>
  <c r="AD395" i="1"/>
  <c r="S396" i="1"/>
  <c r="T396" i="1"/>
  <c r="V396" i="1"/>
  <c r="AB396" i="1" s="1"/>
  <c r="AD396" i="1"/>
  <c r="S397" i="1"/>
  <c r="U397" i="1"/>
  <c r="AA397" i="1" s="1"/>
  <c r="AD397" i="1"/>
  <c r="S398" i="1"/>
  <c r="AD398" i="1"/>
  <c r="S399" i="1"/>
  <c r="AD399" i="1"/>
  <c r="S400" i="1"/>
  <c r="AD400" i="1"/>
  <c r="S401" i="1"/>
  <c r="T401" i="1"/>
  <c r="V401" i="1"/>
  <c r="AB401" i="1" s="1"/>
  <c r="AD401" i="1"/>
  <c r="S402" i="1"/>
  <c r="U402" i="1"/>
  <c r="AA402" i="1" s="1"/>
  <c r="AD402" i="1"/>
  <c r="S403" i="1"/>
  <c r="U403" i="1"/>
  <c r="AA403" i="1" s="1"/>
  <c r="AD403" i="1"/>
  <c r="S404" i="1"/>
  <c r="U404" i="1"/>
  <c r="AA404" i="1" s="1"/>
  <c r="AD404" i="1"/>
  <c r="S405" i="1"/>
  <c r="AD405" i="1"/>
  <c r="S406" i="1"/>
  <c r="AD406" i="1"/>
  <c r="S407" i="1"/>
  <c r="T407" i="1"/>
  <c r="V407" i="1"/>
  <c r="AB407" i="1" s="1"/>
  <c r="AD407" i="1"/>
  <c r="S408" i="1"/>
  <c r="AD408" i="1"/>
  <c r="S409" i="1"/>
  <c r="U409" i="1"/>
  <c r="AA409" i="1" s="1"/>
  <c r="AD409" i="1"/>
  <c r="S410" i="1"/>
  <c r="T410" i="1"/>
  <c r="V410" i="1"/>
  <c r="AB410" i="1" s="1"/>
  <c r="AD410" i="1"/>
  <c r="S411" i="1"/>
  <c r="T411" i="1"/>
  <c r="V411" i="1"/>
  <c r="AB411" i="1" s="1"/>
  <c r="AD411" i="1"/>
  <c r="S412" i="1"/>
  <c r="T412" i="1"/>
  <c r="V412" i="1"/>
  <c r="AB412" i="1" s="1"/>
  <c r="AD412" i="1"/>
  <c r="S413" i="1"/>
  <c r="U413" i="1"/>
  <c r="AA413" i="1" s="1"/>
  <c r="AD413" i="1"/>
  <c r="S414" i="1"/>
  <c r="T414" i="1"/>
  <c r="V414" i="1"/>
  <c r="AB414" i="1" s="1"/>
  <c r="AD414" i="1"/>
  <c r="S415" i="1"/>
  <c r="AD415" i="1"/>
  <c r="S416" i="1"/>
  <c r="T416" i="1"/>
  <c r="V416" i="1"/>
  <c r="AB416" i="1"/>
  <c r="AD416" i="1"/>
  <c r="S417" i="1"/>
  <c r="T417" i="1"/>
  <c r="V417" i="1"/>
  <c r="AB417" i="1" s="1"/>
  <c r="AD417" i="1"/>
  <c r="S418" i="1"/>
  <c r="AD418" i="1"/>
  <c r="S419" i="1"/>
  <c r="AD419" i="1"/>
  <c r="S420" i="1"/>
  <c r="AD420" i="1"/>
  <c r="S421" i="1"/>
  <c r="AD421" i="1"/>
  <c r="S422" i="1"/>
  <c r="AD422" i="1"/>
  <c r="S423" i="1"/>
  <c r="T423" i="1"/>
  <c r="V423" i="1"/>
  <c r="AB423" i="1" s="1"/>
  <c r="AD423" i="1"/>
  <c r="S424" i="1"/>
  <c r="T424" i="1"/>
  <c r="V424" i="1"/>
  <c r="AB424" i="1" s="1"/>
  <c r="AD424" i="1"/>
  <c r="S425" i="1"/>
  <c r="T425" i="1"/>
  <c r="V425" i="1"/>
  <c r="AB425" i="1" s="1"/>
  <c r="AD425" i="1"/>
  <c r="S426" i="1"/>
  <c r="T426" i="1"/>
  <c r="V426" i="1"/>
  <c r="AB426" i="1" s="1"/>
  <c r="AD426" i="1"/>
  <c r="S427" i="1"/>
  <c r="U427" i="1"/>
  <c r="AA427" i="1" s="1"/>
  <c r="AD427" i="1"/>
  <c r="S428" i="1"/>
  <c r="U428" i="1"/>
  <c r="AA428" i="1" s="1"/>
  <c r="AD428" i="1"/>
  <c r="S429" i="1"/>
  <c r="U429" i="1"/>
  <c r="AA429" i="1" s="1"/>
  <c r="AD429" i="1"/>
  <c r="S430" i="1"/>
  <c r="U430" i="1"/>
  <c r="AA430" i="1" s="1"/>
  <c r="AD430" i="1"/>
  <c r="S431" i="1"/>
  <c r="T431" i="1"/>
  <c r="V431" i="1"/>
  <c r="AB431" i="1" s="1"/>
  <c r="AD431" i="1"/>
  <c r="S432" i="1"/>
  <c r="T432" i="1"/>
  <c r="V432" i="1"/>
  <c r="AB432" i="1" s="1"/>
  <c r="AD432" i="1"/>
  <c r="S433" i="1"/>
  <c r="T433" i="1"/>
  <c r="V433" i="1"/>
  <c r="AB433" i="1" s="1"/>
  <c r="AD433" i="1"/>
  <c r="S434" i="1"/>
  <c r="T434" i="1"/>
  <c r="V434" i="1"/>
  <c r="AB434" i="1"/>
  <c r="AD434" i="1"/>
  <c r="S435" i="1"/>
  <c r="T435" i="1"/>
  <c r="V435" i="1"/>
  <c r="AB435" i="1" s="1"/>
  <c r="AD435" i="1"/>
  <c r="S436" i="1"/>
  <c r="T436" i="1"/>
  <c r="V436" i="1"/>
  <c r="AB436" i="1" s="1"/>
  <c r="AD436" i="1"/>
  <c r="S437" i="1"/>
  <c r="U437" i="1"/>
  <c r="AA437" i="1" s="1"/>
  <c r="AD437" i="1"/>
  <c r="S438" i="1"/>
  <c r="U438" i="1"/>
  <c r="AA438" i="1" s="1"/>
  <c r="AD438" i="1"/>
  <c r="S439" i="1"/>
  <c r="AD439" i="1"/>
  <c r="S440" i="1"/>
  <c r="T440" i="1"/>
  <c r="V440" i="1"/>
  <c r="AB440" i="1" s="1"/>
  <c r="AD440" i="1"/>
  <c r="S441" i="1"/>
  <c r="T441" i="1"/>
  <c r="V441" i="1"/>
  <c r="AB441" i="1" s="1"/>
  <c r="AD441" i="1"/>
  <c r="S442" i="1"/>
  <c r="T442" i="1"/>
  <c r="V442" i="1"/>
  <c r="AB442" i="1" s="1"/>
  <c r="AD442" i="1"/>
  <c r="S443" i="1"/>
  <c r="T443" i="1"/>
  <c r="V443" i="1"/>
  <c r="AB443" i="1" s="1"/>
  <c r="AD443" i="1"/>
  <c r="S444" i="1"/>
  <c r="T444" i="1"/>
  <c r="V444" i="1"/>
  <c r="AB444" i="1"/>
  <c r="AD444" i="1"/>
  <c r="S445" i="1"/>
  <c r="AD445" i="1"/>
  <c r="S446" i="1"/>
  <c r="U446" i="1"/>
  <c r="AA446" i="1" s="1"/>
  <c r="AD446" i="1"/>
  <c r="S447" i="1"/>
  <c r="T447" i="1"/>
  <c r="V447" i="1"/>
  <c r="AB447" i="1" s="1"/>
  <c r="AD447" i="1"/>
  <c r="S448" i="1"/>
  <c r="T448" i="1"/>
  <c r="V448" i="1"/>
  <c r="AB448" i="1"/>
  <c r="AD448" i="1"/>
  <c r="S449" i="1"/>
  <c r="T449" i="1"/>
  <c r="V449" i="1"/>
  <c r="AB449" i="1" s="1"/>
  <c r="AD449" i="1"/>
  <c r="S450" i="1"/>
  <c r="T450" i="1"/>
  <c r="V450" i="1"/>
  <c r="AB450" i="1" s="1"/>
  <c r="AD450" i="1"/>
  <c r="S451" i="1"/>
  <c r="U451" i="1"/>
  <c r="AA451" i="1" s="1"/>
  <c r="AD451" i="1"/>
  <c r="S452" i="1"/>
  <c r="U452" i="1"/>
  <c r="AA452" i="1" s="1"/>
  <c r="AD452" i="1"/>
  <c r="S453" i="1"/>
  <c r="U453" i="1"/>
  <c r="AA453" i="1" s="1"/>
  <c r="AD453" i="1"/>
  <c r="S454" i="1"/>
  <c r="U454" i="1"/>
  <c r="AA454" i="1" s="1"/>
  <c r="AD454" i="1"/>
  <c r="S455" i="1"/>
  <c r="T455" i="1"/>
  <c r="V455" i="1"/>
  <c r="AB455" i="1" s="1"/>
  <c r="AD455" i="1"/>
  <c r="S456" i="1"/>
  <c r="T456" i="1"/>
  <c r="V456" i="1"/>
  <c r="AB456" i="1" s="1"/>
  <c r="AD456" i="1"/>
  <c r="S457" i="1"/>
  <c r="T457" i="1"/>
  <c r="V457" i="1"/>
  <c r="AB457" i="1" s="1"/>
  <c r="AD457" i="1"/>
  <c r="S458" i="1"/>
  <c r="T458" i="1"/>
  <c r="V458" i="1"/>
  <c r="AB458" i="1" s="1"/>
  <c r="AD458" i="1"/>
  <c r="S459" i="1"/>
  <c r="T459" i="1"/>
  <c r="V459" i="1"/>
  <c r="AB459" i="1" s="1"/>
  <c r="AD459" i="1"/>
  <c r="S460" i="1"/>
  <c r="T460" i="1"/>
  <c r="V460" i="1"/>
  <c r="AB460" i="1" s="1"/>
  <c r="AD460" i="1"/>
  <c r="S461" i="1"/>
  <c r="U461" i="1"/>
  <c r="AA461" i="1" s="1"/>
  <c r="AD461" i="1"/>
  <c r="S462" i="1"/>
  <c r="U462" i="1"/>
  <c r="AA462" i="1" s="1"/>
  <c r="AD462" i="1"/>
  <c r="S463" i="1"/>
  <c r="T463" i="1"/>
  <c r="V463" i="1"/>
  <c r="AB463" i="1" s="1"/>
  <c r="AD463" i="1"/>
  <c r="S464" i="1"/>
  <c r="AD464" i="1"/>
  <c r="S465" i="1"/>
  <c r="T465" i="1"/>
  <c r="V465" i="1"/>
  <c r="AB465" i="1" s="1"/>
  <c r="AD465" i="1"/>
  <c r="S466" i="1"/>
  <c r="U466" i="1"/>
  <c r="AA466" i="1" s="1"/>
  <c r="AD466" i="1"/>
  <c r="S467" i="1"/>
  <c r="U467" i="1"/>
  <c r="AA467" i="1" s="1"/>
  <c r="AD467" i="1"/>
  <c r="S468" i="1"/>
  <c r="T468" i="1"/>
  <c r="V468" i="1"/>
  <c r="AB468" i="1" s="1"/>
  <c r="AD468" i="1"/>
  <c r="S469" i="1"/>
  <c r="AD469" i="1"/>
  <c r="S470" i="1"/>
  <c r="AD470" i="1"/>
  <c r="S471" i="1"/>
  <c r="T471" i="1"/>
  <c r="V471" i="1"/>
  <c r="AB471" i="1" s="1"/>
  <c r="AD471" i="1"/>
  <c r="S472" i="1"/>
  <c r="T472" i="1"/>
  <c r="V472" i="1"/>
  <c r="AB472" i="1" s="1"/>
  <c r="AD472" i="1"/>
  <c r="S473" i="1"/>
  <c r="AD473" i="1"/>
  <c r="S474" i="1"/>
  <c r="T474" i="1"/>
  <c r="V474" i="1"/>
  <c r="AB474" i="1" s="1"/>
  <c r="AD474" i="1"/>
  <c r="S475" i="1"/>
  <c r="AD475" i="1"/>
  <c r="S476" i="1"/>
  <c r="T476" i="1"/>
  <c r="V476" i="1"/>
  <c r="AB476" i="1" s="1"/>
  <c r="AD476" i="1"/>
  <c r="S477" i="1"/>
  <c r="AD477" i="1"/>
  <c r="S478" i="1"/>
  <c r="AD478" i="1"/>
  <c r="S479" i="1"/>
  <c r="T479" i="1"/>
  <c r="V479" i="1"/>
  <c r="AB479" i="1" s="1"/>
  <c r="AD479" i="1"/>
  <c r="S480" i="1"/>
  <c r="T480" i="1"/>
  <c r="V480" i="1"/>
  <c r="AB480" i="1" s="1"/>
  <c r="AD480" i="1"/>
  <c r="S481" i="1"/>
  <c r="AD481" i="1"/>
  <c r="S482" i="1"/>
  <c r="T482" i="1"/>
  <c r="V482" i="1"/>
  <c r="AB482" i="1" s="1"/>
  <c r="AD482" i="1"/>
  <c r="S483" i="1"/>
  <c r="AD483" i="1"/>
  <c r="S484" i="1"/>
  <c r="T484" i="1"/>
  <c r="V484" i="1"/>
  <c r="AB484" i="1" s="1"/>
  <c r="AD484" i="1"/>
  <c r="S485" i="1"/>
  <c r="AD485" i="1"/>
  <c r="S486" i="1"/>
  <c r="AD486" i="1"/>
  <c r="S487" i="1"/>
  <c r="T487" i="1"/>
  <c r="V487" i="1"/>
  <c r="AB487" i="1" s="1"/>
  <c r="AD487" i="1"/>
  <c r="S488" i="1"/>
  <c r="T488" i="1"/>
  <c r="V488" i="1"/>
  <c r="AB488" i="1" s="1"/>
  <c r="AD488" i="1"/>
  <c r="S489" i="1"/>
  <c r="AD489" i="1"/>
  <c r="S490" i="1"/>
  <c r="T490" i="1"/>
  <c r="V490" i="1"/>
  <c r="AB490" i="1" s="1"/>
  <c r="AD490" i="1"/>
  <c r="S491" i="1"/>
  <c r="AD491" i="1"/>
  <c r="S492" i="1"/>
  <c r="T492" i="1"/>
  <c r="V492" i="1"/>
  <c r="AB492" i="1" s="1"/>
  <c r="AD492" i="1"/>
  <c r="S493" i="1"/>
  <c r="T493" i="1"/>
  <c r="V493" i="1"/>
  <c r="AB493" i="1" s="1"/>
  <c r="AD493" i="1"/>
  <c r="S494" i="1"/>
  <c r="T494" i="1"/>
  <c r="V494" i="1"/>
  <c r="AB494" i="1"/>
  <c r="AD494" i="1"/>
  <c r="S495" i="1"/>
  <c r="AD495" i="1"/>
  <c r="S496" i="1"/>
  <c r="AD496" i="1"/>
  <c r="S497" i="1"/>
  <c r="AD497" i="1"/>
  <c r="S498" i="1"/>
  <c r="AD498" i="1"/>
  <c r="S499" i="1"/>
  <c r="AD499" i="1"/>
  <c r="S500" i="1"/>
  <c r="T500" i="1"/>
  <c r="V500" i="1"/>
  <c r="AB500" i="1" s="1"/>
  <c r="AD500" i="1"/>
  <c r="S501" i="1"/>
  <c r="AD501" i="1"/>
  <c r="S502" i="1"/>
  <c r="T502" i="1"/>
  <c r="V502" i="1"/>
  <c r="AB502" i="1" s="1"/>
  <c r="AD502" i="1"/>
  <c r="S503" i="1"/>
  <c r="T503" i="1"/>
  <c r="V503" i="1"/>
  <c r="AB503" i="1" s="1"/>
  <c r="AD503" i="1"/>
  <c r="S504" i="1"/>
  <c r="T504" i="1"/>
  <c r="V504" i="1"/>
  <c r="AB504" i="1" s="1"/>
  <c r="AD504" i="1"/>
  <c r="S505" i="1"/>
  <c r="AD505" i="1"/>
  <c r="S506" i="1"/>
  <c r="T506" i="1"/>
  <c r="V506" i="1"/>
  <c r="AB506" i="1" s="1"/>
  <c r="AD506" i="1"/>
  <c r="S507" i="1"/>
  <c r="T507" i="1"/>
  <c r="V507" i="1"/>
  <c r="AB507" i="1"/>
  <c r="AD507" i="1"/>
  <c r="S508" i="1"/>
  <c r="T508" i="1"/>
  <c r="V508" i="1"/>
  <c r="AB508" i="1" s="1"/>
  <c r="AD508" i="1"/>
  <c r="S509" i="1"/>
  <c r="T509" i="1"/>
  <c r="V509" i="1"/>
  <c r="AB509" i="1" s="1"/>
  <c r="AD509" i="1"/>
  <c r="S510" i="1"/>
  <c r="T510" i="1"/>
  <c r="V510" i="1"/>
  <c r="AB510" i="1" s="1"/>
  <c r="AD510" i="1"/>
  <c r="S511" i="1"/>
  <c r="T511" i="1"/>
  <c r="V511" i="1"/>
  <c r="AB511" i="1" s="1"/>
  <c r="AD511" i="1"/>
  <c r="S512" i="1"/>
  <c r="T512" i="1"/>
  <c r="V512" i="1"/>
  <c r="AB512" i="1" s="1"/>
  <c r="AD512" i="1"/>
  <c r="S513" i="1"/>
  <c r="AD513" i="1"/>
  <c r="S514" i="1"/>
  <c r="T514" i="1"/>
  <c r="V514" i="1"/>
  <c r="AB514" i="1" s="1"/>
  <c r="AD514" i="1"/>
  <c r="S515" i="1"/>
  <c r="T515" i="1"/>
  <c r="V515" i="1"/>
  <c r="AB515" i="1" s="1"/>
  <c r="AD515" i="1"/>
  <c r="S516" i="1"/>
  <c r="T516" i="1"/>
  <c r="V516" i="1"/>
  <c r="AB516" i="1" s="1"/>
  <c r="AD516" i="1"/>
  <c r="S517" i="1"/>
  <c r="T517" i="1"/>
  <c r="V517" i="1"/>
  <c r="AB517" i="1" s="1"/>
  <c r="AD517" i="1"/>
  <c r="S518" i="1"/>
  <c r="T518" i="1"/>
  <c r="V518" i="1"/>
  <c r="AB518" i="1" s="1"/>
  <c r="AD518" i="1"/>
  <c r="S519" i="1"/>
  <c r="AD519" i="1"/>
  <c r="S520" i="1"/>
  <c r="T520" i="1"/>
  <c r="V520" i="1"/>
  <c r="AB520" i="1" s="1"/>
  <c r="AD520" i="1"/>
  <c r="S521" i="1"/>
  <c r="AD521" i="1"/>
  <c r="S522" i="1"/>
  <c r="T522" i="1"/>
  <c r="V522" i="1"/>
  <c r="AB522" i="1" s="1"/>
  <c r="AD522" i="1"/>
  <c r="S523" i="1"/>
  <c r="T523" i="1"/>
  <c r="V523" i="1"/>
  <c r="AB523" i="1" s="1"/>
  <c r="AD523" i="1"/>
  <c r="S524" i="1"/>
  <c r="T524" i="1"/>
  <c r="V524" i="1"/>
  <c r="AB524" i="1" s="1"/>
  <c r="AD524" i="1"/>
  <c r="S525" i="1"/>
  <c r="AD525" i="1"/>
  <c r="S526" i="1"/>
  <c r="T526" i="1"/>
  <c r="V526" i="1"/>
  <c r="AB526" i="1" s="1"/>
  <c r="AD526" i="1"/>
  <c r="S527" i="1"/>
  <c r="T527" i="1"/>
  <c r="V527" i="1"/>
  <c r="AB527" i="1" s="1"/>
  <c r="AD527" i="1"/>
  <c r="S528" i="1"/>
  <c r="T528" i="1"/>
  <c r="V528" i="1"/>
  <c r="AB528" i="1" s="1"/>
  <c r="AD528" i="1"/>
  <c r="S529" i="1"/>
  <c r="AD529" i="1"/>
  <c r="S530" i="1"/>
  <c r="T530" i="1"/>
  <c r="V530" i="1"/>
  <c r="AB530" i="1" s="1"/>
  <c r="AD530" i="1"/>
  <c r="S531" i="1"/>
  <c r="AD531" i="1"/>
  <c r="S532" i="1"/>
  <c r="T532" i="1"/>
  <c r="V532" i="1"/>
  <c r="AB532" i="1" s="1"/>
  <c r="AD532" i="1"/>
  <c r="S533" i="1"/>
  <c r="AD533" i="1"/>
  <c r="S534" i="1"/>
  <c r="T534" i="1"/>
  <c r="V534" i="1"/>
  <c r="AB534" i="1"/>
  <c r="AD534" i="1"/>
  <c r="S535" i="1"/>
  <c r="T535" i="1"/>
  <c r="V535" i="1"/>
  <c r="AB535" i="1" s="1"/>
  <c r="AD535" i="1"/>
  <c r="S536" i="1"/>
  <c r="T536" i="1"/>
  <c r="V536" i="1"/>
  <c r="AB536" i="1" s="1"/>
  <c r="AD536" i="1"/>
  <c r="S537" i="1"/>
  <c r="U537" i="1"/>
  <c r="AA537" i="1" s="1"/>
  <c r="AD537" i="1"/>
  <c r="S538" i="1"/>
  <c r="T538" i="1"/>
  <c r="V538" i="1"/>
  <c r="AB538" i="1" s="1"/>
  <c r="AD538" i="1"/>
  <c r="S539" i="1"/>
  <c r="T539" i="1"/>
  <c r="V539" i="1"/>
  <c r="AB539" i="1" s="1"/>
  <c r="AD539" i="1"/>
  <c r="S540" i="1"/>
  <c r="U540" i="1"/>
  <c r="AA540" i="1" s="1"/>
  <c r="AD540" i="1"/>
  <c r="S541" i="1"/>
  <c r="U541" i="1"/>
  <c r="AA541" i="1" s="1"/>
  <c r="AD541" i="1"/>
  <c r="S542" i="1"/>
  <c r="T542" i="1"/>
  <c r="V542" i="1"/>
  <c r="AB542" i="1" s="1"/>
  <c r="AD542" i="1"/>
  <c r="S543" i="1"/>
  <c r="U543" i="1"/>
  <c r="AA543" i="1" s="1"/>
  <c r="AD543" i="1"/>
  <c r="S544" i="1"/>
  <c r="U544" i="1"/>
  <c r="AA544" i="1" s="1"/>
  <c r="AD544" i="1"/>
  <c r="S545" i="1"/>
  <c r="U545" i="1"/>
  <c r="AA545" i="1" s="1"/>
  <c r="AD545" i="1"/>
  <c r="S546" i="1"/>
  <c r="T546" i="1"/>
  <c r="V546" i="1"/>
  <c r="AB546" i="1" s="1"/>
  <c r="AD546" i="1"/>
  <c r="S547" i="1"/>
  <c r="AD547" i="1"/>
  <c r="S548" i="1"/>
  <c r="T548" i="1"/>
  <c r="V548" i="1"/>
  <c r="AB548" i="1" s="1"/>
  <c r="AD548" i="1"/>
  <c r="S549" i="1"/>
  <c r="U549" i="1"/>
  <c r="AA549" i="1" s="1"/>
  <c r="AD549" i="1"/>
  <c r="S550" i="1"/>
  <c r="T550" i="1"/>
  <c r="V550" i="1"/>
  <c r="AB550" i="1"/>
  <c r="AD550" i="1"/>
  <c r="S551" i="1"/>
  <c r="T551" i="1"/>
  <c r="V551" i="1"/>
  <c r="AB551" i="1" s="1"/>
  <c r="AD551" i="1"/>
  <c r="S552" i="1"/>
  <c r="U552" i="1"/>
  <c r="AA552" i="1" s="1"/>
  <c r="AD552" i="1"/>
  <c r="S553" i="1"/>
  <c r="U553" i="1"/>
  <c r="AA553" i="1" s="1"/>
  <c r="AD553" i="1"/>
  <c r="S554" i="1"/>
  <c r="T554" i="1"/>
  <c r="V554" i="1"/>
  <c r="AB554" i="1" s="1"/>
  <c r="AD554" i="1"/>
  <c r="S555" i="1"/>
  <c r="U555" i="1"/>
  <c r="AA555" i="1" s="1"/>
  <c r="AD555" i="1"/>
  <c r="S556" i="1"/>
  <c r="AD556" i="1"/>
  <c r="S557" i="1"/>
  <c r="AD557" i="1"/>
  <c r="S558" i="1"/>
  <c r="AD558" i="1"/>
  <c r="S559" i="1"/>
  <c r="AD559" i="1"/>
  <c r="S560" i="1"/>
  <c r="AD560" i="1"/>
  <c r="S561" i="1"/>
  <c r="U561" i="1"/>
  <c r="AA561" i="1"/>
  <c r="AD561" i="1"/>
  <c r="S562" i="1"/>
  <c r="T562" i="1"/>
  <c r="V562" i="1"/>
  <c r="AB562" i="1" s="1"/>
  <c r="AD562" i="1"/>
  <c r="S563" i="1"/>
  <c r="T563" i="1"/>
  <c r="V563" i="1"/>
  <c r="AB563" i="1" s="1"/>
  <c r="AD563" i="1"/>
  <c r="S564" i="1"/>
  <c r="T564" i="1"/>
  <c r="V564" i="1"/>
  <c r="AB564" i="1" s="1"/>
  <c r="AD564" i="1"/>
  <c r="S565" i="1"/>
  <c r="U565" i="1"/>
  <c r="AA565" i="1" s="1"/>
  <c r="AD565" i="1"/>
  <c r="S566" i="1"/>
  <c r="T566" i="1"/>
  <c r="V566" i="1"/>
  <c r="AB566" i="1" s="1"/>
  <c r="AD566" i="1"/>
  <c r="S567" i="1"/>
  <c r="U567" i="1"/>
  <c r="AA567" i="1" s="1"/>
  <c r="AD567" i="1"/>
  <c r="S568" i="1"/>
  <c r="AD568" i="1"/>
  <c r="S569" i="1"/>
  <c r="AD569" i="1"/>
  <c r="S570" i="1"/>
  <c r="AD570" i="1"/>
  <c r="S571" i="1"/>
  <c r="AD571" i="1"/>
  <c r="S572" i="1"/>
  <c r="T572" i="1"/>
  <c r="V572" i="1"/>
  <c r="AB572" i="1"/>
  <c r="AD572" i="1"/>
  <c r="S573" i="1"/>
  <c r="U573" i="1"/>
  <c r="AA573" i="1"/>
  <c r="AD573" i="1"/>
  <c r="S574" i="1"/>
  <c r="T574" i="1"/>
  <c r="V574" i="1"/>
  <c r="AB574" i="1" s="1"/>
  <c r="AD574" i="1"/>
  <c r="S575" i="1"/>
  <c r="T575" i="1"/>
  <c r="V575" i="1"/>
  <c r="AB575" i="1" s="1"/>
  <c r="AD575" i="1"/>
  <c r="S576" i="1"/>
  <c r="U576" i="1"/>
  <c r="AA576" i="1" s="1"/>
  <c r="AD576" i="1"/>
  <c r="S577" i="1"/>
  <c r="AD577" i="1"/>
  <c r="S578" i="1"/>
  <c r="T578" i="1"/>
  <c r="V578" i="1"/>
  <c r="AB578" i="1" s="1"/>
  <c r="AD578" i="1"/>
  <c r="S579" i="1"/>
  <c r="T579" i="1"/>
  <c r="V579" i="1"/>
  <c r="AB579" i="1" s="1"/>
  <c r="AD579" i="1"/>
  <c r="S580" i="1"/>
  <c r="T580" i="1"/>
  <c r="V580" i="1"/>
  <c r="AB580" i="1" s="1"/>
  <c r="AD580" i="1"/>
  <c r="S581" i="1"/>
  <c r="U581" i="1"/>
  <c r="AA581" i="1" s="1"/>
  <c r="AD581" i="1"/>
  <c r="S582" i="1"/>
  <c r="T582" i="1"/>
  <c r="V582" i="1"/>
  <c r="AB582" i="1" s="1"/>
  <c r="AD582" i="1"/>
  <c r="S583" i="1"/>
  <c r="AD583" i="1"/>
  <c r="S584" i="1"/>
  <c r="T584" i="1"/>
  <c r="V584" i="1"/>
  <c r="AB584" i="1"/>
  <c r="AD584" i="1"/>
  <c r="S585" i="1"/>
  <c r="U585" i="1"/>
  <c r="AA585" i="1"/>
  <c r="AC585" i="1" s="1"/>
  <c r="AD585" i="1"/>
  <c r="S586" i="1"/>
  <c r="T586" i="1"/>
  <c r="V586" i="1"/>
  <c r="AB586" i="1" s="1"/>
  <c r="AD586" i="1"/>
  <c r="S587" i="1"/>
  <c r="T587" i="1"/>
  <c r="V587" i="1"/>
  <c r="AB587" i="1" s="1"/>
  <c r="AD587" i="1"/>
  <c r="S588" i="1"/>
  <c r="U588" i="1"/>
  <c r="AA588" i="1" s="1"/>
  <c r="AD588" i="1"/>
  <c r="S589" i="1"/>
  <c r="U589" i="1"/>
  <c r="AA589" i="1" s="1"/>
  <c r="AD589" i="1"/>
  <c r="S590" i="1"/>
  <c r="T590" i="1"/>
  <c r="V590" i="1"/>
  <c r="AB590" i="1" s="1"/>
  <c r="AD590" i="1"/>
  <c r="S591" i="1"/>
  <c r="AD591" i="1"/>
  <c r="S592" i="1"/>
  <c r="U592" i="1"/>
  <c r="AA592" i="1" s="1"/>
  <c r="AD592" i="1"/>
  <c r="S593" i="1"/>
  <c r="U593" i="1"/>
  <c r="AA593" i="1" s="1"/>
  <c r="AD593" i="1"/>
  <c r="S594" i="1"/>
  <c r="T594" i="1"/>
  <c r="V594" i="1"/>
  <c r="AB594" i="1" s="1"/>
  <c r="AD594" i="1"/>
  <c r="S595" i="1"/>
  <c r="T595" i="1"/>
  <c r="V595" i="1"/>
  <c r="AB595" i="1" s="1"/>
  <c r="AD595" i="1"/>
  <c r="S596" i="1"/>
  <c r="U596" i="1"/>
  <c r="AA596" i="1" s="1"/>
  <c r="AD596" i="1"/>
  <c r="S597" i="1"/>
  <c r="U597" i="1"/>
  <c r="AA597" i="1" s="1"/>
  <c r="AD597" i="1"/>
  <c r="S598" i="1"/>
  <c r="T598" i="1"/>
  <c r="V598" i="1"/>
  <c r="AB598" i="1"/>
  <c r="AD598" i="1"/>
  <c r="S599" i="1"/>
  <c r="AD599" i="1"/>
  <c r="S600" i="1"/>
  <c r="T600" i="1"/>
  <c r="V600" i="1"/>
  <c r="AB600" i="1" s="1"/>
  <c r="AD600" i="1"/>
  <c r="S601" i="1"/>
  <c r="U601" i="1"/>
  <c r="AA601" i="1" s="1"/>
  <c r="AD601" i="1"/>
  <c r="S602" i="1"/>
  <c r="T602" i="1"/>
  <c r="V602" i="1"/>
  <c r="AB602" i="1" s="1"/>
  <c r="AD602" i="1"/>
  <c r="S603" i="1"/>
  <c r="U603" i="1"/>
  <c r="AA603" i="1" s="1"/>
  <c r="AD603" i="1"/>
  <c r="S604" i="1"/>
  <c r="U604" i="1"/>
  <c r="AA604" i="1" s="1"/>
  <c r="AD604" i="1"/>
  <c r="S605" i="1"/>
  <c r="U605" i="1"/>
  <c r="AA605" i="1" s="1"/>
  <c r="AD605" i="1"/>
  <c r="S606" i="1"/>
  <c r="T606" i="1"/>
  <c r="V606" i="1"/>
  <c r="AB606" i="1" s="1"/>
  <c r="AD606" i="1"/>
  <c r="S607" i="1"/>
  <c r="AD607" i="1"/>
  <c r="S608" i="1"/>
  <c r="U608" i="1"/>
  <c r="AA608" i="1" s="1"/>
  <c r="AD608" i="1"/>
  <c r="S609" i="1"/>
  <c r="U609" i="1"/>
  <c r="AA609" i="1" s="1"/>
  <c r="AD609" i="1"/>
  <c r="S610" i="1"/>
  <c r="T610" i="1"/>
  <c r="V610" i="1"/>
  <c r="AB610" i="1" s="1"/>
  <c r="AD610" i="1"/>
  <c r="S611" i="1"/>
  <c r="T611" i="1"/>
  <c r="V611" i="1"/>
  <c r="AB611" i="1" s="1"/>
  <c r="AD611" i="1"/>
  <c r="S612" i="1"/>
  <c r="U612" i="1"/>
  <c r="AA612" i="1" s="1"/>
  <c r="AD612" i="1"/>
  <c r="S613" i="1"/>
  <c r="U613" i="1"/>
  <c r="AA613" i="1" s="1"/>
  <c r="AD613" i="1"/>
  <c r="S614" i="1"/>
  <c r="T614" i="1"/>
  <c r="V614" i="1"/>
  <c r="AB614" i="1"/>
  <c r="AD614" i="1"/>
  <c r="S615" i="1"/>
  <c r="AD615" i="1"/>
  <c r="S616" i="1"/>
  <c r="T616" i="1"/>
  <c r="V616" i="1"/>
  <c r="AB616" i="1" s="1"/>
  <c r="AD616" i="1"/>
  <c r="S617" i="1"/>
  <c r="U617" i="1"/>
  <c r="AA617" i="1" s="1"/>
  <c r="AD617" i="1"/>
  <c r="S618" i="1"/>
  <c r="T618" i="1"/>
  <c r="V618" i="1"/>
  <c r="AB618" i="1" s="1"/>
  <c r="AD618" i="1"/>
  <c r="S619" i="1"/>
  <c r="T619" i="1"/>
  <c r="V619" i="1"/>
  <c r="AB619" i="1" s="1"/>
  <c r="AD619" i="1"/>
  <c r="S620" i="1"/>
  <c r="U620" i="1"/>
  <c r="AA620" i="1" s="1"/>
  <c r="AD620" i="1"/>
  <c r="S621" i="1"/>
  <c r="U621" i="1"/>
  <c r="AA621" i="1" s="1"/>
  <c r="AD621" i="1"/>
  <c r="S622" i="1"/>
  <c r="T622" i="1"/>
  <c r="V622" i="1"/>
  <c r="AB622" i="1" s="1"/>
  <c r="AD622" i="1"/>
  <c r="S623" i="1"/>
  <c r="AD623" i="1"/>
  <c r="S624" i="1"/>
  <c r="U624" i="1"/>
  <c r="AA624" i="1" s="1"/>
  <c r="AD624" i="1"/>
  <c r="S625" i="1"/>
  <c r="U625" i="1"/>
  <c r="AA625" i="1" s="1"/>
  <c r="AD625" i="1"/>
  <c r="S626" i="1"/>
  <c r="T626" i="1"/>
  <c r="V626" i="1"/>
  <c r="AB626" i="1" s="1"/>
  <c r="AD626" i="1"/>
  <c r="S627" i="1"/>
  <c r="T627" i="1"/>
  <c r="V627" i="1"/>
  <c r="AB627" i="1" s="1"/>
  <c r="AD627" i="1"/>
  <c r="S628" i="1"/>
  <c r="U628" i="1"/>
  <c r="AA628" i="1" s="1"/>
  <c r="AD628" i="1"/>
  <c r="S629" i="1"/>
  <c r="U629" i="1"/>
  <c r="AA629" i="1" s="1"/>
  <c r="AD629" i="1"/>
  <c r="S630" i="1"/>
  <c r="T630" i="1"/>
  <c r="V630" i="1"/>
  <c r="AB630" i="1" s="1"/>
  <c r="AD630" i="1"/>
  <c r="S631" i="1"/>
  <c r="T631" i="1"/>
  <c r="V631" i="1"/>
  <c r="AB631" i="1" s="1"/>
  <c r="AD631" i="1"/>
  <c r="S632" i="1"/>
  <c r="T632" i="1"/>
  <c r="V632" i="1"/>
  <c r="AB632" i="1" s="1"/>
  <c r="AD632" i="1"/>
  <c r="S633" i="1"/>
  <c r="U633" i="1"/>
  <c r="AA633" i="1" s="1"/>
  <c r="AD633" i="1"/>
  <c r="S634" i="1"/>
  <c r="T634" i="1"/>
  <c r="V634" i="1"/>
  <c r="AB634" i="1" s="1"/>
  <c r="AD634" i="1"/>
  <c r="S635" i="1"/>
  <c r="U635" i="1"/>
  <c r="AA635" i="1" s="1"/>
  <c r="AD635" i="1"/>
  <c r="S636" i="1"/>
  <c r="U636" i="1"/>
  <c r="AA636" i="1" s="1"/>
  <c r="AD636" i="1"/>
  <c r="S637" i="1"/>
  <c r="U637" i="1"/>
  <c r="AA637" i="1" s="1"/>
  <c r="AD637" i="1"/>
  <c r="S638" i="1"/>
  <c r="T638" i="1"/>
  <c r="V638" i="1"/>
  <c r="AB638" i="1" s="1"/>
  <c r="AD638" i="1"/>
  <c r="S639" i="1"/>
  <c r="T639" i="1"/>
  <c r="V639" i="1"/>
  <c r="AB639" i="1" s="1"/>
  <c r="AD639" i="1"/>
  <c r="S640" i="1"/>
  <c r="T640" i="1"/>
  <c r="V640" i="1"/>
  <c r="AB640" i="1" s="1"/>
  <c r="AD640" i="1"/>
  <c r="S641" i="1"/>
  <c r="U641" i="1"/>
  <c r="AA641" i="1" s="1"/>
  <c r="AD641" i="1"/>
  <c r="S642" i="1"/>
  <c r="T642" i="1"/>
  <c r="V642" i="1"/>
  <c r="AB642" i="1" s="1"/>
  <c r="AD642" i="1"/>
  <c r="S643" i="1"/>
  <c r="T643" i="1"/>
  <c r="V643" i="1"/>
  <c r="AB643" i="1" s="1"/>
  <c r="AD643" i="1"/>
  <c r="S644" i="1"/>
  <c r="U644" i="1"/>
  <c r="AA644" i="1" s="1"/>
  <c r="AD644" i="1"/>
  <c r="S645" i="1"/>
  <c r="U645" i="1"/>
  <c r="AA645" i="1" s="1"/>
  <c r="AD645" i="1"/>
  <c r="S646" i="1"/>
  <c r="T646" i="1"/>
  <c r="V646" i="1"/>
  <c r="AB646" i="1" s="1"/>
  <c r="AD646" i="1"/>
  <c r="S647" i="1"/>
  <c r="T647" i="1"/>
  <c r="V647" i="1"/>
  <c r="AB647" i="1" s="1"/>
  <c r="AD647" i="1"/>
  <c r="S648" i="1"/>
  <c r="T648" i="1"/>
  <c r="V648" i="1"/>
  <c r="AB648" i="1" s="1"/>
  <c r="AD648" i="1"/>
  <c r="S649" i="1"/>
  <c r="U649" i="1"/>
  <c r="AA649" i="1" s="1"/>
  <c r="AD649" i="1"/>
  <c r="S650" i="1"/>
  <c r="T650" i="1"/>
  <c r="V650" i="1"/>
  <c r="AB650" i="1" s="1"/>
  <c r="AD650" i="1"/>
  <c r="S651" i="1"/>
  <c r="T651" i="1"/>
  <c r="V651" i="1"/>
  <c r="AB651" i="1" s="1"/>
  <c r="AD651" i="1"/>
  <c r="S652" i="1"/>
  <c r="U652" i="1"/>
  <c r="AA652" i="1" s="1"/>
  <c r="AD652" i="1"/>
  <c r="S653" i="1"/>
  <c r="U653" i="1"/>
  <c r="AA653" i="1" s="1"/>
  <c r="AD653" i="1"/>
  <c r="S654" i="1"/>
  <c r="T654" i="1"/>
  <c r="V654" i="1"/>
  <c r="AB654" i="1" s="1"/>
  <c r="AD654" i="1"/>
  <c r="S655" i="1"/>
  <c r="T655" i="1"/>
  <c r="V655" i="1"/>
  <c r="AB655" i="1"/>
  <c r="AD655" i="1"/>
  <c r="S656" i="1"/>
  <c r="T656" i="1"/>
  <c r="V656" i="1"/>
  <c r="AB656" i="1" s="1"/>
  <c r="AD656" i="1"/>
  <c r="S657" i="1"/>
  <c r="U657" i="1"/>
  <c r="AA657" i="1" s="1"/>
  <c r="AD657" i="1"/>
  <c r="S658" i="1"/>
  <c r="T658" i="1"/>
  <c r="V658" i="1"/>
  <c r="AB658" i="1"/>
  <c r="AD658" i="1"/>
  <c r="S659" i="1"/>
  <c r="T659" i="1"/>
  <c r="V659" i="1"/>
  <c r="AB659" i="1" s="1"/>
  <c r="AD659" i="1"/>
  <c r="S660" i="1"/>
  <c r="U660" i="1"/>
  <c r="AA660" i="1" s="1"/>
  <c r="AD660" i="1"/>
  <c r="S661" i="1"/>
  <c r="U661" i="1"/>
  <c r="AA661" i="1" s="1"/>
  <c r="AD661" i="1"/>
  <c r="S662" i="1"/>
  <c r="T662" i="1"/>
  <c r="V662" i="1"/>
  <c r="AB662" i="1" s="1"/>
  <c r="AD662" i="1"/>
  <c r="S663" i="1"/>
  <c r="U663" i="1"/>
  <c r="AA663" i="1" s="1"/>
  <c r="AD663" i="1"/>
  <c r="S664" i="1"/>
  <c r="U664" i="1"/>
  <c r="AA664" i="1" s="1"/>
  <c r="AD664" i="1"/>
  <c r="S665" i="1"/>
  <c r="U665" i="1"/>
  <c r="AA665" i="1" s="1"/>
  <c r="AD665" i="1"/>
  <c r="S666" i="1"/>
  <c r="T666" i="1"/>
  <c r="V666" i="1"/>
  <c r="AB666" i="1" s="1"/>
  <c r="AD666" i="1"/>
  <c r="S667" i="1"/>
  <c r="T667" i="1"/>
  <c r="V667" i="1"/>
  <c r="AB667" i="1" s="1"/>
  <c r="AD667" i="1"/>
  <c r="S668" i="1"/>
  <c r="T668" i="1"/>
  <c r="V668" i="1"/>
  <c r="AB668" i="1" s="1"/>
  <c r="AD668" i="1"/>
  <c r="S669" i="1"/>
  <c r="T669" i="1"/>
  <c r="V669" i="1"/>
  <c r="AB669" i="1" s="1"/>
  <c r="AD669" i="1"/>
  <c r="S670" i="1"/>
  <c r="T670" i="1"/>
  <c r="V670" i="1"/>
  <c r="AB670" i="1" s="1"/>
  <c r="AD670" i="1"/>
  <c r="S671" i="1"/>
  <c r="U671" i="1"/>
  <c r="AA671" i="1" s="1"/>
  <c r="AD671" i="1"/>
  <c r="S672" i="1"/>
  <c r="T672" i="1"/>
  <c r="V672" i="1"/>
  <c r="AB672" i="1" s="1"/>
  <c r="AD672" i="1"/>
  <c r="S673" i="1"/>
  <c r="T673" i="1"/>
  <c r="V673" i="1"/>
  <c r="AB673" i="1" s="1"/>
  <c r="AD673" i="1"/>
  <c r="S674" i="1"/>
  <c r="U674" i="1"/>
  <c r="AA674" i="1" s="1"/>
  <c r="AD674" i="1"/>
  <c r="S675" i="1"/>
  <c r="T675" i="1"/>
  <c r="V675" i="1"/>
  <c r="AB675" i="1" s="1"/>
  <c r="AD675" i="1"/>
  <c r="S676" i="1"/>
  <c r="T676" i="1"/>
  <c r="V676" i="1"/>
  <c r="AB676" i="1" s="1"/>
  <c r="AD676" i="1"/>
  <c r="S677" i="1"/>
  <c r="T677" i="1"/>
  <c r="V677" i="1"/>
  <c r="AB677" i="1" s="1"/>
  <c r="AD677" i="1"/>
  <c r="S678" i="1"/>
  <c r="U678" i="1"/>
  <c r="AA678" i="1" s="1"/>
  <c r="AD678" i="1"/>
  <c r="S679" i="1"/>
  <c r="T679" i="1"/>
  <c r="V679" i="1"/>
  <c r="AB679" i="1" s="1"/>
  <c r="AD679" i="1"/>
  <c r="S680" i="1"/>
  <c r="T680" i="1"/>
  <c r="V680" i="1"/>
  <c r="AB680" i="1" s="1"/>
  <c r="AD680" i="1"/>
  <c r="S681" i="1"/>
  <c r="T681" i="1"/>
  <c r="V681" i="1"/>
  <c r="AB681" i="1" s="1"/>
  <c r="AD681" i="1"/>
  <c r="S682" i="1"/>
  <c r="T682" i="1"/>
  <c r="V682" i="1"/>
  <c r="AB682" i="1" s="1"/>
  <c r="AD682" i="1"/>
  <c r="S683" i="1"/>
  <c r="T683" i="1"/>
  <c r="V683" i="1"/>
  <c r="AB683" i="1" s="1"/>
  <c r="AD683" i="1"/>
  <c r="S684" i="1"/>
  <c r="T684" i="1"/>
  <c r="V684" i="1"/>
  <c r="AB684" i="1" s="1"/>
  <c r="AD684" i="1"/>
  <c r="S685" i="1"/>
  <c r="T685" i="1"/>
  <c r="V685" i="1"/>
  <c r="AB685" i="1" s="1"/>
  <c r="AD685" i="1"/>
  <c r="S686" i="1"/>
  <c r="T686" i="1"/>
  <c r="V686" i="1"/>
  <c r="AB686" i="1"/>
  <c r="AD686" i="1"/>
  <c r="S687" i="1"/>
  <c r="T687" i="1"/>
  <c r="V687" i="1"/>
  <c r="AB687" i="1" s="1"/>
  <c r="AD687" i="1"/>
  <c r="S688" i="1"/>
  <c r="T688" i="1"/>
  <c r="V688" i="1"/>
  <c r="AB688" i="1" s="1"/>
  <c r="AD688" i="1"/>
  <c r="S689" i="1"/>
  <c r="T689" i="1"/>
  <c r="V689" i="1"/>
  <c r="AB689" i="1" s="1"/>
  <c r="AC689" i="1" s="1"/>
  <c r="AD689" i="1"/>
  <c r="S690" i="1"/>
  <c r="T690" i="1"/>
  <c r="V690" i="1"/>
  <c r="AB690" i="1" s="1"/>
  <c r="AD690" i="1"/>
  <c r="S691" i="1"/>
  <c r="T691" i="1"/>
  <c r="V691" i="1"/>
  <c r="AB691" i="1" s="1"/>
  <c r="AD691" i="1"/>
  <c r="S692" i="1"/>
  <c r="T692" i="1"/>
  <c r="V692" i="1"/>
  <c r="AB692" i="1" s="1"/>
  <c r="AD692" i="1"/>
  <c r="S693" i="1"/>
  <c r="T693" i="1"/>
  <c r="V693" i="1"/>
  <c r="AB693" i="1" s="1"/>
  <c r="AD693" i="1"/>
  <c r="S694" i="1"/>
  <c r="T694" i="1"/>
  <c r="V694" i="1"/>
  <c r="AB694" i="1" s="1"/>
  <c r="AD694" i="1"/>
  <c r="S695" i="1"/>
  <c r="T695" i="1"/>
  <c r="V695" i="1"/>
  <c r="AB695" i="1" s="1"/>
  <c r="AD695" i="1"/>
  <c r="S696" i="1"/>
  <c r="T696" i="1"/>
  <c r="V696" i="1"/>
  <c r="AB696" i="1" s="1"/>
  <c r="AD696" i="1"/>
  <c r="S697" i="1"/>
  <c r="T697" i="1"/>
  <c r="V697" i="1"/>
  <c r="AB697" i="1" s="1"/>
  <c r="AD697" i="1"/>
  <c r="S698" i="1"/>
  <c r="T698" i="1"/>
  <c r="V698" i="1"/>
  <c r="AB698" i="1" s="1"/>
  <c r="AD698" i="1"/>
  <c r="S699" i="1"/>
  <c r="T699" i="1"/>
  <c r="V699" i="1"/>
  <c r="AB699" i="1" s="1"/>
  <c r="AD699" i="1"/>
  <c r="S700" i="1"/>
  <c r="T700" i="1"/>
  <c r="V700" i="1"/>
  <c r="AB700" i="1" s="1"/>
  <c r="AD700" i="1"/>
  <c r="S701" i="1"/>
  <c r="T701" i="1"/>
  <c r="V701" i="1"/>
  <c r="AB701" i="1" s="1"/>
  <c r="AD701" i="1"/>
  <c r="S702" i="1"/>
  <c r="T702" i="1"/>
  <c r="V702" i="1"/>
  <c r="AB702" i="1" s="1"/>
  <c r="AD702" i="1"/>
  <c r="S703" i="1"/>
  <c r="T703" i="1"/>
  <c r="V703" i="1"/>
  <c r="AB703" i="1" s="1"/>
  <c r="AD703" i="1"/>
  <c r="S704" i="1"/>
  <c r="T704" i="1"/>
  <c r="V704" i="1"/>
  <c r="AB704" i="1" s="1"/>
  <c r="AD704" i="1"/>
  <c r="S705" i="1"/>
  <c r="T705" i="1"/>
  <c r="V705" i="1"/>
  <c r="AB705" i="1" s="1"/>
  <c r="AD705" i="1"/>
  <c r="S706" i="1"/>
  <c r="T706" i="1"/>
  <c r="V706" i="1"/>
  <c r="AB706" i="1" s="1"/>
  <c r="AD706" i="1"/>
  <c r="S707" i="1"/>
  <c r="T707" i="1"/>
  <c r="V707" i="1"/>
  <c r="AB707" i="1" s="1"/>
  <c r="AD707" i="1"/>
  <c r="S708" i="1"/>
  <c r="T708" i="1"/>
  <c r="V708" i="1"/>
  <c r="AB708" i="1" s="1"/>
  <c r="AD708" i="1"/>
  <c r="S709" i="1"/>
  <c r="T709" i="1"/>
  <c r="V709" i="1"/>
  <c r="AB709" i="1" s="1"/>
  <c r="AD709" i="1"/>
  <c r="S710" i="1"/>
  <c r="T710" i="1"/>
  <c r="V710" i="1"/>
  <c r="AB710" i="1" s="1"/>
  <c r="AD710" i="1"/>
  <c r="S711" i="1"/>
  <c r="T711" i="1"/>
  <c r="V711" i="1"/>
  <c r="AB711" i="1" s="1"/>
  <c r="AD711" i="1"/>
  <c r="S712" i="1"/>
  <c r="T712" i="1"/>
  <c r="V712" i="1"/>
  <c r="AB712" i="1" s="1"/>
  <c r="AD712" i="1"/>
  <c r="S713" i="1"/>
  <c r="T713" i="1"/>
  <c r="V713" i="1"/>
  <c r="AB713" i="1" s="1"/>
  <c r="AD713" i="1"/>
  <c r="S714" i="1"/>
  <c r="T714" i="1"/>
  <c r="V714" i="1"/>
  <c r="AB714" i="1" s="1"/>
  <c r="AD714" i="1"/>
  <c r="S715" i="1"/>
  <c r="T715" i="1"/>
  <c r="V715" i="1"/>
  <c r="AB715" i="1" s="1"/>
  <c r="AD715" i="1"/>
  <c r="S716" i="1"/>
  <c r="T716" i="1"/>
  <c r="V716" i="1"/>
  <c r="AB716" i="1" s="1"/>
  <c r="AD716" i="1"/>
  <c r="S717" i="1"/>
  <c r="T717" i="1"/>
  <c r="V717" i="1"/>
  <c r="AB717" i="1" s="1"/>
  <c r="AD717" i="1"/>
  <c r="S718" i="1"/>
  <c r="T718" i="1"/>
  <c r="V718" i="1"/>
  <c r="AB718" i="1" s="1"/>
  <c r="AD718" i="1"/>
  <c r="S719" i="1"/>
  <c r="T719" i="1"/>
  <c r="V719" i="1"/>
  <c r="AB719" i="1" s="1"/>
  <c r="AD719" i="1"/>
  <c r="S720" i="1"/>
  <c r="T720" i="1"/>
  <c r="V720" i="1"/>
  <c r="AB720" i="1" s="1"/>
  <c r="AD720" i="1"/>
  <c r="S721" i="1"/>
  <c r="T721" i="1"/>
  <c r="V721" i="1"/>
  <c r="AB721" i="1" s="1"/>
  <c r="AD721" i="1"/>
  <c r="S722" i="1"/>
  <c r="T722" i="1"/>
  <c r="V722" i="1"/>
  <c r="AB722" i="1" s="1"/>
  <c r="AD722" i="1"/>
  <c r="S723" i="1"/>
  <c r="T723" i="1"/>
  <c r="V723" i="1"/>
  <c r="AB723" i="1" s="1"/>
  <c r="AD723" i="1"/>
  <c r="S724" i="1"/>
  <c r="T724" i="1"/>
  <c r="V724" i="1"/>
  <c r="AB724" i="1" s="1"/>
  <c r="AD724" i="1"/>
  <c r="S725" i="1"/>
  <c r="T725" i="1"/>
  <c r="V725" i="1"/>
  <c r="AB725" i="1" s="1"/>
  <c r="AD725" i="1"/>
  <c r="S726" i="1"/>
  <c r="T726" i="1"/>
  <c r="V726" i="1"/>
  <c r="AB726" i="1" s="1"/>
  <c r="AD726" i="1"/>
  <c r="S727" i="1"/>
  <c r="T727" i="1"/>
  <c r="V727" i="1"/>
  <c r="AB727" i="1" s="1"/>
  <c r="AD727" i="1"/>
  <c r="S728" i="1"/>
  <c r="T728" i="1"/>
  <c r="V728" i="1"/>
  <c r="AB728" i="1" s="1"/>
  <c r="AD728" i="1"/>
  <c r="S729" i="1"/>
  <c r="T729" i="1"/>
  <c r="V729" i="1"/>
  <c r="AB729" i="1" s="1"/>
  <c r="AD729" i="1"/>
  <c r="S730" i="1"/>
  <c r="T730" i="1"/>
  <c r="V730" i="1"/>
  <c r="AB730" i="1" s="1"/>
  <c r="AD730" i="1"/>
  <c r="S731" i="1"/>
  <c r="T731" i="1"/>
  <c r="V731" i="1"/>
  <c r="AB731" i="1" s="1"/>
  <c r="AD731" i="1"/>
  <c r="S732" i="1"/>
  <c r="T732" i="1"/>
  <c r="V732" i="1"/>
  <c r="AB732" i="1" s="1"/>
  <c r="AD732" i="1"/>
  <c r="S733" i="1"/>
  <c r="T733" i="1"/>
  <c r="V733" i="1"/>
  <c r="AB733" i="1" s="1"/>
  <c r="AD733" i="1"/>
  <c r="S734" i="1"/>
  <c r="T734" i="1"/>
  <c r="V734" i="1"/>
  <c r="AB734" i="1"/>
  <c r="AD734" i="1"/>
  <c r="S735" i="1"/>
  <c r="T735" i="1"/>
  <c r="V735" i="1"/>
  <c r="AB735" i="1" s="1"/>
  <c r="AD735" i="1"/>
  <c r="S736" i="1"/>
  <c r="T736" i="1"/>
  <c r="V736" i="1"/>
  <c r="AB736" i="1" s="1"/>
  <c r="AD736" i="1"/>
  <c r="S737" i="1"/>
  <c r="T737" i="1"/>
  <c r="V737" i="1"/>
  <c r="AB737" i="1" s="1"/>
  <c r="AD737" i="1"/>
  <c r="S738" i="1"/>
  <c r="T738" i="1"/>
  <c r="V738" i="1"/>
  <c r="AB738" i="1" s="1"/>
  <c r="AD738" i="1"/>
  <c r="S739" i="1"/>
  <c r="T739" i="1"/>
  <c r="V739" i="1"/>
  <c r="AB739" i="1" s="1"/>
  <c r="AD739" i="1"/>
  <c r="S740" i="1"/>
  <c r="T740" i="1"/>
  <c r="V740" i="1"/>
  <c r="AB740" i="1" s="1"/>
  <c r="AD740" i="1"/>
  <c r="S741" i="1"/>
  <c r="T741" i="1"/>
  <c r="V741" i="1"/>
  <c r="AB741" i="1" s="1"/>
  <c r="AD741" i="1"/>
  <c r="S742" i="1"/>
  <c r="T742" i="1"/>
  <c r="V742" i="1"/>
  <c r="AB742" i="1" s="1"/>
  <c r="AD742" i="1"/>
  <c r="S743" i="1"/>
  <c r="T743" i="1"/>
  <c r="V743" i="1"/>
  <c r="AB743" i="1" s="1"/>
  <c r="AD743" i="1"/>
  <c r="S744" i="1"/>
  <c r="T744" i="1"/>
  <c r="V744" i="1"/>
  <c r="AB744" i="1" s="1"/>
  <c r="AD744" i="1"/>
  <c r="S745" i="1"/>
  <c r="T745" i="1"/>
  <c r="V745" i="1"/>
  <c r="AB745" i="1" s="1"/>
  <c r="AD745" i="1"/>
  <c r="S746" i="1"/>
  <c r="T746" i="1"/>
  <c r="V746" i="1"/>
  <c r="AB746" i="1" s="1"/>
  <c r="AD746" i="1"/>
  <c r="S747" i="1"/>
  <c r="U747" i="1"/>
  <c r="AA747" i="1" s="1"/>
  <c r="AD747" i="1"/>
  <c r="S748" i="1"/>
  <c r="U748" i="1"/>
  <c r="AA748" i="1" s="1"/>
  <c r="AD748" i="1"/>
  <c r="S749" i="1"/>
  <c r="T749" i="1"/>
  <c r="V749" i="1"/>
  <c r="AB749" i="1" s="1"/>
  <c r="AD749" i="1"/>
  <c r="S750" i="1"/>
  <c r="U750" i="1"/>
  <c r="AA750" i="1" s="1"/>
  <c r="AD750" i="1"/>
  <c r="S751" i="1"/>
  <c r="T751" i="1"/>
  <c r="V751" i="1"/>
  <c r="AB751" i="1" s="1"/>
  <c r="AD751" i="1"/>
  <c r="S752" i="1"/>
  <c r="U752" i="1"/>
  <c r="AA752" i="1" s="1"/>
  <c r="AD752" i="1"/>
  <c r="S753" i="1"/>
  <c r="T753" i="1"/>
  <c r="V753" i="1"/>
  <c r="AB753" i="1" s="1"/>
  <c r="AD753" i="1"/>
  <c r="S754" i="1"/>
  <c r="T754" i="1"/>
  <c r="V754" i="1"/>
  <c r="AB754" i="1" s="1"/>
  <c r="AD754" i="1"/>
  <c r="S755" i="1"/>
  <c r="T755" i="1"/>
  <c r="V755" i="1"/>
  <c r="AB755" i="1" s="1"/>
  <c r="AD755" i="1"/>
  <c r="S756" i="1"/>
  <c r="U756" i="1"/>
  <c r="AA756" i="1" s="1"/>
  <c r="AD756" i="1"/>
  <c r="S757" i="1"/>
  <c r="T757" i="1"/>
  <c r="V757" i="1"/>
  <c r="AB757" i="1" s="1"/>
  <c r="AD757" i="1"/>
  <c r="S758" i="1"/>
  <c r="T758" i="1"/>
  <c r="V758" i="1"/>
  <c r="AB758" i="1" s="1"/>
  <c r="AD758" i="1"/>
  <c r="S759" i="1"/>
  <c r="T759" i="1"/>
  <c r="V759" i="1"/>
  <c r="AB759" i="1" s="1"/>
  <c r="AD759" i="1"/>
  <c r="S760" i="1"/>
  <c r="U760" i="1"/>
  <c r="AA760" i="1" s="1"/>
  <c r="AD760" i="1"/>
  <c r="S761" i="1"/>
  <c r="T761" i="1"/>
  <c r="V761" i="1"/>
  <c r="AB761" i="1" s="1"/>
  <c r="AD761" i="1"/>
  <c r="S762" i="1"/>
  <c r="T762" i="1"/>
  <c r="V762" i="1"/>
  <c r="AB762" i="1" s="1"/>
  <c r="AD762" i="1"/>
  <c r="S763" i="1"/>
  <c r="U763" i="1"/>
  <c r="AA763" i="1" s="1"/>
  <c r="AD763" i="1"/>
  <c r="S764" i="1"/>
  <c r="U764" i="1"/>
  <c r="AA764" i="1" s="1"/>
  <c r="AD764" i="1"/>
  <c r="S323" i="1"/>
  <c r="T323" i="1"/>
  <c r="V323" i="1"/>
  <c r="AB323" i="1" s="1"/>
  <c r="AC323" i="1" s="1"/>
  <c r="S326" i="1"/>
  <c r="T326" i="1"/>
  <c r="S329" i="1"/>
  <c r="AD318" i="1"/>
  <c r="S318" i="1"/>
  <c r="U318" i="1"/>
  <c r="AD315" i="1"/>
  <c r="AE322" i="1"/>
  <c r="AE323" i="1"/>
  <c r="AD322" i="1"/>
  <c r="AD323" i="1"/>
  <c r="S322" i="1"/>
  <c r="U322" i="1"/>
  <c r="AE281" i="1"/>
  <c r="AD281" i="1"/>
  <c r="S281" i="1"/>
  <c r="U281" i="1"/>
  <c r="AE279" i="1"/>
  <c r="AD279" i="1"/>
  <c r="S279" i="1"/>
  <c r="U279" i="1"/>
  <c r="AE268" i="1"/>
  <c r="AE269" i="1"/>
  <c r="AE270" i="1"/>
  <c r="AE271" i="1"/>
  <c r="AE272" i="1"/>
  <c r="AE273" i="1"/>
  <c r="AE274" i="1"/>
  <c r="AE275" i="1"/>
  <c r="AE277" i="1"/>
  <c r="AD268" i="1"/>
  <c r="AD269" i="1"/>
  <c r="AD270" i="1"/>
  <c r="AD271" i="1"/>
  <c r="AD272" i="1"/>
  <c r="AD273" i="1"/>
  <c r="AD274" i="1"/>
  <c r="AD275" i="1"/>
  <c r="AD277" i="1"/>
  <c r="S268" i="1"/>
  <c r="U268" i="1"/>
  <c r="S269" i="1"/>
  <c r="U269" i="1"/>
  <c r="S270" i="1"/>
  <c r="T270" i="1"/>
  <c r="V270" i="1"/>
  <c r="AB270" i="1" s="1"/>
  <c r="AC270" i="1" s="1"/>
  <c r="S271" i="1"/>
  <c r="U271" i="1"/>
  <c r="S272" i="1"/>
  <c r="U272" i="1"/>
  <c r="S273" i="1"/>
  <c r="U273" i="1"/>
  <c r="S274" i="1"/>
  <c r="T274" i="1"/>
  <c r="V274" i="1"/>
  <c r="AB274" i="1" s="1"/>
  <c r="AC274" i="1" s="1"/>
  <c r="S275" i="1"/>
  <c r="U275" i="1"/>
  <c r="S277" i="1"/>
  <c r="U277" i="1"/>
  <c r="AE258" i="1"/>
  <c r="AE259" i="1"/>
  <c r="AE260" i="1"/>
  <c r="AE261" i="1"/>
  <c r="AE262" i="1"/>
  <c r="AE263" i="1"/>
  <c r="AE265" i="1"/>
  <c r="AD258" i="1"/>
  <c r="AD259" i="1"/>
  <c r="AD260" i="1"/>
  <c r="AD261" i="1"/>
  <c r="AD262" i="1"/>
  <c r="AD263" i="1"/>
  <c r="AD265" i="1"/>
  <c r="S258" i="1"/>
  <c r="T258" i="1"/>
  <c r="V258" i="1"/>
  <c r="AB258" i="1" s="1"/>
  <c r="S259" i="1"/>
  <c r="U259" i="1"/>
  <c r="S260" i="1"/>
  <c r="U260" i="1"/>
  <c r="S261" i="1"/>
  <c r="T261" i="1"/>
  <c r="V261" i="1"/>
  <c r="AB261" i="1" s="1"/>
  <c r="S262" i="1"/>
  <c r="T262" i="1"/>
  <c r="V262" i="1"/>
  <c r="AB262" i="1" s="1"/>
  <c r="S263" i="1"/>
  <c r="T263" i="1"/>
  <c r="V263" i="1"/>
  <c r="AB263" i="1" s="1"/>
  <c r="S265" i="1"/>
  <c r="U265" i="1"/>
  <c r="AE239" i="1"/>
  <c r="AD239" i="1"/>
  <c r="S239" i="1"/>
  <c r="U239" i="1"/>
  <c r="AE237" i="1"/>
  <c r="AD237" i="1"/>
  <c r="S237" i="1"/>
  <c r="U237" i="1"/>
  <c r="AE193" i="1"/>
  <c r="AD193" i="1"/>
  <c r="S193" i="1"/>
  <c r="U193" i="1"/>
  <c r="AE191" i="1"/>
  <c r="AD191" i="1"/>
  <c r="S191" i="1"/>
  <c r="U191" i="1"/>
  <c r="T850" i="1"/>
  <c r="V850" i="1"/>
  <c r="AB850" i="1" s="1"/>
  <c r="AC850" i="1" s="1"/>
  <c r="U848" i="1"/>
  <c r="AA848" i="1"/>
  <c r="AC848" i="1" s="1"/>
  <c r="T863" i="1"/>
  <c r="V863" i="1"/>
  <c r="AB863" i="1" s="1"/>
  <c r="U866" i="1"/>
  <c r="AA866" i="1"/>
  <c r="AC866" i="1" s="1"/>
  <c r="U862" i="1"/>
  <c r="AA862" i="1" s="1"/>
  <c r="U861" i="1"/>
  <c r="AA861" i="1" s="1"/>
  <c r="U864" i="1"/>
  <c r="AA864" i="1" s="1"/>
  <c r="AC864" i="1" s="1"/>
  <c r="U860" i="1"/>
  <c r="AA860" i="1" s="1"/>
  <c r="U851" i="1"/>
  <c r="AA851" i="1" s="1"/>
  <c r="T831" i="1"/>
  <c r="V831" i="1"/>
  <c r="AB831" i="1" s="1"/>
  <c r="T833" i="1"/>
  <c r="V833" i="1"/>
  <c r="AB833" i="1" s="1"/>
  <c r="AC833" i="1" s="1"/>
  <c r="U832" i="1"/>
  <c r="AA832" i="1"/>
  <c r="AC832" i="1" s="1"/>
  <c r="U835" i="1"/>
  <c r="AA835" i="1" s="1"/>
  <c r="AC835" i="1" s="1"/>
  <c r="T828" i="1"/>
  <c r="V828" i="1"/>
  <c r="AB828" i="1" s="1"/>
  <c r="T836" i="1"/>
  <c r="V836" i="1"/>
  <c r="AB836" i="1" s="1"/>
  <c r="AC836" i="1" s="1"/>
  <c r="T829" i="1"/>
  <c r="V829" i="1"/>
  <c r="AB829" i="1" s="1"/>
  <c r="U834" i="1"/>
  <c r="AA834" i="1" s="1"/>
  <c r="AC834" i="1" s="1"/>
  <c r="U830" i="1"/>
  <c r="AA830" i="1" s="1"/>
  <c r="AC830" i="1"/>
  <c r="T821" i="1"/>
  <c r="V821" i="1"/>
  <c r="AB821" i="1" s="1"/>
  <c r="U817" i="1"/>
  <c r="AA817" i="1" s="1"/>
  <c r="AC817" i="1" s="1"/>
  <c r="T813" i="1"/>
  <c r="V813" i="1"/>
  <c r="AB813" i="1" s="1"/>
  <c r="AC813" i="1" s="1"/>
  <c r="U812" i="1"/>
  <c r="AA812" i="1" s="1"/>
  <c r="AC812" i="1" s="1"/>
  <c r="U794" i="1"/>
  <c r="AA794" i="1" s="1"/>
  <c r="U826" i="1"/>
  <c r="AA826" i="1" s="1"/>
  <c r="AC826" i="1" s="1"/>
  <c r="U816" i="1"/>
  <c r="AA816" i="1" s="1"/>
  <c r="U811" i="1"/>
  <c r="AA811" i="1"/>
  <c r="AC811" i="1" s="1"/>
  <c r="U822" i="1"/>
  <c r="AA822" i="1" s="1"/>
  <c r="U815" i="1"/>
  <c r="AA815" i="1" s="1"/>
  <c r="AC815" i="1" s="1"/>
  <c r="U810" i="1"/>
  <c r="AA810" i="1"/>
  <c r="AC810" i="1" s="1"/>
  <c r="U787" i="1"/>
  <c r="AA787" i="1" s="1"/>
  <c r="AC787" i="1" s="1"/>
  <c r="U791" i="1"/>
  <c r="AA791" i="1"/>
  <c r="AC791" i="1"/>
  <c r="U790" i="1"/>
  <c r="AA790" i="1" s="1"/>
  <c r="T764" i="1"/>
  <c r="V764" i="1"/>
  <c r="AB764" i="1" s="1"/>
  <c r="U656" i="1"/>
  <c r="AA656" i="1" s="1"/>
  <c r="U781" i="1"/>
  <c r="AA781" i="1" s="1"/>
  <c r="U780" i="1"/>
  <c r="AA780" i="1"/>
  <c r="U782" i="1"/>
  <c r="AA782" i="1" s="1"/>
  <c r="AC782" i="1" s="1"/>
  <c r="U755" i="1"/>
  <c r="AA755" i="1" s="1"/>
  <c r="AC755" i="1" s="1"/>
  <c r="T609" i="1"/>
  <c r="V609" i="1"/>
  <c r="AB609" i="1" s="1"/>
  <c r="AC609" i="1" s="1"/>
  <c r="T763" i="1"/>
  <c r="V763" i="1"/>
  <c r="AB763" i="1" s="1"/>
  <c r="T748" i="1"/>
  <c r="V748" i="1"/>
  <c r="AB748" i="1" s="1"/>
  <c r="T645" i="1"/>
  <c r="V645" i="1"/>
  <c r="AB645" i="1" s="1"/>
  <c r="T608" i="1"/>
  <c r="V608" i="1"/>
  <c r="AB608" i="1"/>
  <c r="T453" i="1"/>
  <c r="V453" i="1"/>
  <c r="AB453" i="1" s="1"/>
  <c r="U770" i="1"/>
  <c r="AA770" i="1" s="1"/>
  <c r="AC770" i="1" s="1"/>
  <c r="U726" i="1"/>
  <c r="AA726" i="1" s="1"/>
  <c r="AC726" i="1" s="1"/>
  <c r="U659" i="1"/>
  <c r="AA659" i="1" s="1"/>
  <c r="T747" i="1"/>
  <c r="V747" i="1"/>
  <c r="AB747" i="1" s="1"/>
  <c r="U694" i="1"/>
  <c r="AA694" i="1" s="1"/>
  <c r="U517" i="1"/>
  <c r="AA517" i="1" s="1"/>
  <c r="AC517" i="1" s="1"/>
  <c r="U777" i="1"/>
  <c r="AA777" i="1" s="1"/>
  <c r="U774" i="1"/>
  <c r="AA774" i="1" s="1"/>
  <c r="AC774" i="1" s="1"/>
  <c r="U773" i="1"/>
  <c r="AA773" i="1" s="1"/>
  <c r="U472" i="1"/>
  <c r="AA472" i="1" s="1"/>
  <c r="U396" i="1"/>
  <c r="AA396" i="1" s="1"/>
  <c r="U712" i="1"/>
  <c r="AA712" i="1" s="1"/>
  <c r="AC712" i="1" s="1"/>
  <c r="U701" i="1"/>
  <c r="AA701" i="1" s="1"/>
  <c r="T678" i="1"/>
  <c r="V678" i="1"/>
  <c r="AB678" i="1" s="1"/>
  <c r="T635" i="1"/>
  <c r="V635" i="1"/>
  <c r="AB635" i="1"/>
  <c r="T624" i="1"/>
  <c r="V624" i="1"/>
  <c r="AB624" i="1" s="1"/>
  <c r="AC624" i="1" s="1"/>
  <c r="U584" i="1"/>
  <c r="AA584" i="1" s="1"/>
  <c r="U503" i="1"/>
  <c r="AA503" i="1" s="1"/>
  <c r="AC503" i="1" s="1"/>
  <c r="U417" i="1"/>
  <c r="AA417" i="1" s="1"/>
  <c r="U746" i="1"/>
  <c r="AA746" i="1"/>
  <c r="U717" i="1"/>
  <c r="AA717" i="1" s="1"/>
  <c r="U706" i="1"/>
  <c r="AA706" i="1" s="1"/>
  <c r="U640" i="1"/>
  <c r="AA640" i="1" s="1"/>
  <c r="U595" i="1"/>
  <c r="AA595" i="1" s="1"/>
  <c r="T428" i="1"/>
  <c r="V428" i="1"/>
  <c r="AB428" i="1" s="1"/>
  <c r="AC428" i="1" s="1"/>
  <c r="U759" i="1"/>
  <c r="AA759" i="1" s="1"/>
  <c r="T756" i="1"/>
  <c r="V756" i="1"/>
  <c r="AB756" i="1" s="1"/>
  <c r="U742" i="1"/>
  <c r="AA742" i="1" s="1"/>
  <c r="AC742" i="1" s="1"/>
  <c r="U729" i="1"/>
  <c r="AA729" i="1" s="1"/>
  <c r="AC729" i="1" s="1"/>
  <c r="U722" i="1"/>
  <c r="AA722" i="1" s="1"/>
  <c r="U682" i="1"/>
  <c r="AA682" i="1" s="1"/>
  <c r="AC682" i="1" s="1"/>
  <c r="T660" i="1"/>
  <c r="V660" i="1"/>
  <c r="AB660" i="1" s="1"/>
  <c r="U651" i="1"/>
  <c r="AA651" i="1" s="1"/>
  <c r="U648" i="1"/>
  <c r="AA648" i="1" s="1"/>
  <c r="U627" i="1"/>
  <c r="AA627" i="1" s="1"/>
  <c r="U616" i="1"/>
  <c r="AA616" i="1" s="1"/>
  <c r="AC616" i="1" s="1"/>
  <c r="U587" i="1"/>
  <c r="AA587" i="1" s="1"/>
  <c r="U578" i="1"/>
  <c r="AA578" i="1" s="1"/>
  <c r="U563" i="1"/>
  <c r="AA563" i="1" s="1"/>
  <c r="T544" i="1"/>
  <c r="V544" i="1"/>
  <c r="AB544" i="1" s="1"/>
  <c r="U507" i="1"/>
  <c r="AA507" i="1" s="1"/>
  <c r="AC507" i="1" s="1"/>
  <c r="U435" i="1"/>
  <c r="AA435" i="1" s="1"/>
  <c r="T760" i="1"/>
  <c r="V760" i="1"/>
  <c r="AB760" i="1" s="1"/>
  <c r="AC760" i="1" s="1"/>
  <c r="U745" i="1"/>
  <c r="AA745" i="1" s="1"/>
  <c r="AC745" i="1" s="1"/>
  <c r="U736" i="1"/>
  <c r="AA736" i="1"/>
  <c r="AC736" i="1" s="1"/>
  <c r="U698" i="1"/>
  <c r="AA698" i="1" s="1"/>
  <c r="U685" i="1"/>
  <c r="AA685" i="1"/>
  <c r="T665" i="1"/>
  <c r="V665" i="1"/>
  <c r="AB665" i="1" s="1"/>
  <c r="T652" i="1"/>
  <c r="V652" i="1"/>
  <c r="AB652" i="1" s="1"/>
  <c r="U639" i="1"/>
  <c r="AA639" i="1" s="1"/>
  <c r="T603" i="1"/>
  <c r="V603" i="1"/>
  <c r="AB603" i="1" s="1"/>
  <c r="T592" i="1"/>
  <c r="V592" i="1"/>
  <c r="AB592" i="1" s="1"/>
  <c r="T553" i="1"/>
  <c r="V553" i="1"/>
  <c r="AB553" i="1" s="1"/>
  <c r="U488" i="1"/>
  <c r="AA488" i="1" s="1"/>
  <c r="AC488" i="1" s="1"/>
  <c r="U465" i="1"/>
  <c r="AA465" i="1" s="1"/>
  <c r="AC465" i="1" s="1"/>
  <c r="T446" i="1"/>
  <c r="V446" i="1"/>
  <c r="AB446" i="1" s="1"/>
  <c r="T404" i="1"/>
  <c r="V404" i="1"/>
  <c r="AB404" i="1" s="1"/>
  <c r="T385" i="1"/>
  <c r="V385" i="1"/>
  <c r="AB385" i="1" s="1"/>
  <c r="AC385" i="1" s="1"/>
  <c r="U728" i="1"/>
  <c r="AA728" i="1" s="1"/>
  <c r="AC728" i="1" s="1"/>
  <c r="U725" i="1"/>
  <c r="AA725" i="1" s="1"/>
  <c r="U720" i="1"/>
  <c r="AA720" i="1" s="1"/>
  <c r="AC720" i="1" s="1"/>
  <c r="U700" i="1"/>
  <c r="AA700" i="1" s="1"/>
  <c r="U697" i="1"/>
  <c r="AA697" i="1"/>
  <c r="AC697" i="1" s="1"/>
  <c r="U690" i="1"/>
  <c r="AA690" i="1" s="1"/>
  <c r="T661" i="1"/>
  <c r="V661" i="1"/>
  <c r="AB661" i="1" s="1"/>
  <c r="AC661" i="1"/>
  <c r="T657" i="1"/>
  <c r="V657" i="1"/>
  <c r="AB657" i="1" s="1"/>
  <c r="U655" i="1"/>
  <c r="AA655" i="1" s="1"/>
  <c r="AC655" i="1" s="1"/>
  <c r="T649" i="1"/>
  <c r="V649" i="1"/>
  <c r="AB649" i="1" s="1"/>
  <c r="T641" i="1"/>
  <c r="V641" i="1"/>
  <c r="AB641" i="1" s="1"/>
  <c r="T637" i="1"/>
  <c r="V637" i="1"/>
  <c r="AB637" i="1" s="1"/>
  <c r="U632" i="1"/>
  <c r="AA632" i="1"/>
  <c r="AC632" i="1" s="1"/>
  <c r="T629" i="1"/>
  <c r="V629" i="1"/>
  <c r="AB629" i="1" s="1"/>
  <c r="AC629" i="1" s="1"/>
  <c r="T613" i="1"/>
  <c r="V613" i="1"/>
  <c r="AB613" i="1" s="1"/>
  <c r="T593" i="1"/>
  <c r="V593" i="1"/>
  <c r="AB593" i="1" s="1"/>
  <c r="T588" i="1"/>
  <c r="V588" i="1"/>
  <c r="AB588" i="1" s="1"/>
  <c r="AC588" i="1" s="1"/>
  <c r="U575" i="1"/>
  <c r="AA575" i="1" s="1"/>
  <c r="AC575" i="1" s="1"/>
  <c r="U572" i="1"/>
  <c r="AA572" i="1" s="1"/>
  <c r="AC572" i="1" s="1"/>
  <c r="U546" i="1"/>
  <c r="AA546" i="1" s="1"/>
  <c r="U480" i="1"/>
  <c r="AA480" i="1" s="1"/>
  <c r="T467" i="1"/>
  <c r="V467" i="1"/>
  <c r="AB467" i="1" s="1"/>
  <c r="AC467" i="1" s="1"/>
  <c r="U460" i="1"/>
  <c r="AA460" i="1" s="1"/>
  <c r="AC460" i="1" s="1"/>
  <c r="U449" i="1"/>
  <c r="AA449" i="1" s="1"/>
  <c r="U440" i="1"/>
  <c r="AA440" i="1" s="1"/>
  <c r="AC440" i="1" s="1"/>
  <c r="U431" i="1"/>
  <c r="AA431" i="1" s="1"/>
  <c r="U411" i="1"/>
  <c r="AA411" i="1"/>
  <c r="AC411" i="1" s="1"/>
  <c r="T402" i="1"/>
  <c r="V402" i="1"/>
  <c r="AB402" i="1"/>
  <c r="U680" i="1"/>
  <c r="AA680" i="1" s="1"/>
  <c r="AC680" i="1" s="1"/>
  <c r="U679" i="1"/>
  <c r="AA679" i="1"/>
  <c r="AC679" i="1" s="1"/>
  <c r="U619" i="1"/>
  <c r="AA619" i="1" s="1"/>
  <c r="AC619" i="1" s="1"/>
  <c r="U535" i="1"/>
  <c r="AA535" i="1" s="1"/>
  <c r="AC535" i="1" s="1"/>
  <c r="U762" i="1"/>
  <c r="AA762" i="1" s="1"/>
  <c r="AC762" i="1" s="1"/>
  <c r="U758" i="1"/>
  <c r="AA758" i="1" s="1"/>
  <c r="AC758" i="1" s="1"/>
  <c r="T750" i="1"/>
  <c r="V750" i="1"/>
  <c r="AB750" i="1" s="1"/>
  <c r="U744" i="1"/>
  <c r="AA744" i="1" s="1"/>
  <c r="AC744" i="1" s="1"/>
  <c r="U741" i="1"/>
  <c r="AA741" i="1" s="1"/>
  <c r="AC741" i="1" s="1"/>
  <c r="U732" i="1"/>
  <c r="AA732" i="1" s="1"/>
  <c r="U714" i="1"/>
  <c r="AA714" i="1" s="1"/>
  <c r="AC714" i="1" s="1"/>
  <c r="U709" i="1"/>
  <c r="AA709" i="1" s="1"/>
  <c r="AC709" i="1" s="1"/>
  <c r="U704" i="1"/>
  <c r="AA704" i="1"/>
  <c r="U684" i="1"/>
  <c r="AA684" i="1" s="1"/>
  <c r="U681" i="1"/>
  <c r="AA681" i="1" s="1"/>
  <c r="AC681" i="1" s="1"/>
  <c r="T671" i="1"/>
  <c r="V671" i="1"/>
  <c r="AB671" i="1"/>
  <c r="T625" i="1"/>
  <c r="V625" i="1"/>
  <c r="AB625" i="1" s="1"/>
  <c r="T620" i="1"/>
  <c r="V620" i="1"/>
  <c r="AB620" i="1" s="1"/>
  <c r="AC620" i="1" s="1"/>
  <c r="T604" i="1"/>
  <c r="V604" i="1"/>
  <c r="AB604" i="1" s="1"/>
  <c r="T597" i="1"/>
  <c r="V597" i="1"/>
  <c r="AB597" i="1" s="1"/>
  <c r="AC597" i="1" s="1"/>
  <c r="U579" i="1"/>
  <c r="AA579" i="1" s="1"/>
  <c r="AC579" i="1" s="1"/>
  <c r="U562" i="1"/>
  <c r="AA562" i="1" s="1"/>
  <c r="U542" i="1"/>
  <c r="AA542" i="1" s="1"/>
  <c r="AC542" i="1" s="1"/>
  <c r="U494" i="1"/>
  <c r="AA494" i="1" s="1"/>
  <c r="AC494" i="1" s="1"/>
  <c r="U425" i="1"/>
  <c r="AA425" i="1" s="1"/>
  <c r="AC425" i="1" s="1"/>
  <c r="U394" i="1"/>
  <c r="AA394" i="1" s="1"/>
  <c r="AC394" i="1" s="1"/>
  <c r="T381" i="1"/>
  <c r="V381" i="1"/>
  <c r="AB381" i="1" s="1"/>
  <c r="AC381" i="1" s="1"/>
  <c r="T636" i="1"/>
  <c r="V636" i="1"/>
  <c r="AB636" i="1" s="1"/>
  <c r="T633" i="1"/>
  <c r="V633" i="1"/>
  <c r="AB633" i="1" s="1"/>
  <c r="AC633" i="1" s="1"/>
  <c r="U631" i="1"/>
  <c r="AA631" i="1" s="1"/>
  <c r="AC631" i="1" s="1"/>
  <c r="T628" i="1"/>
  <c r="V628" i="1"/>
  <c r="AB628" i="1" s="1"/>
  <c r="T621" i="1"/>
  <c r="V621" i="1"/>
  <c r="AB621" i="1" s="1"/>
  <c r="AC621" i="1" s="1"/>
  <c r="T617" i="1"/>
  <c r="V617" i="1"/>
  <c r="AB617" i="1" s="1"/>
  <c r="AC617" i="1" s="1"/>
  <c r="T596" i="1"/>
  <c r="V596" i="1"/>
  <c r="AB596" i="1" s="1"/>
  <c r="AC596" i="1" s="1"/>
  <c r="T589" i="1"/>
  <c r="V589" i="1"/>
  <c r="AB589" i="1" s="1"/>
  <c r="T585" i="1"/>
  <c r="V585" i="1"/>
  <c r="AB585" i="1" s="1"/>
  <c r="T576" i="1"/>
  <c r="V576" i="1"/>
  <c r="AB576" i="1" s="1"/>
  <c r="U574" i="1"/>
  <c r="AA574" i="1" s="1"/>
  <c r="AC574" i="1" s="1"/>
  <c r="T573" i="1"/>
  <c r="V573" i="1"/>
  <c r="AB573" i="1" s="1"/>
  <c r="T545" i="1"/>
  <c r="V545" i="1"/>
  <c r="AB545" i="1" s="1"/>
  <c r="AC545" i="1" s="1"/>
  <c r="U509" i="1"/>
  <c r="AA509" i="1" s="1"/>
  <c r="U492" i="1"/>
  <c r="AA492" i="1"/>
  <c r="AC492" i="1" s="1"/>
  <c r="U476" i="1"/>
  <c r="AA476" i="1" s="1"/>
  <c r="T466" i="1"/>
  <c r="V466" i="1"/>
  <c r="AB466" i="1" s="1"/>
  <c r="AC466" i="1"/>
  <c r="U463" i="1"/>
  <c r="AA463" i="1" s="1"/>
  <c r="U450" i="1"/>
  <c r="AA450" i="1"/>
  <c r="U426" i="1"/>
  <c r="AA426" i="1" s="1"/>
  <c r="AC426" i="1" s="1"/>
  <c r="U416" i="1"/>
  <c r="AA416" i="1" s="1"/>
  <c r="AC416" i="1" s="1"/>
  <c r="T409" i="1"/>
  <c r="V409" i="1"/>
  <c r="AB409" i="1" s="1"/>
  <c r="U401" i="1"/>
  <c r="AA401" i="1" s="1"/>
  <c r="AC401" i="1" s="1"/>
  <c r="T391" i="1"/>
  <c r="V391" i="1"/>
  <c r="AB391" i="1" s="1"/>
  <c r="T384" i="1"/>
  <c r="V384" i="1"/>
  <c r="AB384" i="1" s="1"/>
  <c r="AC384" i="1" s="1"/>
  <c r="T364" i="1"/>
  <c r="V364" i="1"/>
  <c r="AB364" i="1"/>
  <c r="AC364" i="1" s="1"/>
  <c r="T363" i="1"/>
  <c r="V363" i="1"/>
  <c r="AB363" i="1" s="1"/>
  <c r="T361" i="1"/>
  <c r="V361" i="1"/>
  <c r="AB361" i="1" s="1"/>
  <c r="AC361" i="1" s="1"/>
  <c r="T360" i="1"/>
  <c r="V360" i="1"/>
  <c r="AB360" i="1" s="1"/>
  <c r="AC360" i="1" s="1"/>
  <c r="T359" i="1"/>
  <c r="V359" i="1"/>
  <c r="AB359" i="1" s="1"/>
  <c r="T358" i="1"/>
  <c r="V358" i="1"/>
  <c r="AB358" i="1" s="1"/>
  <c r="T357" i="1"/>
  <c r="V357" i="1"/>
  <c r="AB357" i="1" s="1"/>
  <c r="AC357" i="1" s="1"/>
  <c r="T356" i="1"/>
  <c r="V356" i="1"/>
  <c r="AB356" i="1" s="1"/>
  <c r="AC356" i="1" s="1"/>
  <c r="T355" i="1"/>
  <c r="V355" i="1"/>
  <c r="AB355" i="1" s="1"/>
  <c r="AC355" i="1" s="1"/>
  <c r="T354" i="1"/>
  <c r="V354" i="1"/>
  <c r="AB354" i="1" s="1"/>
  <c r="T353" i="1"/>
  <c r="V353" i="1"/>
  <c r="AB353" i="1"/>
  <c r="AC353" i="1" s="1"/>
  <c r="T352" i="1"/>
  <c r="V352" i="1"/>
  <c r="AB352" i="1" s="1"/>
  <c r="AC352" i="1" s="1"/>
  <c r="T351" i="1"/>
  <c r="V351" i="1"/>
  <c r="AB351" i="1" s="1"/>
  <c r="U754" i="1"/>
  <c r="AA754" i="1" s="1"/>
  <c r="U669" i="1"/>
  <c r="AA669" i="1" s="1"/>
  <c r="AC669" i="1" s="1"/>
  <c r="U611" i="1"/>
  <c r="AA611" i="1" s="1"/>
  <c r="AC611" i="1"/>
  <c r="U600" i="1"/>
  <c r="AA600" i="1" s="1"/>
  <c r="AC600" i="1" s="1"/>
  <c r="U551" i="1"/>
  <c r="AA551" i="1"/>
  <c r="U539" i="1"/>
  <c r="AA539" i="1" s="1"/>
  <c r="AC539" i="1" s="1"/>
  <c r="U536" i="1"/>
  <c r="AA536" i="1" s="1"/>
  <c r="U458" i="1"/>
  <c r="AA458" i="1"/>
  <c r="AC458" i="1" s="1"/>
  <c r="U457" i="1"/>
  <c r="AA457" i="1" s="1"/>
  <c r="U434" i="1"/>
  <c r="AA434" i="1" s="1"/>
  <c r="AC434" i="1" s="1"/>
  <c r="U433" i="1"/>
  <c r="AA433" i="1" s="1"/>
  <c r="AC433" i="1" s="1"/>
  <c r="U738" i="1"/>
  <c r="AA738" i="1" s="1"/>
  <c r="AC738" i="1" s="1"/>
  <c r="U733" i="1"/>
  <c r="AA733" i="1" s="1"/>
  <c r="AC733" i="1" s="1"/>
  <c r="U730" i="1"/>
  <c r="AA730" i="1" s="1"/>
  <c r="U716" i="1"/>
  <c r="AA716" i="1" s="1"/>
  <c r="U713" i="1"/>
  <c r="AA713" i="1"/>
  <c r="AC713" i="1" s="1"/>
  <c r="U710" i="1"/>
  <c r="AA710" i="1" s="1"/>
  <c r="AC710" i="1" s="1"/>
  <c r="U696" i="1"/>
  <c r="AA696" i="1"/>
  <c r="AC696" i="1"/>
  <c r="U693" i="1"/>
  <c r="AA693" i="1" s="1"/>
  <c r="U688" i="1"/>
  <c r="AA688" i="1"/>
  <c r="T664" i="1"/>
  <c r="V664" i="1"/>
  <c r="AB664" i="1" s="1"/>
  <c r="T612" i="1"/>
  <c r="V612" i="1"/>
  <c r="AB612" i="1" s="1"/>
  <c r="T605" i="1"/>
  <c r="V605" i="1"/>
  <c r="AB605" i="1" s="1"/>
  <c r="T601" i="1"/>
  <c r="V601" i="1"/>
  <c r="AB601" i="1" s="1"/>
  <c r="T555" i="1"/>
  <c r="V555" i="1"/>
  <c r="AB555" i="1" s="1"/>
  <c r="AC555" i="1" s="1"/>
  <c r="T552" i="1"/>
  <c r="V552" i="1"/>
  <c r="AB552" i="1"/>
  <c r="AC552" i="1" s="1"/>
  <c r="T543" i="1"/>
  <c r="V543" i="1"/>
  <c r="AB543" i="1"/>
  <c r="T540" i="1"/>
  <c r="V540" i="1"/>
  <c r="AB540" i="1" s="1"/>
  <c r="AC540" i="1" s="1"/>
  <c r="U538" i="1"/>
  <c r="AA538" i="1" s="1"/>
  <c r="T537" i="1"/>
  <c r="V537" i="1"/>
  <c r="AB537" i="1" s="1"/>
  <c r="AC537" i="1" s="1"/>
  <c r="U515" i="1"/>
  <c r="AA515" i="1" s="1"/>
  <c r="AC515" i="1" s="1"/>
  <c r="U500" i="1"/>
  <c r="AA500" i="1" s="1"/>
  <c r="AC500" i="1" s="1"/>
  <c r="U484" i="1"/>
  <c r="AA484" i="1" s="1"/>
  <c r="U468" i="1"/>
  <c r="AA468" i="1" s="1"/>
  <c r="U456" i="1"/>
  <c r="AA456" i="1" s="1"/>
  <c r="AC456" i="1" s="1"/>
  <c r="U443" i="1"/>
  <c r="AA443" i="1" s="1"/>
  <c r="AC443" i="1" s="1"/>
  <c r="U436" i="1"/>
  <c r="AA436" i="1" s="1"/>
  <c r="T430" i="1"/>
  <c r="V430" i="1"/>
  <c r="AB430" i="1"/>
  <c r="AC430" i="1" s="1"/>
  <c r="T403" i="1"/>
  <c r="V403" i="1"/>
  <c r="AB403" i="1"/>
  <c r="U395" i="1"/>
  <c r="AA395" i="1" s="1"/>
  <c r="AC395" i="1" s="1"/>
  <c r="T378" i="1"/>
  <c r="V378" i="1"/>
  <c r="AB378" i="1" s="1"/>
  <c r="AC378" i="1" s="1"/>
  <c r="T369" i="1"/>
  <c r="V369" i="1"/>
  <c r="AB369" i="1" s="1"/>
  <c r="AC369" i="1" s="1"/>
  <c r="T368" i="1"/>
  <c r="V368" i="1"/>
  <c r="AB368" i="1" s="1"/>
  <c r="T367" i="1"/>
  <c r="V367" i="1"/>
  <c r="AB367" i="1" s="1"/>
  <c r="AC367" i="1" s="1"/>
  <c r="T366" i="1"/>
  <c r="V366" i="1"/>
  <c r="AB366" i="1" s="1"/>
  <c r="AC366" i="1" s="1"/>
  <c r="T559" i="1"/>
  <c r="V559" i="1"/>
  <c r="AB559" i="1" s="1"/>
  <c r="U559" i="1"/>
  <c r="AA559" i="1" s="1"/>
  <c r="U557" i="1"/>
  <c r="AA557" i="1" s="1"/>
  <c r="T557" i="1"/>
  <c r="V557" i="1"/>
  <c r="AB557" i="1" s="1"/>
  <c r="T531" i="1"/>
  <c r="V531" i="1"/>
  <c r="AB531" i="1" s="1"/>
  <c r="U531" i="1"/>
  <c r="AA531" i="1" s="1"/>
  <c r="AC531" i="1" s="1"/>
  <c r="T501" i="1"/>
  <c r="V501" i="1"/>
  <c r="AB501" i="1" s="1"/>
  <c r="U501" i="1"/>
  <c r="AA501" i="1" s="1"/>
  <c r="T478" i="1"/>
  <c r="V478" i="1"/>
  <c r="AB478" i="1" s="1"/>
  <c r="U478" i="1"/>
  <c r="AA478" i="1" s="1"/>
  <c r="U577" i="1"/>
  <c r="AA577" i="1" s="1"/>
  <c r="T577" i="1"/>
  <c r="V577" i="1"/>
  <c r="AB577" i="1" s="1"/>
  <c r="AC577" i="1" s="1"/>
  <c r="T570" i="1"/>
  <c r="V570" i="1"/>
  <c r="AB570" i="1" s="1"/>
  <c r="U570" i="1"/>
  <c r="AA570" i="1" s="1"/>
  <c r="T568" i="1"/>
  <c r="V568" i="1"/>
  <c r="AB568" i="1" s="1"/>
  <c r="U568" i="1"/>
  <c r="AA568" i="1" s="1"/>
  <c r="T519" i="1"/>
  <c r="V519" i="1"/>
  <c r="AB519" i="1" s="1"/>
  <c r="U519" i="1"/>
  <c r="AA519" i="1" s="1"/>
  <c r="T497" i="1"/>
  <c r="V497" i="1"/>
  <c r="AB497" i="1" s="1"/>
  <c r="U497" i="1"/>
  <c r="AA497" i="1"/>
  <c r="T495" i="1"/>
  <c r="V495" i="1"/>
  <c r="AB495" i="1" s="1"/>
  <c r="U495" i="1"/>
  <c r="AA495" i="1" s="1"/>
  <c r="T483" i="1"/>
  <c r="V483" i="1"/>
  <c r="AB483" i="1" s="1"/>
  <c r="U483" i="1"/>
  <c r="AA483" i="1"/>
  <c r="AC483" i="1" s="1"/>
  <c r="U751" i="1"/>
  <c r="AA751" i="1" s="1"/>
  <c r="AC751" i="1" s="1"/>
  <c r="U673" i="1"/>
  <c r="AA673" i="1" s="1"/>
  <c r="AC673" i="1" s="1"/>
  <c r="U672" i="1"/>
  <c r="AA672" i="1" s="1"/>
  <c r="AC672" i="1" s="1"/>
  <c r="U668" i="1"/>
  <c r="AA668" i="1" s="1"/>
  <c r="AC668" i="1" s="1"/>
  <c r="U667" i="1"/>
  <c r="AA667" i="1" s="1"/>
  <c r="AC667" i="1" s="1"/>
  <c r="U662" i="1"/>
  <c r="AA662" i="1" s="1"/>
  <c r="AC662" i="1" s="1"/>
  <c r="U643" i="1"/>
  <c r="AA643" i="1"/>
  <c r="AC643" i="1" s="1"/>
  <c r="T623" i="1"/>
  <c r="V623" i="1"/>
  <c r="AB623" i="1"/>
  <c r="U623" i="1"/>
  <c r="AA623" i="1" s="1"/>
  <c r="AC623" i="1" s="1"/>
  <c r="T615" i="1"/>
  <c r="V615" i="1"/>
  <c r="AB615" i="1" s="1"/>
  <c r="U615" i="1"/>
  <c r="AA615" i="1" s="1"/>
  <c r="AC615" i="1" s="1"/>
  <c r="T607" i="1"/>
  <c r="V607" i="1"/>
  <c r="AB607" i="1" s="1"/>
  <c r="U607" i="1"/>
  <c r="AA607" i="1" s="1"/>
  <c r="T599" i="1"/>
  <c r="V599" i="1"/>
  <c r="AB599" i="1" s="1"/>
  <c r="U599" i="1"/>
  <c r="AA599" i="1" s="1"/>
  <c r="T591" i="1"/>
  <c r="V591" i="1"/>
  <c r="AB591" i="1" s="1"/>
  <c r="U591" i="1"/>
  <c r="AA591" i="1" s="1"/>
  <c r="T583" i="1"/>
  <c r="V583" i="1"/>
  <c r="AB583" i="1" s="1"/>
  <c r="U583" i="1"/>
  <c r="AA583" i="1" s="1"/>
  <c r="U560" i="1"/>
  <c r="AA560" i="1" s="1"/>
  <c r="T560" i="1"/>
  <c r="V560" i="1"/>
  <c r="AB560" i="1" s="1"/>
  <c r="AC560" i="1" s="1"/>
  <c r="T558" i="1"/>
  <c r="V558" i="1"/>
  <c r="AB558" i="1" s="1"/>
  <c r="U558" i="1"/>
  <c r="AA558" i="1" s="1"/>
  <c r="AC558" i="1" s="1"/>
  <c r="T556" i="1"/>
  <c r="V556" i="1"/>
  <c r="AB556" i="1" s="1"/>
  <c r="U556" i="1"/>
  <c r="AA556" i="1"/>
  <c r="AC556" i="1" s="1"/>
  <c r="T547" i="1"/>
  <c r="V547" i="1"/>
  <c r="AB547" i="1" s="1"/>
  <c r="U547" i="1"/>
  <c r="AA547" i="1" s="1"/>
  <c r="AC547" i="1" s="1"/>
  <c r="T486" i="1"/>
  <c r="V486" i="1"/>
  <c r="AB486" i="1" s="1"/>
  <c r="U486" i="1"/>
  <c r="AA486" i="1"/>
  <c r="T470" i="1"/>
  <c r="V470" i="1"/>
  <c r="AB470" i="1" s="1"/>
  <c r="U470" i="1"/>
  <c r="AA470" i="1" s="1"/>
  <c r="T752" i="1"/>
  <c r="V752" i="1"/>
  <c r="AB752" i="1" s="1"/>
  <c r="AC752" i="1" s="1"/>
  <c r="U740" i="1"/>
  <c r="AA740" i="1" s="1"/>
  <c r="U737" i="1"/>
  <c r="AA737" i="1" s="1"/>
  <c r="U734" i="1"/>
  <c r="AA734" i="1" s="1"/>
  <c r="AC734" i="1"/>
  <c r="U724" i="1"/>
  <c r="AA724" i="1" s="1"/>
  <c r="AC724" i="1" s="1"/>
  <c r="U721" i="1"/>
  <c r="AA721" i="1" s="1"/>
  <c r="AC721" i="1" s="1"/>
  <c r="U718" i="1"/>
  <c r="AA718" i="1"/>
  <c r="AC718" i="1" s="1"/>
  <c r="U708" i="1"/>
  <c r="AA708" i="1" s="1"/>
  <c r="AC708" i="1" s="1"/>
  <c r="U705" i="1"/>
  <c r="AA705" i="1"/>
  <c r="U702" i="1"/>
  <c r="AA702" i="1" s="1"/>
  <c r="AC702" i="1" s="1"/>
  <c r="U692" i="1"/>
  <c r="AA692" i="1" s="1"/>
  <c r="U689" i="1"/>
  <c r="AA689" i="1" s="1"/>
  <c r="U686" i="1"/>
  <c r="AA686" i="1" s="1"/>
  <c r="AC686" i="1" s="1"/>
  <c r="T674" i="1"/>
  <c r="V674" i="1"/>
  <c r="AB674" i="1" s="1"/>
  <c r="T663" i="1"/>
  <c r="V663" i="1"/>
  <c r="AB663" i="1" s="1"/>
  <c r="AC663" i="1" s="1"/>
  <c r="T653" i="1"/>
  <c r="V653" i="1"/>
  <c r="AB653" i="1"/>
  <c r="U647" i="1"/>
  <c r="AA647" i="1" s="1"/>
  <c r="AC647" i="1" s="1"/>
  <c r="T644" i="1"/>
  <c r="V644" i="1"/>
  <c r="AB644" i="1" s="1"/>
  <c r="AC644" i="1" s="1"/>
  <c r="T571" i="1"/>
  <c r="V571" i="1"/>
  <c r="AB571" i="1" s="1"/>
  <c r="AC571" i="1" s="1"/>
  <c r="U571" i="1"/>
  <c r="AA571" i="1" s="1"/>
  <c r="U569" i="1"/>
  <c r="AA569" i="1" s="1"/>
  <c r="T569" i="1"/>
  <c r="V569" i="1"/>
  <c r="AB569" i="1" s="1"/>
  <c r="T567" i="1"/>
  <c r="V567" i="1"/>
  <c r="AB567" i="1" s="1"/>
  <c r="AC567" i="1"/>
  <c r="T561" i="1"/>
  <c r="V561" i="1"/>
  <c r="AB561" i="1" s="1"/>
  <c r="U554" i="1"/>
  <c r="AA554" i="1"/>
  <c r="AC554" i="1" s="1"/>
  <c r="T541" i="1"/>
  <c r="V541" i="1"/>
  <c r="AB541" i="1"/>
  <c r="T513" i="1"/>
  <c r="V513" i="1"/>
  <c r="AB513" i="1" s="1"/>
  <c r="U513" i="1"/>
  <c r="AA513" i="1"/>
  <c r="T498" i="1"/>
  <c r="V498" i="1"/>
  <c r="AB498" i="1" s="1"/>
  <c r="U498" i="1"/>
  <c r="AA498" i="1" s="1"/>
  <c r="T496" i="1"/>
  <c r="V496" i="1"/>
  <c r="AB496" i="1" s="1"/>
  <c r="U496" i="1"/>
  <c r="AA496" i="1" s="1"/>
  <c r="T491" i="1"/>
  <c r="V491" i="1"/>
  <c r="AB491" i="1" s="1"/>
  <c r="U491" i="1"/>
  <c r="AA491" i="1" s="1"/>
  <c r="T475" i="1"/>
  <c r="V475" i="1"/>
  <c r="AB475" i="1" s="1"/>
  <c r="U475" i="1"/>
  <c r="AA475" i="1" s="1"/>
  <c r="U523" i="1"/>
  <c r="AA523" i="1" s="1"/>
  <c r="AC523" i="1" s="1"/>
  <c r="U511" i="1"/>
  <c r="AA511" i="1" s="1"/>
  <c r="AC511" i="1" s="1"/>
  <c r="U493" i="1"/>
  <c r="AA493" i="1" s="1"/>
  <c r="AC493" i="1" s="1"/>
  <c r="T462" i="1"/>
  <c r="V462" i="1"/>
  <c r="AB462" i="1"/>
  <c r="U459" i="1"/>
  <c r="AA459" i="1" s="1"/>
  <c r="U455" i="1"/>
  <c r="AA455" i="1" s="1"/>
  <c r="AC455" i="1" s="1"/>
  <c r="T454" i="1"/>
  <c r="V454" i="1"/>
  <c r="AB454" i="1" s="1"/>
  <c r="AC454" i="1" s="1"/>
  <c r="T451" i="1"/>
  <c r="V451" i="1"/>
  <c r="AB451" i="1" s="1"/>
  <c r="AC451" i="1" s="1"/>
  <c r="T437" i="1"/>
  <c r="V437" i="1"/>
  <c r="AB437" i="1" s="1"/>
  <c r="AC437" i="1" s="1"/>
  <c r="T427" i="1"/>
  <c r="V427" i="1"/>
  <c r="AB427" i="1"/>
  <c r="AC427" i="1" s="1"/>
  <c r="U424" i="1"/>
  <c r="AA424" i="1" s="1"/>
  <c r="AC424" i="1" s="1"/>
  <c r="U412" i="1"/>
  <c r="AA412" i="1" s="1"/>
  <c r="AC412" i="1" s="1"/>
  <c r="T387" i="1"/>
  <c r="V387" i="1"/>
  <c r="AB387" i="1" s="1"/>
  <c r="AC387" i="1" s="1"/>
  <c r="T380" i="1"/>
  <c r="V380" i="1"/>
  <c r="AB380" i="1"/>
  <c r="T379" i="1"/>
  <c r="V379" i="1"/>
  <c r="AB379" i="1" s="1"/>
  <c r="T376" i="1"/>
  <c r="V376" i="1"/>
  <c r="AB376" i="1" s="1"/>
  <c r="AC376" i="1" s="1"/>
  <c r="T375" i="1"/>
  <c r="V375" i="1"/>
  <c r="AB375" i="1" s="1"/>
  <c r="AC375" i="1" s="1"/>
  <c r="T374" i="1"/>
  <c r="V374" i="1"/>
  <c r="AB374" i="1" s="1"/>
  <c r="AC374" i="1" s="1"/>
  <c r="T373" i="1"/>
  <c r="V373" i="1"/>
  <c r="AB373" i="1"/>
  <c r="AC373" i="1" s="1"/>
  <c r="T372" i="1"/>
  <c r="V372" i="1"/>
  <c r="AB372" i="1" s="1"/>
  <c r="T371" i="1"/>
  <c r="V371" i="1"/>
  <c r="AB371" i="1" s="1"/>
  <c r="AC371" i="1" s="1"/>
  <c r="T370" i="1"/>
  <c r="V370" i="1"/>
  <c r="AB370" i="1"/>
  <c r="AC370" i="1" s="1"/>
  <c r="T365" i="1"/>
  <c r="V365" i="1"/>
  <c r="AB365" i="1" s="1"/>
  <c r="AC365" i="1" s="1"/>
  <c r="U442" i="1"/>
  <c r="AA442" i="1" s="1"/>
  <c r="U441" i="1"/>
  <c r="AA441" i="1" s="1"/>
  <c r="AC441" i="1" s="1"/>
  <c r="U447" i="1"/>
  <c r="AA447" i="1" s="1"/>
  <c r="AC447" i="1" s="1"/>
  <c r="U444" i="1"/>
  <c r="AA444" i="1" s="1"/>
  <c r="AC444" i="1" s="1"/>
  <c r="T429" i="1"/>
  <c r="V429" i="1"/>
  <c r="AB429" i="1" s="1"/>
  <c r="AC429" i="1" s="1"/>
  <c r="U410" i="1"/>
  <c r="AA410" i="1" s="1"/>
  <c r="T382" i="1"/>
  <c r="V382" i="1"/>
  <c r="AB382" i="1" s="1"/>
  <c r="AC382" i="1" s="1"/>
  <c r="T521" i="1"/>
  <c r="V521" i="1"/>
  <c r="AB521" i="1" s="1"/>
  <c r="U521" i="1"/>
  <c r="AA521" i="1" s="1"/>
  <c r="T481" i="1"/>
  <c r="V481" i="1"/>
  <c r="AB481" i="1" s="1"/>
  <c r="U481" i="1"/>
  <c r="AA481" i="1"/>
  <c r="T464" i="1"/>
  <c r="V464" i="1"/>
  <c r="AB464" i="1" s="1"/>
  <c r="U464" i="1"/>
  <c r="AA464" i="1" s="1"/>
  <c r="AC464" i="1" s="1"/>
  <c r="U421" i="1"/>
  <c r="AA421" i="1" s="1"/>
  <c r="AC421" i="1" s="1"/>
  <c r="T421" i="1"/>
  <c r="V421" i="1"/>
  <c r="AB421" i="1"/>
  <c r="T419" i="1"/>
  <c r="V419" i="1"/>
  <c r="AB419" i="1" s="1"/>
  <c r="U419" i="1"/>
  <c r="AA419" i="1" s="1"/>
  <c r="T400" i="1"/>
  <c r="V400" i="1"/>
  <c r="AB400" i="1" s="1"/>
  <c r="U400" i="1"/>
  <c r="AA400" i="1"/>
  <c r="T398" i="1"/>
  <c r="V398" i="1"/>
  <c r="AB398" i="1" s="1"/>
  <c r="U398" i="1"/>
  <c r="AA398" i="1" s="1"/>
  <c r="U386" i="1"/>
  <c r="AA386" i="1" s="1"/>
  <c r="T386" i="1"/>
  <c r="V386" i="1"/>
  <c r="AB386" i="1" s="1"/>
  <c r="AC386" i="1" s="1"/>
  <c r="T525" i="1"/>
  <c r="V525" i="1"/>
  <c r="AB525" i="1" s="1"/>
  <c r="AC525" i="1" s="1"/>
  <c r="U525" i="1"/>
  <c r="AA525" i="1" s="1"/>
  <c r="T485" i="1"/>
  <c r="V485" i="1"/>
  <c r="AB485" i="1"/>
  <c r="U485" i="1"/>
  <c r="AA485" i="1" s="1"/>
  <c r="U482" i="1"/>
  <c r="AA482" i="1" s="1"/>
  <c r="AC482" i="1" s="1"/>
  <c r="U479" i="1"/>
  <c r="AA479" i="1" s="1"/>
  <c r="AC479" i="1" s="1"/>
  <c r="T469" i="1"/>
  <c r="V469" i="1"/>
  <c r="AB469" i="1" s="1"/>
  <c r="AC469" i="1" s="1"/>
  <c r="U469" i="1"/>
  <c r="AA469" i="1" s="1"/>
  <c r="T461" i="1"/>
  <c r="V461" i="1"/>
  <c r="AB461" i="1"/>
  <c r="AC461" i="1" s="1"/>
  <c r="U405" i="1"/>
  <c r="AA405" i="1" s="1"/>
  <c r="T405" i="1"/>
  <c r="V405" i="1"/>
  <c r="AB405" i="1"/>
  <c r="U761" i="1"/>
  <c r="AA761" i="1" s="1"/>
  <c r="AC761" i="1" s="1"/>
  <c r="U757" i="1"/>
  <c r="AA757" i="1" s="1"/>
  <c r="AC757" i="1" s="1"/>
  <c r="U753" i="1"/>
  <c r="AA753" i="1" s="1"/>
  <c r="AC753" i="1" s="1"/>
  <c r="U749" i="1"/>
  <c r="AA749" i="1" s="1"/>
  <c r="U677" i="1"/>
  <c r="AA677" i="1" s="1"/>
  <c r="U676" i="1"/>
  <c r="AA676" i="1" s="1"/>
  <c r="U675" i="1"/>
  <c r="AA675" i="1" s="1"/>
  <c r="AC675" i="1" s="1"/>
  <c r="U670" i="1"/>
  <c r="AA670" i="1" s="1"/>
  <c r="AC670" i="1" s="1"/>
  <c r="U666" i="1"/>
  <c r="AA666" i="1"/>
  <c r="U658" i="1"/>
  <c r="AA658" i="1" s="1"/>
  <c r="AC658" i="1" s="1"/>
  <c r="U654" i="1"/>
  <c r="AA654" i="1" s="1"/>
  <c r="U650" i="1"/>
  <c r="AA650" i="1" s="1"/>
  <c r="AC650" i="1" s="1"/>
  <c r="U646" i="1"/>
  <c r="AA646" i="1" s="1"/>
  <c r="U642" i="1"/>
  <c r="AA642" i="1" s="1"/>
  <c r="AC642" i="1" s="1"/>
  <c r="U638" i="1"/>
  <c r="AA638" i="1" s="1"/>
  <c r="AC638" i="1" s="1"/>
  <c r="U634" i="1"/>
  <c r="AA634" i="1" s="1"/>
  <c r="AC634" i="1" s="1"/>
  <c r="U630" i="1"/>
  <c r="AA630" i="1" s="1"/>
  <c r="AC630" i="1" s="1"/>
  <c r="U626" i="1"/>
  <c r="AA626" i="1" s="1"/>
  <c r="U622" i="1"/>
  <c r="AA622" i="1" s="1"/>
  <c r="AC622" i="1" s="1"/>
  <c r="U618" i="1"/>
  <c r="AA618" i="1" s="1"/>
  <c r="U614" i="1"/>
  <c r="AA614" i="1"/>
  <c r="AC614" i="1" s="1"/>
  <c r="U610" i="1"/>
  <c r="AA610" i="1" s="1"/>
  <c r="AC610" i="1" s="1"/>
  <c r="U606" i="1"/>
  <c r="AA606" i="1" s="1"/>
  <c r="AC606" i="1" s="1"/>
  <c r="U602" i="1"/>
  <c r="AA602" i="1" s="1"/>
  <c r="U598" i="1"/>
  <c r="AA598" i="1" s="1"/>
  <c r="AC598" i="1" s="1"/>
  <c r="U594" i="1"/>
  <c r="AA594" i="1" s="1"/>
  <c r="AC594" i="1" s="1"/>
  <c r="U590" i="1"/>
  <c r="AA590" i="1" s="1"/>
  <c r="U586" i="1"/>
  <c r="AA586" i="1" s="1"/>
  <c r="AC586" i="1" s="1"/>
  <c r="U582" i="1"/>
  <c r="AA582" i="1" s="1"/>
  <c r="AC582" i="1" s="1"/>
  <c r="U580" i="1"/>
  <c r="AA580" i="1" s="1"/>
  <c r="U564" i="1"/>
  <c r="AA564" i="1" s="1"/>
  <c r="AC564" i="1" s="1"/>
  <c r="U548" i="1"/>
  <c r="AA548" i="1" s="1"/>
  <c r="T529" i="1"/>
  <c r="V529" i="1"/>
  <c r="AB529" i="1" s="1"/>
  <c r="U529" i="1"/>
  <c r="AA529" i="1" s="1"/>
  <c r="T489" i="1"/>
  <c r="V489" i="1"/>
  <c r="AB489" i="1" s="1"/>
  <c r="U489" i="1"/>
  <c r="AA489" i="1" s="1"/>
  <c r="T473" i="1"/>
  <c r="V473" i="1"/>
  <c r="AB473" i="1" s="1"/>
  <c r="U473" i="1"/>
  <c r="AA473" i="1" s="1"/>
  <c r="U448" i="1"/>
  <c r="AA448" i="1" s="1"/>
  <c r="AC448" i="1" s="1"/>
  <c r="T422" i="1"/>
  <c r="V422" i="1"/>
  <c r="AB422" i="1" s="1"/>
  <c r="U422" i="1"/>
  <c r="AA422" i="1" s="1"/>
  <c r="T420" i="1"/>
  <c r="V420" i="1"/>
  <c r="AB420" i="1"/>
  <c r="U420" i="1"/>
  <c r="AA420" i="1" s="1"/>
  <c r="AC420" i="1" s="1"/>
  <c r="T418" i="1"/>
  <c r="V418" i="1"/>
  <c r="AB418" i="1" s="1"/>
  <c r="U418" i="1"/>
  <c r="AA418" i="1" s="1"/>
  <c r="U392" i="1"/>
  <c r="AA392" i="1" s="1"/>
  <c r="T392" i="1"/>
  <c r="V392" i="1"/>
  <c r="AB392" i="1" s="1"/>
  <c r="U743" i="1"/>
  <c r="AA743" i="1" s="1"/>
  <c r="AC743" i="1" s="1"/>
  <c r="U739" i="1"/>
  <c r="AA739" i="1" s="1"/>
  <c r="U735" i="1"/>
  <c r="AA735" i="1" s="1"/>
  <c r="AC735" i="1" s="1"/>
  <c r="U731" i="1"/>
  <c r="AA731" i="1" s="1"/>
  <c r="AC731" i="1" s="1"/>
  <c r="U727" i="1"/>
  <c r="AA727" i="1" s="1"/>
  <c r="AC727" i="1" s="1"/>
  <c r="U723" i="1"/>
  <c r="AA723" i="1" s="1"/>
  <c r="AC723" i="1" s="1"/>
  <c r="U719" i="1"/>
  <c r="AA719" i="1"/>
  <c r="AC719" i="1" s="1"/>
  <c r="U715" i="1"/>
  <c r="AA715" i="1" s="1"/>
  <c r="AC715" i="1" s="1"/>
  <c r="U711" i="1"/>
  <c r="AA711" i="1" s="1"/>
  <c r="AC711" i="1" s="1"/>
  <c r="U707" i="1"/>
  <c r="AA707" i="1" s="1"/>
  <c r="AC707" i="1" s="1"/>
  <c r="U703" i="1"/>
  <c r="AA703" i="1" s="1"/>
  <c r="AC703" i="1" s="1"/>
  <c r="U699" i="1"/>
  <c r="AA699" i="1" s="1"/>
  <c r="AC699" i="1" s="1"/>
  <c r="U695" i="1"/>
  <c r="AA695" i="1" s="1"/>
  <c r="AC695" i="1" s="1"/>
  <c r="U691" i="1"/>
  <c r="AA691" i="1" s="1"/>
  <c r="AC691" i="1" s="1"/>
  <c r="U687" i="1"/>
  <c r="AA687" i="1"/>
  <c r="AC687" i="1" s="1"/>
  <c r="U683" i="1"/>
  <c r="AA683" i="1" s="1"/>
  <c r="AC683" i="1" s="1"/>
  <c r="T581" i="1"/>
  <c r="V581" i="1"/>
  <c r="AB581" i="1" s="1"/>
  <c r="AC581" i="1"/>
  <c r="U566" i="1"/>
  <c r="AA566" i="1" s="1"/>
  <c r="AC566" i="1" s="1"/>
  <c r="T565" i="1"/>
  <c r="V565" i="1"/>
  <c r="AB565" i="1"/>
  <c r="AC565" i="1" s="1"/>
  <c r="U550" i="1"/>
  <c r="AA550" i="1" s="1"/>
  <c r="AC550" i="1" s="1"/>
  <c r="T549" i="1"/>
  <c r="V549" i="1"/>
  <c r="AB549" i="1" s="1"/>
  <c r="AC549" i="1"/>
  <c r="U534" i="1"/>
  <c r="AA534" i="1" s="1"/>
  <c r="AC534" i="1" s="1"/>
  <c r="T533" i="1"/>
  <c r="V533" i="1"/>
  <c r="AB533" i="1" s="1"/>
  <c r="U533" i="1"/>
  <c r="AA533" i="1" s="1"/>
  <c r="U527" i="1"/>
  <c r="AA527" i="1" s="1"/>
  <c r="AC527" i="1" s="1"/>
  <c r="T505" i="1"/>
  <c r="V505" i="1"/>
  <c r="AB505" i="1" s="1"/>
  <c r="U505" i="1"/>
  <c r="AA505" i="1" s="1"/>
  <c r="T499" i="1"/>
  <c r="V499" i="1"/>
  <c r="AB499" i="1" s="1"/>
  <c r="AC499" i="1" s="1"/>
  <c r="U499" i="1"/>
  <c r="AA499" i="1" s="1"/>
  <c r="U490" i="1"/>
  <c r="AA490" i="1" s="1"/>
  <c r="AC490" i="1" s="1"/>
  <c r="U487" i="1"/>
  <c r="AA487" i="1"/>
  <c r="AC487" i="1" s="1"/>
  <c r="T477" i="1"/>
  <c r="V477" i="1"/>
  <c r="AB477" i="1" s="1"/>
  <c r="U477" i="1"/>
  <c r="AA477" i="1" s="1"/>
  <c r="U474" i="1"/>
  <c r="AA474" i="1"/>
  <c r="U471" i="1"/>
  <c r="AA471" i="1" s="1"/>
  <c r="AC471" i="1" s="1"/>
  <c r="T452" i="1"/>
  <c r="V452" i="1"/>
  <c r="AB452" i="1" s="1"/>
  <c r="AC452" i="1" s="1"/>
  <c r="U445" i="1"/>
  <c r="AA445" i="1" s="1"/>
  <c r="T445" i="1"/>
  <c r="V445" i="1"/>
  <c r="AB445" i="1" s="1"/>
  <c r="T439" i="1"/>
  <c r="V439" i="1"/>
  <c r="AB439" i="1" s="1"/>
  <c r="U439" i="1"/>
  <c r="AA439" i="1"/>
  <c r="U423" i="1"/>
  <c r="AA423" i="1" s="1"/>
  <c r="AC423" i="1" s="1"/>
  <c r="T415" i="1"/>
  <c r="V415" i="1"/>
  <c r="AB415" i="1" s="1"/>
  <c r="U415" i="1"/>
  <c r="AA415" i="1" s="1"/>
  <c r="T408" i="1"/>
  <c r="V408" i="1"/>
  <c r="AB408" i="1" s="1"/>
  <c r="U408" i="1"/>
  <c r="AA408" i="1" s="1"/>
  <c r="T406" i="1"/>
  <c r="V406" i="1"/>
  <c r="AB406" i="1" s="1"/>
  <c r="U406" i="1"/>
  <c r="AA406" i="1" s="1"/>
  <c r="U389" i="1"/>
  <c r="AA389" i="1" s="1"/>
  <c r="T389" i="1"/>
  <c r="V389" i="1"/>
  <c r="AB389" i="1" s="1"/>
  <c r="T438" i="1"/>
  <c r="V438" i="1"/>
  <c r="AB438" i="1" s="1"/>
  <c r="AC438" i="1" s="1"/>
  <c r="U432" i="1"/>
  <c r="AA432" i="1" s="1"/>
  <c r="AC432" i="1"/>
  <c r="U414" i="1"/>
  <c r="AA414" i="1" s="1"/>
  <c r="AC414" i="1" s="1"/>
  <c r="T413" i="1"/>
  <c r="V413" i="1"/>
  <c r="AB413" i="1" s="1"/>
  <c r="U407" i="1"/>
  <c r="AA407" i="1" s="1"/>
  <c r="AC407" i="1" s="1"/>
  <c r="T399" i="1"/>
  <c r="V399" i="1"/>
  <c r="AB399" i="1" s="1"/>
  <c r="U399" i="1"/>
  <c r="AA399" i="1" s="1"/>
  <c r="T397" i="1"/>
  <c r="V397" i="1"/>
  <c r="AB397" i="1" s="1"/>
  <c r="AC397" i="1" s="1"/>
  <c r="T390" i="1"/>
  <c r="V390" i="1"/>
  <c r="AB390" i="1" s="1"/>
  <c r="AC390" i="1" s="1"/>
  <c r="U383" i="1"/>
  <c r="AA383" i="1" s="1"/>
  <c r="T383" i="1"/>
  <c r="V383" i="1"/>
  <c r="AB383" i="1" s="1"/>
  <c r="T377" i="1"/>
  <c r="V377" i="1"/>
  <c r="AB377" i="1" s="1"/>
  <c r="AC377" i="1" s="1"/>
  <c r="U388" i="1"/>
  <c r="AA388" i="1" s="1"/>
  <c r="T388" i="1"/>
  <c r="V388" i="1"/>
  <c r="AB388" i="1" s="1"/>
  <c r="U532" i="1"/>
  <c r="AA532" i="1" s="1"/>
  <c r="AC532" i="1" s="1"/>
  <c r="U530" i="1"/>
  <c r="AA530" i="1" s="1"/>
  <c r="AC530" i="1" s="1"/>
  <c r="U528" i="1"/>
  <c r="AA528" i="1" s="1"/>
  <c r="AC528" i="1" s="1"/>
  <c r="U526" i="1"/>
  <c r="AA526" i="1" s="1"/>
  <c r="AC526" i="1" s="1"/>
  <c r="U524" i="1"/>
  <c r="AA524" i="1" s="1"/>
  <c r="U522" i="1"/>
  <c r="AA522" i="1" s="1"/>
  <c r="AC522" i="1" s="1"/>
  <c r="U520" i="1"/>
  <c r="AA520" i="1" s="1"/>
  <c r="AC520" i="1" s="1"/>
  <c r="U518" i="1"/>
  <c r="AA518" i="1"/>
  <c r="AC518" i="1" s="1"/>
  <c r="U516" i="1"/>
  <c r="AA516" i="1" s="1"/>
  <c r="AC516" i="1" s="1"/>
  <c r="U514" i="1"/>
  <c r="AA514" i="1" s="1"/>
  <c r="AC514" i="1" s="1"/>
  <c r="U512" i="1"/>
  <c r="AA512" i="1" s="1"/>
  <c r="AC512" i="1" s="1"/>
  <c r="U510" i="1"/>
  <c r="AA510" i="1" s="1"/>
  <c r="AC510" i="1" s="1"/>
  <c r="U508" i="1"/>
  <c r="AA508" i="1" s="1"/>
  <c r="AC508" i="1" s="1"/>
  <c r="U506" i="1"/>
  <c r="AA506" i="1" s="1"/>
  <c r="AC506" i="1" s="1"/>
  <c r="U504" i="1"/>
  <c r="AA504" i="1" s="1"/>
  <c r="AC504" i="1" s="1"/>
  <c r="U502" i="1"/>
  <c r="AA502" i="1" s="1"/>
  <c r="AC502" i="1" s="1"/>
  <c r="U393" i="1"/>
  <c r="AA393" i="1" s="1"/>
  <c r="T393" i="1"/>
  <c r="V393" i="1"/>
  <c r="AB393" i="1" s="1"/>
  <c r="T322" i="1"/>
  <c r="V322" i="1"/>
  <c r="AB322" i="1" s="1"/>
  <c r="AC322" i="1" s="1"/>
  <c r="T318" i="1"/>
  <c r="V318" i="1"/>
  <c r="AB318" i="1" s="1"/>
  <c r="AC318" i="1" s="1"/>
  <c r="U315" i="1"/>
  <c r="U323" i="1"/>
  <c r="T281" i="1"/>
  <c r="V281" i="1"/>
  <c r="AB281" i="1" s="1"/>
  <c r="AC281" i="1" s="1"/>
  <c r="T271" i="1"/>
  <c r="V271" i="1"/>
  <c r="AB271" i="1" s="1"/>
  <c r="T279" i="1"/>
  <c r="V279" i="1"/>
  <c r="AB279" i="1" s="1"/>
  <c r="AC279" i="1" s="1"/>
  <c r="T275" i="1"/>
  <c r="V275" i="1"/>
  <c r="AB275" i="1" s="1"/>
  <c r="U274" i="1"/>
  <c r="T269" i="1"/>
  <c r="V269" i="1"/>
  <c r="AB269" i="1" s="1"/>
  <c r="AC269" i="1" s="1"/>
  <c r="T273" i="1"/>
  <c r="V273" i="1"/>
  <c r="AB273" i="1" s="1"/>
  <c r="U270" i="1"/>
  <c r="T260" i="1"/>
  <c r="V260" i="1"/>
  <c r="AB260" i="1" s="1"/>
  <c r="T277" i="1"/>
  <c r="V277" i="1"/>
  <c r="AB277" i="1" s="1"/>
  <c r="AC277" i="1" s="1"/>
  <c r="T272" i="1"/>
  <c r="V272" i="1"/>
  <c r="AB272" i="1" s="1"/>
  <c r="AC272" i="1" s="1"/>
  <c r="T268" i="1"/>
  <c r="V268" i="1"/>
  <c r="AB268" i="1"/>
  <c r="T259" i="1"/>
  <c r="V259" i="1"/>
  <c r="AB259" i="1" s="1"/>
  <c r="AC259" i="1" s="1"/>
  <c r="U258" i="1"/>
  <c r="T265" i="1"/>
  <c r="V265" i="1"/>
  <c r="AB265" i="1" s="1"/>
  <c r="AC265" i="1" s="1"/>
  <c r="U263" i="1"/>
  <c r="AA263" i="1" s="1"/>
  <c r="AC263" i="1" s="1"/>
  <c r="U262" i="1"/>
  <c r="U261" i="1"/>
  <c r="T239" i="1"/>
  <c r="V239" i="1"/>
  <c r="AB239" i="1" s="1"/>
  <c r="AC239" i="1" s="1"/>
  <c r="T237" i="1"/>
  <c r="V237" i="1"/>
  <c r="AB237" i="1" s="1"/>
  <c r="AC237" i="1" s="1"/>
  <c r="T193" i="1"/>
  <c r="V193" i="1"/>
  <c r="AB193" i="1" s="1"/>
  <c r="AC193" i="1" s="1"/>
  <c r="T191" i="1"/>
  <c r="V191" i="1"/>
  <c r="AB191" i="1" s="1"/>
  <c r="AC191" i="1" s="1"/>
  <c r="AE327" i="1"/>
  <c r="AE328" i="1"/>
  <c r="AE329" i="1"/>
  <c r="AE330" i="1"/>
  <c r="AE331" i="1"/>
  <c r="AD327" i="1"/>
  <c r="AD328" i="1"/>
  <c r="AD329" i="1"/>
  <c r="AD330" i="1"/>
  <c r="AD331" i="1"/>
  <c r="AB327" i="1"/>
  <c r="AC327" i="1"/>
  <c r="AB328" i="1"/>
  <c r="AC328" i="1"/>
  <c r="V329" i="1"/>
  <c r="AB329" i="1"/>
  <c r="AC329" i="1" s="1"/>
  <c r="AB330" i="1"/>
  <c r="AC330" i="1"/>
  <c r="AB331" i="1"/>
  <c r="AC331" i="1"/>
  <c r="U329" i="1"/>
  <c r="AC583" i="1"/>
  <c r="AC570" i="1"/>
  <c r="AC422" i="1"/>
  <c r="AC529" i="1"/>
  <c r="AC405" i="1"/>
  <c r="AC473" i="1"/>
  <c r="AE65" i="1"/>
  <c r="AE66" i="1"/>
  <c r="AD65" i="1"/>
  <c r="AD66" i="1"/>
  <c r="S65" i="1"/>
  <c r="U65" i="1"/>
  <c r="S66" i="1"/>
  <c r="T66" i="1"/>
  <c r="V66" i="1"/>
  <c r="AB66" i="1" s="1"/>
  <c r="AC66" i="1" s="1"/>
  <c r="AE316" i="1"/>
  <c r="AE317" i="1"/>
  <c r="AE319" i="1"/>
  <c r="AE320" i="1"/>
  <c r="AD316" i="1"/>
  <c r="AD317" i="1"/>
  <c r="AD319" i="1"/>
  <c r="AD320" i="1"/>
  <c r="S316" i="1"/>
  <c r="U316" i="1"/>
  <c r="S317" i="1"/>
  <c r="U317" i="1"/>
  <c r="S319" i="1"/>
  <c r="U319" i="1"/>
  <c r="S320" i="1"/>
  <c r="U320" i="1"/>
  <c r="T65" i="1"/>
  <c r="V65" i="1"/>
  <c r="AB65" i="1" s="1"/>
  <c r="AC65" i="1" s="1"/>
  <c r="U66" i="1"/>
  <c r="T319" i="1"/>
  <c r="V319" i="1"/>
  <c r="AB319" i="1" s="1"/>
  <c r="AC319" i="1" s="1"/>
  <c r="T320" i="1"/>
  <c r="V320" i="1"/>
  <c r="AB320" i="1" s="1"/>
  <c r="AC320" i="1" s="1"/>
  <c r="T317" i="1"/>
  <c r="V317" i="1"/>
  <c r="AB317" i="1" s="1"/>
  <c r="AC317" i="1" s="1"/>
  <c r="T316" i="1"/>
  <c r="V316" i="1"/>
  <c r="AB316" i="1"/>
  <c r="AC316" i="1" s="1"/>
  <c r="S304" i="1"/>
  <c r="AE312" i="1"/>
  <c r="AE313" i="1"/>
  <c r="AD312" i="1"/>
  <c r="AD313" i="1"/>
  <c r="U313" i="1"/>
  <c r="AE290" i="1"/>
  <c r="AE291" i="1"/>
  <c r="AE293" i="1"/>
  <c r="AE295" i="1"/>
  <c r="AD290" i="1"/>
  <c r="AD291" i="1"/>
  <c r="AD293" i="1"/>
  <c r="AD295" i="1"/>
  <c r="S295" i="1"/>
  <c r="U295" i="1"/>
  <c r="S293" i="1"/>
  <c r="U293" i="1"/>
  <c r="AE252" i="1"/>
  <c r="AE253" i="1"/>
  <c r="AE255" i="1"/>
  <c r="AD252" i="1"/>
  <c r="AD253" i="1"/>
  <c r="AD255" i="1"/>
  <c r="S255" i="1"/>
  <c r="T255" i="1"/>
  <c r="V255" i="1"/>
  <c r="AB255" i="1" s="1"/>
  <c r="AC255" i="1" s="1"/>
  <c r="S233" i="1"/>
  <c r="U233" i="1"/>
  <c r="AA233" i="1" s="1"/>
  <c r="S245" i="1"/>
  <c r="U245" i="1"/>
  <c r="AA245" i="1" s="1"/>
  <c r="AE233" i="1"/>
  <c r="AE245" i="1"/>
  <c r="AD233" i="1"/>
  <c r="AD245" i="1"/>
  <c r="AE226" i="1"/>
  <c r="AE227" i="1"/>
  <c r="AE228" i="1"/>
  <c r="AE229" i="1"/>
  <c r="AE230" i="1"/>
  <c r="AE231" i="1"/>
  <c r="AD226" i="1"/>
  <c r="AD227" i="1"/>
  <c r="AD228" i="1"/>
  <c r="AD229" i="1"/>
  <c r="AD230" i="1"/>
  <c r="AD231" i="1"/>
  <c r="S231" i="1"/>
  <c r="T231" i="1"/>
  <c r="V231" i="1"/>
  <c r="AB231" i="1" s="1"/>
  <c r="AC231" i="1" s="1"/>
  <c r="AE210" i="1"/>
  <c r="AD210" i="1"/>
  <c r="U210" i="1"/>
  <c r="AE168" i="1"/>
  <c r="AE169" i="1"/>
  <c r="AE171" i="1"/>
  <c r="AD168" i="1"/>
  <c r="AD169" i="1"/>
  <c r="AD171" i="1"/>
  <c r="S171" i="1"/>
  <c r="T171" i="1"/>
  <c r="V171" i="1"/>
  <c r="AB171" i="1" s="1"/>
  <c r="AC171" i="1" s="1"/>
  <c r="AE79" i="1"/>
  <c r="AE80" i="1"/>
  <c r="AE81" i="1"/>
  <c r="AE82" i="1"/>
  <c r="AE83" i="1"/>
  <c r="AE84" i="1"/>
  <c r="AE85" i="1"/>
  <c r="AE86" i="1"/>
  <c r="AD79" i="1"/>
  <c r="AD80" i="1"/>
  <c r="AD81" i="1"/>
  <c r="AD82" i="1"/>
  <c r="AD83" i="1"/>
  <c r="AD84" i="1"/>
  <c r="AD85" i="1"/>
  <c r="AD86" i="1"/>
  <c r="T80" i="1"/>
  <c r="V80" i="1"/>
  <c r="AB80" i="1" s="1"/>
  <c r="AC80" i="1" s="1"/>
  <c r="U81" i="1"/>
  <c r="T82" i="1"/>
  <c r="V82" i="1"/>
  <c r="AB82" i="1" s="1"/>
  <c r="AC82" i="1" s="1"/>
  <c r="T83" i="1"/>
  <c r="V83" i="1"/>
  <c r="AB83" i="1" s="1"/>
  <c r="AC83" i="1" s="1"/>
  <c r="T84" i="1"/>
  <c r="V84" i="1"/>
  <c r="AB84" i="1"/>
  <c r="AC84" i="1" s="1"/>
  <c r="U85" i="1"/>
  <c r="T86" i="1"/>
  <c r="V86" i="1"/>
  <c r="AB86" i="1" s="1"/>
  <c r="AC86" i="1" s="1"/>
  <c r="T79" i="1"/>
  <c r="V79" i="1"/>
  <c r="AB79" i="1" s="1"/>
  <c r="AC79" i="1" s="1"/>
  <c r="AE62" i="1"/>
  <c r="AD62" i="1"/>
  <c r="S62" i="1"/>
  <c r="U62" i="1"/>
  <c r="T295" i="1"/>
  <c r="V295" i="1"/>
  <c r="AB295" i="1" s="1"/>
  <c r="AC295" i="1" s="1"/>
  <c r="T293" i="1"/>
  <c r="V293" i="1"/>
  <c r="AB293" i="1" s="1"/>
  <c r="AC293" i="1" s="1"/>
  <c r="U255" i="1"/>
  <c r="T245" i="1"/>
  <c r="V245" i="1"/>
  <c r="AB245" i="1" s="1"/>
  <c r="T233" i="1"/>
  <c r="V233" i="1"/>
  <c r="AB233" i="1" s="1"/>
  <c r="U231" i="1"/>
  <c r="T210" i="1"/>
  <c r="V210" i="1"/>
  <c r="AB210" i="1" s="1"/>
  <c r="AC210" i="1" s="1"/>
  <c r="U171" i="1"/>
  <c r="U84" i="1"/>
  <c r="U80" i="1"/>
  <c r="T85" i="1"/>
  <c r="V85" i="1"/>
  <c r="AB85" i="1" s="1"/>
  <c r="AC85" i="1" s="1"/>
  <c r="T81" i="1"/>
  <c r="V81" i="1"/>
  <c r="AB81" i="1" s="1"/>
  <c r="AC81" i="1" s="1"/>
  <c r="U83" i="1"/>
  <c r="U86" i="1"/>
  <c r="U82" i="1"/>
  <c r="U79" i="1"/>
  <c r="T62" i="1"/>
  <c r="V62" i="1"/>
  <c r="AB62" i="1" s="1"/>
  <c r="AC62" i="1" s="1"/>
  <c r="Z245" i="1"/>
  <c r="AE61" i="1"/>
  <c r="AE63" i="1"/>
  <c r="AD61" i="1"/>
  <c r="AD63" i="1"/>
  <c r="S61" i="1"/>
  <c r="T61" i="1"/>
  <c r="V61" i="1"/>
  <c r="AB61" i="1" s="1"/>
  <c r="AC61" i="1" s="1"/>
  <c r="S63" i="1"/>
  <c r="T63" i="1"/>
  <c r="V63" i="1"/>
  <c r="AB63" i="1" s="1"/>
  <c r="AC63" i="1" s="1"/>
  <c r="AD47" i="1"/>
  <c r="AE40" i="1"/>
  <c r="AE41" i="1"/>
  <c r="AE42" i="1"/>
  <c r="AE43" i="1"/>
  <c r="AE44" i="1"/>
  <c r="AE45" i="1"/>
  <c r="AE46" i="1"/>
  <c r="AE47" i="1"/>
  <c r="AD40" i="1"/>
  <c r="AD41" i="1"/>
  <c r="AD42" i="1"/>
  <c r="AD43" i="1"/>
  <c r="AD44" i="1"/>
  <c r="AD45" i="1"/>
  <c r="AD46" i="1"/>
  <c r="U47" i="1"/>
  <c r="U46" i="1"/>
  <c r="U40" i="1"/>
  <c r="AE36" i="1"/>
  <c r="AE35" i="1"/>
  <c r="AD35" i="1"/>
  <c r="AD36" i="1"/>
  <c r="U36" i="1"/>
  <c r="T35" i="1"/>
  <c r="V35" i="1"/>
  <c r="AB35" i="1" s="1"/>
  <c r="AC35" i="1" s="1"/>
  <c r="AE22" i="1"/>
  <c r="AD22" i="1"/>
  <c r="T22" i="1"/>
  <c r="V22" i="1"/>
  <c r="AB22" i="1" s="1"/>
  <c r="AC22" i="1" s="1"/>
  <c r="AE21" i="1"/>
  <c r="AD21" i="1"/>
  <c r="U21" i="1"/>
  <c r="U63" i="1"/>
  <c r="U61" i="1"/>
  <c r="T40" i="1"/>
  <c r="V40" i="1"/>
  <c r="AB40" i="1" s="1"/>
  <c r="AC40" i="1" s="1"/>
  <c r="T47" i="1"/>
  <c r="V47" i="1"/>
  <c r="AB47" i="1" s="1"/>
  <c r="AC47" i="1" s="1"/>
  <c r="T46" i="1"/>
  <c r="V46" i="1"/>
  <c r="AB46" i="1" s="1"/>
  <c r="AC46" i="1" s="1"/>
  <c r="T36" i="1"/>
  <c r="V36" i="1"/>
  <c r="AB36" i="1" s="1"/>
  <c r="AC36" i="1" s="1"/>
  <c r="U35" i="1"/>
  <c r="U22" i="1"/>
  <c r="T21" i="1"/>
  <c r="V21" i="1"/>
  <c r="AB21" i="1" s="1"/>
  <c r="AC21" i="1" s="1"/>
  <c r="AH54" i="1"/>
  <c r="AH747" i="1"/>
  <c r="AH749" i="1"/>
  <c r="AH674" i="1"/>
  <c r="AH661" i="1"/>
  <c r="AH628" i="1"/>
  <c r="AH641" i="1"/>
  <c r="AH570" i="1"/>
  <c r="AH569" i="1"/>
  <c r="AH568" i="1"/>
  <c r="AH566" i="1"/>
  <c r="S69" i="1"/>
  <c r="T69" i="1"/>
  <c r="S70" i="1"/>
  <c r="T70" i="1"/>
  <c r="S71" i="1"/>
  <c r="T71" i="1"/>
  <c r="S72" i="1"/>
  <c r="T72" i="1"/>
  <c r="S73" i="1"/>
  <c r="T73" i="1"/>
  <c r="T74" i="1"/>
  <c r="T75" i="1"/>
  <c r="T76" i="1"/>
  <c r="T77" i="1"/>
  <c r="T78" i="1"/>
  <c r="S104" i="1"/>
  <c r="T104" i="1"/>
  <c r="S106" i="1"/>
  <c r="T106" i="1"/>
  <c r="S107" i="1"/>
  <c r="T107" i="1"/>
  <c r="S108" i="1"/>
  <c r="T108" i="1"/>
  <c r="S109" i="1"/>
  <c r="T109" i="1"/>
  <c r="S110" i="1"/>
  <c r="T110" i="1"/>
  <c r="S118" i="1"/>
  <c r="T118" i="1"/>
  <c r="S119" i="1"/>
  <c r="T119" i="1"/>
  <c r="S120" i="1"/>
  <c r="T120" i="1"/>
  <c r="S121" i="1"/>
  <c r="T121" i="1"/>
  <c r="S122" i="1"/>
  <c r="T122" i="1"/>
  <c r="S123" i="1"/>
  <c r="T123" i="1"/>
  <c r="S124" i="1"/>
  <c r="T124" i="1"/>
  <c r="S126" i="1"/>
  <c r="T126" i="1"/>
  <c r="S128" i="1"/>
  <c r="T128" i="1"/>
  <c r="S129" i="1"/>
  <c r="T129" i="1"/>
  <c r="S130" i="1"/>
  <c r="T130" i="1"/>
  <c r="S141" i="1"/>
  <c r="T141" i="1"/>
  <c r="S143" i="1"/>
  <c r="T143" i="1"/>
  <c r="S145" i="1"/>
  <c r="T145" i="1"/>
  <c r="S146" i="1"/>
  <c r="T146" i="1"/>
  <c r="S154" i="1"/>
  <c r="T154" i="1"/>
  <c r="S155" i="1"/>
  <c r="T155" i="1"/>
  <c r="S156" i="1"/>
  <c r="T156" i="1"/>
  <c r="S160" i="1"/>
  <c r="T160" i="1"/>
  <c r="S162" i="1"/>
  <c r="T162" i="1"/>
  <c r="S163" i="1"/>
  <c r="T163" i="1"/>
  <c r="S164" i="1"/>
  <c r="T164" i="1"/>
  <c r="S165" i="1"/>
  <c r="T165" i="1"/>
  <c r="S167" i="1"/>
  <c r="T167" i="1"/>
  <c r="S168" i="1"/>
  <c r="S169" i="1"/>
  <c r="S173" i="1"/>
  <c r="T173" i="1"/>
  <c r="S174" i="1"/>
  <c r="T174" i="1"/>
  <c r="S175" i="1"/>
  <c r="T175" i="1"/>
  <c r="S176" i="1"/>
  <c r="T176" i="1"/>
  <c r="S178" i="1"/>
  <c r="T178" i="1"/>
  <c r="S179" i="1"/>
  <c r="T179" i="1"/>
  <c r="S180" i="1"/>
  <c r="T180" i="1"/>
  <c r="S184" i="1"/>
  <c r="T184" i="1"/>
  <c r="S186" i="1"/>
  <c r="T186" i="1"/>
  <c r="S187" i="1"/>
  <c r="T187" i="1"/>
  <c r="S189" i="1"/>
  <c r="T189" i="1"/>
  <c r="S195" i="1"/>
  <c r="T195" i="1"/>
  <c r="S197" i="1"/>
  <c r="T197" i="1"/>
  <c r="S198" i="1"/>
  <c r="T198" i="1"/>
  <c r="S199" i="1"/>
  <c r="T199" i="1"/>
  <c r="S201" i="1"/>
  <c r="T201" i="1"/>
  <c r="S203" i="1"/>
  <c r="T203" i="1"/>
  <c r="S205" i="1"/>
  <c r="T205" i="1"/>
  <c r="S209" i="1"/>
  <c r="T209" i="1"/>
  <c r="T211" i="1"/>
  <c r="T212" i="1"/>
  <c r="T213" i="1"/>
  <c r="T214" i="1"/>
  <c r="T215" i="1"/>
  <c r="T216" i="1"/>
  <c r="S218" i="1"/>
  <c r="T218" i="1"/>
  <c r="S219" i="1"/>
  <c r="T219" i="1"/>
  <c r="S221" i="1"/>
  <c r="T221" i="1"/>
  <c r="S222" i="1"/>
  <c r="T222" i="1"/>
  <c r="S223" i="1"/>
  <c r="T223" i="1"/>
  <c r="S225" i="1"/>
  <c r="T225" i="1"/>
  <c r="S226" i="1"/>
  <c r="S227" i="1"/>
  <c r="S228" i="1"/>
  <c r="S229" i="1"/>
  <c r="S230" i="1"/>
  <c r="S249" i="1"/>
  <c r="T249" i="1"/>
  <c r="S250" i="1"/>
  <c r="T250" i="1"/>
  <c r="S251" i="1"/>
  <c r="T251" i="1"/>
  <c r="S252" i="1"/>
  <c r="S253" i="1"/>
  <c r="S257" i="1"/>
  <c r="T257" i="1"/>
  <c r="S267" i="1"/>
  <c r="T267" i="1"/>
  <c r="S283" i="1"/>
  <c r="T283" i="1"/>
  <c r="S285" i="1"/>
  <c r="T285" i="1"/>
  <c r="S286" i="1"/>
  <c r="T286" i="1"/>
  <c r="S287" i="1"/>
  <c r="T287" i="1"/>
  <c r="S288" i="1"/>
  <c r="T288" i="1"/>
  <c r="S289" i="1"/>
  <c r="T289" i="1"/>
  <c r="S290" i="1"/>
  <c r="S291" i="1"/>
  <c r="S297" i="1"/>
  <c r="T297" i="1"/>
  <c r="S299" i="1"/>
  <c r="T299" i="1"/>
  <c r="S301" i="1"/>
  <c r="T301" i="1"/>
  <c r="S303" i="1"/>
  <c r="T303" i="1"/>
  <c r="T304" i="1"/>
  <c r="S305" i="1"/>
  <c r="T305" i="1"/>
  <c r="S306" i="1"/>
  <c r="T306" i="1"/>
  <c r="S307" i="1"/>
  <c r="T307" i="1"/>
  <c r="S308" i="1"/>
  <c r="T308" i="1"/>
  <c r="S309" i="1"/>
  <c r="T309" i="1"/>
  <c r="S310" i="1"/>
  <c r="T310" i="1"/>
  <c r="S311" i="1"/>
  <c r="T311" i="1"/>
  <c r="S312" i="1"/>
  <c r="T312" i="1"/>
  <c r="S333" i="1"/>
  <c r="T333" i="1"/>
  <c r="S869" i="1"/>
  <c r="AA869" i="1"/>
  <c r="S870" i="1"/>
  <c r="AA870" i="1"/>
  <c r="S871" i="1"/>
  <c r="AA871" i="1"/>
  <c r="S872" i="1"/>
  <c r="AA872" i="1"/>
  <c r="S873" i="1"/>
  <c r="AA873" i="1"/>
  <c r="S874" i="1"/>
  <c r="AA874" i="1"/>
  <c r="S875" i="1"/>
  <c r="AA875" i="1"/>
  <c r="S876" i="1"/>
  <c r="AA876" i="1"/>
  <c r="S877" i="1"/>
  <c r="AA877" i="1"/>
  <c r="S878" i="1"/>
  <c r="AA878" i="1"/>
  <c r="S879" i="1"/>
  <c r="AA879" i="1"/>
  <c r="S880" i="1"/>
  <c r="AA880" i="1"/>
  <c r="S881" i="1"/>
  <c r="AA881" i="1"/>
  <c r="S882" i="1"/>
  <c r="AA882" i="1"/>
  <c r="S883" i="1"/>
  <c r="AA883" i="1"/>
  <c r="S884" i="1"/>
  <c r="AA884" i="1"/>
  <c r="S885" i="1"/>
  <c r="AA885" i="1"/>
  <c r="S886" i="1"/>
  <c r="AA886" i="1"/>
  <c r="S887" i="1"/>
  <c r="AA887" i="1"/>
  <c r="S888" i="1"/>
  <c r="AA888" i="1"/>
  <c r="S889" i="1"/>
  <c r="AA889" i="1"/>
  <c r="S890" i="1"/>
  <c r="AA890" i="1"/>
  <c r="S891" i="1"/>
  <c r="AA891" i="1"/>
  <c r="S892" i="1"/>
  <c r="AA892" i="1"/>
  <c r="S893" i="1"/>
  <c r="AA893" i="1"/>
  <c r="S894" i="1"/>
  <c r="AA894" i="1"/>
  <c r="S895" i="1"/>
  <c r="AA895" i="1"/>
  <c r="S896" i="1"/>
  <c r="AA896" i="1"/>
  <c r="S897" i="1"/>
  <c r="AA897" i="1"/>
  <c r="S898" i="1"/>
  <c r="AA898" i="1"/>
  <c r="S899" i="1"/>
  <c r="AA899" i="1"/>
  <c r="S900" i="1"/>
  <c r="AA900" i="1"/>
  <c r="S901" i="1"/>
  <c r="AA901" i="1"/>
  <c r="S902" i="1"/>
  <c r="AA902" i="1"/>
  <c r="S903" i="1"/>
  <c r="AA903" i="1"/>
  <c r="S904" i="1"/>
  <c r="AA904" i="1"/>
  <c r="S905" i="1"/>
  <c r="AA905" i="1"/>
  <c r="S906" i="1"/>
  <c r="AA906" i="1"/>
  <c r="S907" i="1"/>
  <c r="AA907" i="1"/>
  <c r="S908" i="1"/>
  <c r="AA908" i="1"/>
  <c r="S909" i="1"/>
  <c r="AA909" i="1"/>
  <c r="S58" i="1"/>
  <c r="T58" i="1"/>
  <c r="S60" i="1"/>
  <c r="T60" i="1"/>
  <c r="S51" i="1"/>
  <c r="T51" i="1"/>
  <c r="S52" i="1"/>
  <c r="T52" i="1"/>
  <c r="S53" i="1"/>
  <c r="T53" i="1"/>
  <c r="S54" i="1"/>
  <c r="T54" i="1"/>
  <c r="S55" i="1"/>
  <c r="T55" i="1"/>
  <c r="S56" i="1"/>
  <c r="T56" i="1"/>
  <c r="S50" i="1"/>
  <c r="T50" i="1"/>
  <c r="S49" i="1"/>
  <c r="T49" i="1"/>
  <c r="T41" i="1"/>
  <c r="V41" i="1"/>
  <c r="AB41" i="1" s="1"/>
  <c r="S38" i="1"/>
  <c r="T38" i="1"/>
  <c r="T34" i="1"/>
  <c r="T33" i="1"/>
  <c r="T32" i="1"/>
  <c r="T31" i="1"/>
  <c r="T30" i="1"/>
  <c r="T29" i="1"/>
  <c r="T28" i="1"/>
  <c r="T27" i="1"/>
  <c r="T26" i="1"/>
  <c r="T42" i="1"/>
  <c r="V42" i="1"/>
  <c r="AB42" i="1"/>
  <c r="T43" i="1"/>
  <c r="V43" i="1"/>
  <c r="AB43" i="1" s="1"/>
  <c r="T44" i="1"/>
  <c r="V44" i="1"/>
  <c r="AB44" i="1" s="1"/>
  <c r="T19" i="1"/>
  <c r="T20" i="1"/>
  <c r="AH907" i="1"/>
  <c r="AH908" i="1"/>
  <c r="AH909" i="1"/>
  <c r="AD20" i="1"/>
  <c r="AD26" i="1"/>
  <c r="AD27" i="1"/>
  <c r="AD28" i="1"/>
  <c r="AD29" i="1"/>
  <c r="AD30" i="1"/>
  <c r="AD31" i="1"/>
  <c r="AD32" i="1"/>
  <c r="AD33" i="1"/>
  <c r="AD34" i="1"/>
  <c r="AE26" i="1"/>
  <c r="AE28" i="1"/>
  <c r="AE27" i="1"/>
  <c r="U291" i="1"/>
  <c r="AA291" i="1" s="1"/>
  <c r="T291" i="1"/>
  <c r="V291" i="1"/>
  <c r="AB291" i="1"/>
  <c r="U290" i="1"/>
  <c r="AA290" i="1" s="1"/>
  <c r="T290" i="1"/>
  <c r="V290" i="1"/>
  <c r="AB290" i="1" s="1"/>
  <c r="U253" i="1"/>
  <c r="AA253" i="1" s="1"/>
  <c r="T253" i="1"/>
  <c r="V253" i="1"/>
  <c r="AB253" i="1" s="1"/>
  <c r="T252" i="1"/>
  <c r="V252" i="1"/>
  <c r="AB252" i="1" s="1"/>
  <c r="U252" i="1"/>
  <c r="T230" i="1"/>
  <c r="V230" i="1"/>
  <c r="AB230" i="1" s="1"/>
  <c r="U230" i="1"/>
  <c r="AA230" i="1" s="1"/>
  <c r="U229" i="1"/>
  <c r="T229" i="1"/>
  <c r="V229" i="1"/>
  <c r="AB229" i="1" s="1"/>
  <c r="U228" i="1"/>
  <c r="T228" i="1"/>
  <c r="V228" i="1"/>
  <c r="AB228" i="1" s="1"/>
  <c r="T226" i="1"/>
  <c r="V226" i="1"/>
  <c r="AB226" i="1" s="1"/>
  <c r="U226" i="1"/>
  <c r="AA226" i="1" s="1"/>
  <c r="T227" i="1"/>
  <c r="V227" i="1"/>
  <c r="AB227" i="1" s="1"/>
  <c r="U227" i="1"/>
  <c r="AA227" i="1" s="1"/>
  <c r="AC227" i="1" s="1"/>
  <c r="U169" i="1"/>
  <c r="AA169" i="1" s="1"/>
  <c r="AC169" i="1" s="1"/>
  <c r="T169" i="1"/>
  <c r="V169" i="1"/>
  <c r="AB169" i="1"/>
  <c r="T168" i="1"/>
  <c r="V168" i="1"/>
  <c r="AB168" i="1" s="1"/>
  <c r="U168" i="1"/>
  <c r="U45" i="1"/>
  <c r="AA45" i="1"/>
  <c r="AC45" i="1" s="1"/>
  <c r="T45" i="1"/>
  <c r="V45" i="1"/>
  <c r="AB45" i="1" s="1"/>
  <c r="AA268" i="1"/>
  <c r="U20" i="1"/>
  <c r="AA20" i="1" s="1"/>
  <c r="U58" i="1"/>
  <c r="AA58" i="1"/>
  <c r="U70" i="1"/>
  <c r="AA70" i="1"/>
  <c r="U74" i="1"/>
  <c r="AA74" i="1"/>
  <c r="U75" i="1"/>
  <c r="AA75" i="1"/>
  <c r="U78" i="1"/>
  <c r="AA78" i="1"/>
  <c r="V78" i="1"/>
  <c r="AB78" i="1"/>
  <c r="U118" i="1"/>
  <c r="AA118" i="1"/>
  <c r="V118" i="1"/>
  <c r="AB118" i="1"/>
  <c r="U120" i="1"/>
  <c r="AA120" i="1"/>
  <c r="U122" i="1"/>
  <c r="AA122" i="1"/>
  <c r="U123" i="1"/>
  <c r="AA123" i="1"/>
  <c r="V123" i="1"/>
  <c r="AB123" i="1"/>
  <c r="U128" i="1"/>
  <c r="AA128" i="1"/>
  <c r="U141" i="1"/>
  <c r="AA141" i="1"/>
  <c r="U145" i="1"/>
  <c r="AA145" i="1"/>
  <c r="AA148" i="1"/>
  <c r="AC148" i="1"/>
  <c r="AA149" i="1"/>
  <c r="U155" i="1"/>
  <c r="AA155" i="1"/>
  <c r="U156" i="1"/>
  <c r="AA156" i="1" s="1"/>
  <c r="V156" i="1"/>
  <c r="AB156" i="1"/>
  <c r="U162" i="1"/>
  <c r="AA162" i="1" s="1"/>
  <c r="V162" i="1"/>
  <c r="AB162" i="1"/>
  <c r="U165" i="1"/>
  <c r="AA165" i="1" s="1"/>
  <c r="V165" i="1"/>
  <c r="AB165" i="1"/>
  <c r="U175" i="1"/>
  <c r="AA175" i="1" s="1"/>
  <c r="U176" i="1"/>
  <c r="AA176" i="1"/>
  <c r="V176" i="1"/>
  <c r="AB176" i="1" s="1"/>
  <c r="U178" i="1"/>
  <c r="AA178" i="1" s="1"/>
  <c r="AC178" i="1" s="1"/>
  <c r="V178" i="1"/>
  <c r="AB178" i="1" s="1"/>
  <c r="U180" i="1"/>
  <c r="AA180" i="1" s="1"/>
  <c r="U186" i="1"/>
  <c r="AA186" i="1" s="1"/>
  <c r="U197" i="1"/>
  <c r="AA197" i="1" s="1"/>
  <c r="AC197" i="1" s="1"/>
  <c r="V197" i="1"/>
  <c r="AB197" i="1" s="1"/>
  <c r="U201" i="1"/>
  <c r="AA201" i="1" s="1"/>
  <c r="U211" i="1"/>
  <c r="AA211" i="1" s="1"/>
  <c r="AC211" i="1" s="1"/>
  <c r="V211" i="1"/>
  <c r="AB211" i="1"/>
  <c r="U215" i="1"/>
  <c r="AA215" i="1" s="1"/>
  <c r="U219" i="1"/>
  <c r="AA219" i="1" s="1"/>
  <c r="V219" i="1"/>
  <c r="AB219" i="1" s="1"/>
  <c r="U223" i="1"/>
  <c r="AA223" i="1"/>
  <c r="V223" i="1"/>
  <c r="AB223" i="1" s="1"/>
  <c r="U249" i="1"/>
  <c r="AA249" i="1" s="1"/>
  <c r="V249" i="1"/>
  <c r="AB249" i="1" s="1"/>
  <c r="U286" i="1"/>
  <c r="AA286" i="1"/>
  <c r="U288" i="1"/>
  <c r="AA288" i="1" s="1"/>
  <c r="U304" i="1"/>
  <c r="AA304" i="1" s="1"/>
  <c r="U306" i="1"/>
  <c r="AA306" i="1" s="1"/>
  <c r="U308" i="1"/>
  <c r="AA308" i="1"/>
  <c r="U310" i="1"/>
  <c r="AA310" i="1" s="1"/>
  <c r="AA325" i="1"/>
  <c r="AA336" i="1"/>
  <c r="AA340" i="1"/>
  <c r="AA342" i="1"/>
  <c r="AA344" i="1"/>
  <c r="AA348" i="1"/>
  <c r="V348" i="1"/>
  <c r="AB348" i="1" s="1"/>
  <c r="AC348" i="1" s="1"/>
  <c r="AA350"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U52" i="1"/>
  <c r="AA52" i="1" s="1"/>
  <c r="U53" i="1"/>
  <c r="AA53" i="1" s="1"/>
  <c r="V53" i="1"/>
  <c r="AB53" i="1" s="1"/>
  <c r="U56" i="1"/>
  <c r="AA56" i="1"/>
  <c r="U44" i="1"/>
  <c r="AA44" i="1" s="1"/>
  <c r="AC44" i="1" s="1"/>
  <c r="U38" i="1"/>
  <c r="AA38" i="1" s="1"/>
  <c r="U19" i="1"/>
  <c r="AA19" i="1" s="1"/>
  <c r="U26" i="1"/>
  <c r="AA26" i="1" s="1"/>
  <c r="U27" i="1"/>
  <c r="U28" i="1"/>
  <c r="AA28" i="1" s="1"/>
  <c r="U29" i="1"/>
  <c r="AA29" i="1" s="1"/>
  <c r="U30" i="1"/>
  <c r="U31" i="1"/>
  <c r="AA31" i="1" s="1"/>
  <c r="U32" i="1"/>
  <c r="U33" i="1"/>
  <c r="AA33" i="1" s="1"/>
  <c r="U34" i="1"/>
  <c r="AH185" i="1"/>
  <c r="AH173" i="1"/>
  <c r="AH174" i="1"/>
  <c r="AH221" i="1"/>
  <c r="AH222" i="1"/>
  <c r="AH223" i="1"/>
  <c r="AH248" i="1"/>
  <c r="AH249" i="1"/>
  <c r="AH250" i="1"/>
  <c r="AH251" i="1"/>
  <c r="AH252" i="1"/>
  <c r="AH253" i="1"/>
  <c r="AH268" i="1"/>
  <c r="AH269" i="1"/>
  <c r="AH271" i="1"/>
  <c r="AH272" i="1"/>
  <c r="AH273" i="1"/>
  <c r="AH274" i="1"/>
  <c r="AH275" i="1"/>
  <c r="AH282" i="1"/>
  <c r="AH283" i="1"/>
  <c r="AH284" i="1"/>
  <c r="AH285" i="1"/>
  <c r="AH286" i="1"/>
  <c r="AH287" i="1"/>
  <c r="AH288" i="1"/>
  <c r="AH289" i="1"/>
  <c r="AH290" i="1"/>
  <c r="AH291" i="1"/>
  <c r="AH296" i="1"/>
  <c r="AH297" i="1"/>
  <c r="AH298" i="1"/>
  <c r="AH299" i="1"/>
  <c r="AH300" i="1"/>
  <c r="AH301" i="1"/>
  <c r="AH303" i="1"/>
  <c r="AH304" i="1"/>
  <c r="AH305" i="1"/>
  <c r="AH306" i="1"/>
  <c r="AH307" i="1"/>
  <c r="AH312" i="1"/>
  <c r="AH324" i="1"/>
  <c r="AH325" i="1"/>
  <c r="AH326" i="1"/>
  <c r="V55" i="1"/>
  <c r="AB55" i="1"/>
  <c r="U55" i="1"/>
  <c r="AA55" i="1" s="1"/>
  <c r="V51" i="1"/>
  <c r="AB51" i="1" s="1"/>
  <c r="U51" i="1"/>
  <c r="AA51" i="1" s="1"/>
  <c r="V307" i="1"/>
  <c r="AB307" i="1"/>
  <c r="U307" i="1"/>
  <c r="AA307" i="1" s="1"/>
  <c r="V303" i="1"/>
  <c r="AB303" i="1" s="1"/>
  <c r="U303" i="1"/>
  <c r="AA303" i="1" s="1"/>
  <c r="V49" i="1"/>
  <c r="AB49" i="1"/>
  <c r="U49" i="1"/>
  <c r="AA49" i="1" s="1"/>
  <c r="U42" i="1"/>
  <c r="AA42" i="1" s="1"/>
  <c r="V54" i="1"/>
  <c r="AB54" i="1" s="1"/>
  <c r="U54" i="1"/>
  <c r="AA54" i="1" s="1"/>
  <c r="V52" i="1"/>
  <c r="AB52" i="1" s="1"/>
  <c r="V50" i="1"/>
  <c r="AB50" i="1"/>
  <c r="U50" i="1"/>
  <c r="AA50" i="1"/>
  <c r="V343" i="1"/>
  <c r="AB343" i="1"/>
  <c r="AC343" i="1" s="1"/>
  <c r="AA343" i="1"/>
  <c r="V335" i="1"/>
  <c r="AB335" i="1" s="1"/>
  <c r="U335" i="1"/>
  <c r="AA335" i="1" s="1"/>
  <c r="V297" i="1"/>
  <c r="AB297" i="1" s="1"/>
  <c r="U297" i="1"/>
  <c r="AA297" i="1" s="1"/>
  <c r="V56" i="1"/>
  <c r="AB56" i="1" s="1"/>
  <c r="AA346" i="1"/>
  <c r="V346" i="1"/>
  <c r="AB346" i="1" s="1"/>
  <c r="AC346" i="1" s="1"/>
  <c r="U334" i="1"/>
  <c r="AA334" i="1" s="1"/>
  <c r="V334" i="1"/>
  <c r="AB334" i="1" s="1"/>
  <c r="V309" i="1"/>
  <c r="AB309" i="1" s="1"/>
  <c r="U309" i="1"/>
  <c r="AA309" i="1" s="1"/>
  <c r="AC309" i="1" s="1"/>
  <c r="V305" i="1"/>
  <c r="AB305" i="1" s="1"/>
  <c r="U305" i="1"/>
  <c r="AA305" i="1" s="1"/>
  <c r="U41" i="1"/>
  <c r="AA41" i="1" s="1"/>
  <c r="U43" i="1"/>
  <c r="AA43" i="1" s="1"/>
  <c r="AC43" i="1" s="1"/>
  <c r="V337" i="1"/>
  <c r="AB337" i="1" s="1"/>
  <c r="AC337" i="1" s="1"/>
  <c r="AA337" i="1"/>
  <c r="U312" i="1"/>
  <c r="AA312" i="1" s="1"/>
  <c r="V312" i="1"/>
  <c r="AB312" i="1" s="1"/>
  <c r="V299" i="1"/>
  <c r="AB299" i="1" s="1"/>
  <c r="U299" i="1"/>
  <c r="AA299" i="1"/>
  <c r="V344" i="1"/>
  <c r="AB344" i="1" s="1"/>
  <c r="AC344" i="1" s="1"/>
  <c r="V336" i="1"/>
  <c r="AB336" i="1" s="1"/>
  <c r="AC336" i="1" s="1"/>
  <c r="V326" i="1"/>
  <c r="AB326" i="1"/>
  <c r="U326" i="1"/>
  <c r="AA326" i="1"/>
  <c r="V310" i="1"/>
  <c r="AB310" i="1"/>
  <c r="V308" i="1"/>
  <c r="AB308" i="1" s="1"/>
  <c r="V304" i="1"/>
  <c r="AB304" i="1" s="1"/>
  <c r="AA275" i="1"/>
  <c r="AA271" i="1"/>
  <c r="AC271" i="1" s="1"/>
  <c r="AA260" i="1"/>
  <c r="AA258" i="1"/>
  <c r="AC258" i="1" s="1"/>
  <c r="AA252" i="1"/>
  <c r="AC252" i="1" s="1"/>
  <c r="V222" i="1"/>
  <c r="AB222" i="1" s="1"/>
  <c r="U222" i="1"/>
  <c r="AA222" i="1" s="1"/>
  <c r="V198" i="1"/>
  <c r="AB198" i="1" s="1"/>
  <c r="U198" i="1"/>
  <c r="AA198" i="1" s="1"/>
  <c r="V195" i="1"/>
  <c r="AB195" i="1" s="1"/>
  <c r="U195" i="1"/>
  <c r="AA195" i="1" s="1"/>
  <c r="V175" i="1"/>
  <c r="AB175" i="1" s="1"/>
  <c r="V167" i="1"/>
  <c r="AB167" i="1"/>
  <c r="U167" i="1"/>
  <c r="AA167" i="1" s="1"/>
  <c r="V164" i="1"/>
  <c r="AB164" i="1"/>
  <c r="U164" i="1"/>
  <c r="AA164" i="1" s="1"/>
  <c r="AA147" i="1"/>
  <c r="AC147" i="1"/>
  <c r="V124" i="1"/>
  <c r="AB124" i="1" s="1"/>
  <c r="U124" i="1"/>
  <c r="AA124" i="1"/>
  <c r="V349" i="1"/>
  <c r="AB349" i="1" s="1"/>
  <c r="AC349" i="1" s="1"/>
  <c r="AA349" i="1"/>
  <c r="V341" i="1"/>
  <c r="AB341" i="1" s="1"/>
  <c r="AC341" i="1" s="1"/>
  <c r="AA341" i="1"/>
  <c r="V339" i="1"/>
  <c r="AB339" i="1" s="1"/>
  <c r="AC339" i="1" s="1"/>
  <c r="AA339" i="1"/>
  <c r="V289" i="1"/>
  <c r="AB289" i="1" s="1"/>
  <c r="U289" i="1"/>
  <c r="AA289" i="1" s="1"/>
  <c r="V287" i="1"/>
  <c r="AB287" i="1" s="1"/>
  <c r="U287" i="1"/>
  <c r="AA287" i="1" s="1"/>
  <c r="V285" i="1"/>
  <c r="AB285" i="1" s="1"/>
  <c r="U285" i="1"/>
  <c r="AA285" i="1" s="1"/>
  <c r="V257" i="1"/>
  <c r="AB257" i="1" s="1"/>
  <c r="U257" i="1"/>
  <c r="AA257" i="1" s="1"/>
  <c r="V251" i="1"/>
  <c r="AB251" i="1" s="1"/>
  <c r="U251" i="1"/>
  <c r="AA251" i="1" s="1"/>
  <c r="AA229" i="1"/>
  <c r="V225" i="1"/>
  <c r="AB225" i="1" s="1"/>
  <c r="U225" i="1"/>
  <c r="AA225" i="1" s="1"/>
  <c r="AC225" i="1" s="1"/>
  <c r="V215" i="1"/>
  <c r="AB215" i="1" s="1"/>
  <c r="V213" i="1"/>
  <c r="AB213" i="1"/>
  <c r="U213" i="1"/>
  <c r="AA213" i="1" s="1"/>
  <c r="AC213" i="1" s="1"/>
  <c r="V201" i="1"/>
  <c r="AB201" i="1" s="1"/>
  <c r="V189" i="1"/>
  <c r="AB189" i="1" s="1"/>
  <c r="U189" i="1"/>
  <c r="AA189" i="1" s="1"/>
  <c r="V186" i="1"/>
  <c r="AB186" i="1" s="1"/>
  <c r="V180" i="1"/>
  <c r="AB180" i="1"/>
  <c r="V163" i="1"/>
  <c r="AB163" i="1" s="1"/>
  <c r="U163" i="1"/>
  <c r="AA163" i="1" s="1"/>
  <c r="V154" i="1"/>
  <c r="AB154" i="1" s="1"/>
  <c r="U154" i="1"/>
  <c r="AA154" i="1" s="1"/>
  <c r="AC154" i="1" s="1"/>
  <c r="V146" i="1"/>
  <c r="AB146" i="1" s="1"/>
  <c r="U146" i="1"/>
  <c r="AA146" i="1" s="1"/>
  <c r="V143" i="1"/>
  <c r="AB143" i="1" s="1"/>
  <c r="U143" i="1"/>
  <c r="AA143" i="1" s="1"/>
  <c r="AC143" i="1" s="1"/>
  <c r="V130" i="1"/>
  <c r="AB130" i="1" s="1"/>
  <c r="U130" i="1"/>
  <c r="AA130" i="1" s="1"/>
  <c r="V128" i="1"/>
  <c r="AB128" i="1" s="1"/>
  <c r="AC128" i="1" s="1"/>
  <c r="V122" i="1"/>
  <c r="AB122" i="1" s="1"/>
  <c r="V120" i="1"/>
  <c r="AB120" i="1" s="1"/>
  <c r="V108" i="1"/>
  <c r="AB108" i="1" s="1"/>
  <c r="U108" i="1"/>
  <c r="AA108" i="1"/>
  <c r="V76" i="1"/>
  <c r="AB76" i="1" s="1"/>
  <c r="AC76" i="1" s="1"/>
  <c r="U76" i="1"/>
  <c r="AA76" i="1"/>
  <c r="AA262" i="1"/>
  <c r="AC262" i="1" s="1"/>
  <c r="AA259" i="1"/>
  <c r="V221" i="1"/>
  <c r="AB221" i="1" s="1"/>
  <c r="AC221" i="1" s="1"/>
  <c r="U221" i="1"/>
  <c r="AA221" i="1"/>
  <c r="V218" i="1"/>
  <c r="AB218" i="1" s="1"/>
  <c r="U218" i="1"/>
  <c r="AA218" i="1"/>
  <c r="V212" i="1"/>
  <c r="AB212" i="1" s="1"/>
  <c r="U212" i="1"/>
  <c r="AA212" i="1"/>
  <c r="V209" i="1"/>
  <c r="AB209" i="1" s="1"/>
  <c r="AC209" i="1" s="1"/>
  <c r="U209" i="1"/>
  <c r="AA209" i="1"/>
  <c r="V174" i="1"/>
  <c r="AB174" i="1" s="1"/>
  <c r="AC174" i="1" s="1"/>
  <c r="U174" i="1"/>
  <c r="AA174" i="1"/>
  <c r="V160" i="1"/>
  <c r="AB160" i="1" s="1"/>
  <c r="AC160" i="1" s="1"/>
  <c r="U160" i="1"/>
  <c r="AA160" i="1"/>
  <c r="V129" i="1"/>
  <c r="AB129" i="1" s="1"/>
  <c r="AC129" i="1" s="1"/>
  <c r="U129" i="1"/>
  <c r="AA129" i="1"/>
  <c r="V350" i="1"/>
  <c r="AB350" i="1" s="1"/>
  <c r="AC350" i="1" s="1"/>
  <c r="V345" i="1"/>
  <c r="AB345" i="1" s="1"/>
  <c r="AC345" i="1" s="1"/>
  <c r="AA345" i="1"/>
  <c r="V342" i="1"/>
  <c r="AB342" i="1" s="1"/>
  <c r="AC342" i="1" s="1"/>
  <c r="V340" i="1"/>
  <c r="AB340" i="1" s="1"/>
  <c r="AC340" i="1" s="1"/>
  <c r="V333" i="1"/>
  <c r="AB333" i="1"/>
  <c r="U333" i="1"/>
  <c r="AA333" i="1" s="1"/>
  <c r="AB325" i="1"/>
  <c r="AC325" i="1"/>
  <c r="V311" i="1"/>
  <c r="AB311" i="1" s="1"/>
  <c r="U311" i="1"/>
  <c r="AA311" i="1"/>
  <c r="V306" i="1"/>
  <c r="AB306" i="1" s="1"/>
  <c r="V301" i="1"/>
  <c r="AB301" i="1" s="1"/>
  <c r="U301" i="1"/>
  <c r="AA301" i="1" s="1"/>
  <c r="V288" i="1"/>
  <c r="AB288" i="1" s="1"/>
  <c r="V286" i="1"/>
  <c r="AB286" i="1"/>
  <c r="V283" i="1"/>
  <c r="AB283" i="1" s="1"/>
  <c r="U283" i="1"/>
  <c r="AA283" i="1" s="1"/>
  <c r="AC283" i="1" s="1"/>
  <c r="AA273" i="1"/>
  <c r="V267" i="1"/>
  <c r="AB267" i="1" s="1"/>
  <c r="U267" i="1"/>
  <c r="AA267" i="1" s="1"/>
  <c r="AA261" i="1"/>
  <c r="AC261" i="1" s="1"/>
  <c r="V250" i="1"/>
  <c r="AB250" i="1" s="1"/>
  <c r="U250" i="1"/>
  <c r="AA250" i="1" s="1"/>
  <c r="AA228" i="1"/>
  <c r="V216" i="1"/>
  <c r="AB216" i="1" s="1"/>
  <c r="U216" i="1"/>
  <c r="AA216" i="1" s="1"/>
  <c r="V214" i="1"/>
  <c r="AB214" i="1" s="1"/>
  <c r="U214" i="1"/>
  <c r="AA214" i="1" s="1"/>
  <c r="V205" i="1"/>
  <c r="AB205" i="1" s="1"/>
  <c r="U205" i="1"/>
  <c r="AA205" i="1" s="1"/>
  <c r="V203" i="1"/>
  <c r="AB203" i="1" s="1"/>
  <c r="U203" i="1"/>
  <c r="AA203" i="1" s="1"/>
  <c r="V199" i="1"/>
  <c r="AB199" i="1" s="1"/>
  <c r="U199" i="1"/>
  <c r="AA199" i="1" s="1"/>
  <c r="V187" i="1"/>
  <c r="AB187" i="1" s="1"/>
  <c r="U187" i="1"/>
  <c r="AA187" i="1" s="1"/>
  <c r="V184" i="1"/>
  <c r="AB184" i="1" s="1"/>
  <c r="U184" i="1"/>
  <c r="AA184" i="1" s="1"/>
  <c r="V173" i="1"/>
  <c r="AB173" i="1" s="1"/>
  <c r="U173" i="1"/>
  <c r="AA173" i="1" s="1"/>
  <c r="AA168" i="1"/>
  <c r="V155" i="1"/>
  <c r="AB155" i="1" s="1"/>
  <c r="V145" i="1"/>
  <c r="AB145" i="1" s="1"/>
  <c r="V141" i="1"/>
  <c r="AB141" i="1" s="1"/>
  <c r="AC141" i="1" s="1"/>
  <c r="V126" i="1"/>
  <c r="AB126" i="1"/>
  <c r="U126" i="1"/>
  <c r="AA126" i="1"/>
  <c r="V121" i="1"/>
  <c r="AB121" i="1"/>
  <c r="U121" i="1"/>
  <c r="AA121" i="1"/>
  <c r="V119" i="1"/>
  <c r="AB119" i="1"/>
  <c r="U119" i="1"/>
  <c r="AA119" i="1"/>
  <c r="U110" i="1"/>
  <c r="AA110" i="1"/>
  <c r="V110" i="1"/>
  <c r="AB110" i="1"/>
  <c r="U107" i="1"/>
  <c r="AA107" i="1"/>
  <c r="V107" i="1"/>
  <c r="AB107" i="1"/>
  <c r="V71" i="1"/>
  <c r="AB71" i="1"/>
  <c r="U71" i="1"/>
  <c r="AA71" i="1"/>
  <c r="V106" i="1"/>
  <c r="AB106" i="1"/>
  <c r="U106" i="1"/>
  <c r="AA106" i="1"/>
  <c r="V75" i="1"/>
  <c r="AB75" i="1"/>
  <c r="V73" i="1"/>
  <c r="AB73" i="1" s="1"/>
  <c r="U73" i="1"/>
  <c r="AA73" i="1" s="1"/>
  <c r="AC73" i="1" s="1"/>
  <c r="V70" i="1"/>
  <c r="AB70" i="1" s="1"/>
  <c r="V60" i="1"/>
  <c r="AB60" i="1" s="1"/>
  <c r="U60" i="1"/>
  <c r="AA60" i="1" s="1"/>
  <c r="V109" i="1"/>
  <c r="AB109" i="1"/>
  <c r="U109" i="1"/>
  <c r="AA109" i="1" s="1"/>
  <c r="V77" i="1"/>
  <c r="AB77" i="1" s="1"/>
  <c r="U77" i="1"/>
  <c r="AA77" i="1" s="1"/>
  <c r="V58" i="1"/>
  <c r="AB58" i="1"/>
  <c r="V104" i="1"/>
  <c r="AB104" i="1" s="1"/>
  <c r="U104" i="1"/>
  <c r="AA104" i="1" s="1"/>
  <c r="V74" i="1"/>
  <c r="AB74" i="1" s="1"/>
  <c r="AC74" i="1" s="1"/>
  <c r="V72" i="1"/>
  <c r="AB72" i="1" s="1"/>
  <c r="U72" i="1"/>
  <c r="AA72" i="1" s="1"/>
  <c r="V69" i="1"/>
  <c r="AB69" i="1" s="1"/>
  <c r="U69" i="1"/>
  <c r="AA69" i="1" s="1"/>
  <c r="AH363" i="1"/>
  <c r="AH370" i="1"/>
  <c r="AH371" i="1"/>
  <c r="AH373" i="1"/>
  <c r="AH381" i="1"/>
  <c r="AH382" i="1"/>
  <c r="AH383" i="1"/>
  <c r="AH391" i="1"/>
  <c r="AH392" i="1"/>
  <c r="AH393" i="1"/>
  <c r="AH402" i="1"/>
  <c r="AH403" i="1"/>
  <c r="AH404" i="1"/>
  <c r="AH405" i="1"/>
  <c r="AH406" i="1"/>
  <c r="AH407" i="1"/>
  <c r="AH408" i="1"/>
  <c r="AH409" i="1"/>
  <c r="AH410" i="1"/>
  <c r="AH411" i="1"/>
  <c r="AH412" i="1"/>
  <c r="AH413" i="1"/>
  <c r="AH414" i="1"/>
  <c r="AH415" i="1"/>
  <c r="AH421" i="1"/>
  <c r="AH422" i="1"/>
  <c r="AH433" i="1"/>
  <c r="AH434" i="1"/>
  <c r="AH435" i="1"/>
  <c r="AH444" i="1"/>
  <c r="AH445" i="1"/>
  <c r="AH454" i="1"/>
  <c r="AH455" i="1"/>
  <c r="AH457" i="1"/>
  <c r="AH464" i="1"/>
  <c r="AH465" i="1"/>
  <c r="AH467" i="1"/>
  <c r="AH486" i="1"/>
  <c r="AH487" i="1"/>
  <c r="AH488" i="1"/>
  <c r="AH489" i="1"/>
  <c r="AH497" i="1"/>
  <c r="AH498" i="1"/>
  <c r="AH499" i="1"/>
  <c r="AH500" i="1"/>
  <c r="AH506" i="1"/>
  <c r="AH507" i="1"/>
  <c r="AH508" i="1"/>
  <c r="AH509" i="1"/>
  <c r="AH510" i="1"/>
  <c r="AH511" i="1"/>
  <c r="AH512" i="1"/>
  <c r="AH514" i="1"/>
  <c r="AH515" i="1"/>
  <c r="AH516" i="1"/>
  <c r="AH525" i="1"/>
  <c r="AH526" i="1"/>
  <c r="AH527" i="1"/>
  <c r="AH537" i="1"/>
  <c r="AH539" i="1"/>
  <c r="AH547" i="1"/>
  <c r="AH548" i="1"/>
  <c r="AH556" i="1"/>
  <c r="AH557" i="1"/>
  <c r="AH558" i="1"/>
  <c r="AH559" i="1"/>
  <c r="AH584" i="1"/>
  <c r="AH585" i="1"/>
  <c r="AH582" i="1"/>
  <c r="AH705" i="1"/>
  <c r="AH706" i="1"/>
  <c r="AH693" i="1"/>
  <c r="AH694" i="1"/>
  <c r="AH695" i="1"/>
  <c r="AH696" i="1"/>
  <c r="AH682" i="1"/>
  <c r="AH683" i="1"/>
  <c r="AH684" i="1"/>
  <c r="AH685" i="1"/>
  <c r="AH686" i="1"/>
  <c r="AH672" i="1"/>
  <c r="AH673" i="1"/>
  <c r="AH675" i="1"/>
  <c r="AH676" i="1"/>
  <c r="AH660" i="1"/>
  <c r="AH662" i="1"/>
  <c r="AH649" i="1"/>
  <c r="AH650" i="1"/>
  <c r="AH651" i="1"/>
  <c r="AH652" i="1"/>
  <c r="AH639" i="1"/>
  <c r="AH640" i="1"/>
  <c r="AH642" i="1"/>
  <c r="AH630" i="1"/>
  <c r="AH631" i="1"/>
  <c r="AH627" i="1"/>
  <c r="AH475" i="1"/>
  <c r="AH333" i="1"/>
  <c r="AH336" i="1"/>
  <c r="AH337" i="1"/>
  <c r="AH27" i="1"/>
  <c r="AH353" i="1"/>
  <c r="AH354" i="1"/>
  <c r="AH355" i="1"/>
  <c r="AH356" i="1"/>
  <c r="AH357" i="1"/>
  <c r="AH358" i="1"/>
  <c r="AH359" i="1"/>
  <c r="AH162" i="1"/>
  <c r="AH163" i="1"/>
  <c r="AH26" i="1"/>
  <c r="AH425" i="1"/>
  <c r="AH424" i="1"/>
  <c r="AH423" i="1"/>
  <c r="AH374" i="1"/>
  <c r="AH375" i="1"/>
  <c r="AH376" i="1"/>
  <c r="AH377" i="1"/>
  <c r="AH378" i="1"/>
  <c r="AH379" i="1"/>
  <c r="AH380" i="1"/>
  <c r="AI421" i="1"/>
  <c r="AH426" i="1"/>
  <c r="AH427" i="1"/>
  <c r="AH428" i="1"/>
  <c r="AH429" i="1"/>
  <c r="AH430" i="1"/>
  <c r="AH431" i="1"/>
  <c r="AH432" i="1"/>
  <c r="AH34" i="1"/>
  <c r="AH33" i="1"/>
  <c r="V26" i="1"/>
  <c r="AB26" i="1" s="1"/>
  <c r="AE33" i="1"/>
  <c r="AE34" i="1"/>
  <c r="AA34" i="1"/>
  <c r="V34" i="1"/>
  <c r="AB34" i="1"/>
  <c r="V33" i="1"/>
  <c r="AB33" i="1" s="1"/>
  <c r="AE20" i="1"/>
  <c r="AA27" i="1"/>
  <c r="V20" i="1"/>
  <c r="AB20" i="1" s="1"/>
  <c r="V27" i="1"/>
  <c r="AB27" i="1" s="1"/>
  <c r="AE19" i="1"/>
  <c r="AE29" i="1"/>
  <c r="AE30" i="1"/>
  <c r="AE31" i="1"/>
  <c r="AE32" i="1"/>
  <c r="AE38" i="1"/>
  <c r="AE49" i="1"/>
  <c r="AE50" i="1"/>
  <c r="AE51" i="1"/>
  <c r="AE52" i="1"/>
  <c r="AE53" i="1"/>
  <c r="AE54" i="1"/>
  <c r="AE55" i="1"/>
  <c r="AE56" i="1"/>
  <c r="AE58" i="1"/>
  <c r="AE60" i="1"/>
  <c r="AE69" i="1"/>
  <c r="AE70" i="1"/>
  <c r="AE71" i="1"/>
  <c r="AE72" i="1"/>
  <c r="AE73" i="1"/>
  <c r="AE74" i="1"/>
  <c r="AE75" i="1"/>
  <c r="AE76" i="1"/>
  <c r="AE77" i="1"/>
  <c r="AE78" i="1"/>
  <c r="AE104" i="1"/>
  <c r="AE106" i="1"/>
  <c r="AE107" i="1"/>
  <c r="AE108" i="1"/>
  <c r="AE109" i="1"/>
  <c r="AE110" i="1"/>
  <c r="AE118" i="1"/>
  <c r="AE119" i="1"/>
  <c r="AE120" i="1"/>
  <c r="AE121" i="1"/>
  <c r="AE122" i="1"/>
  <c r="AE123" i="1"/>
  <c r="AE124" i="1"/>
  <c r="AE126" i="1"/>
  <c r="AE128" i="1"/>
  <c r="AE129" i="1"/>
  <c r="AE130" i="1"/>
  <c r="AE141" i="1"/>
  <c r="AE143" i="1"/>
  <c r="AE145" i="1"/>
  <c r="AE146" i="1"/>
  <c r="AE154" i="1"/>
  <c r="AE155" i="1"/>
  <c r="AE156" i="1"/>
  <c r="AE160" i="1"/>
  <c r="AE162" i="1"/>
  <c r="AE163" i="1"/>
  <c r="AE164" i="1"/>
  <c r="AE165" i="1"/>
  <c r="AE167" i="1"/>
  <c r="AE173" i="1"/>
  <c r="AE174" i="1"/>
  <c r="AE175" i="1"/>
  <c r="AE176" i="1"/>
  <c r="AE178" i="1"/>
  <c r="AE180" i="1"/>
  <c r="AE184" i="1"/>
  <c r="AE186" i="1"/>
  <c r="AE187" i="1"/>
  <c r="AE189" i="1"/>
  <c r="AE195" i="1"/>
  <c r="AE197" i="1"/>
  <c r="AE199" i="1"/>
  <c r="AE201" i="1"/>
  <c r="AE203" i="1"/>
  <c r="AE205" i="1"/>
  <c r="AE209" i="1"/>
  <c r="AE211" i="1"/>
  <c r="AE212" i="1"/>
  <c r="AE213" i="1"/>
  <c r="AE214" i="1"/>
  <c r="AE215" i="1"/>
  <c r="AE216" i="1"/>
  <c r="AE218" i="1"/>
  <c r="AE219" i="1"/>
  <c r="AE221" i="1"/>
  <c r="AE222" i="1"/>
  <c r="AE223" i="1"/>
  <c r="AE225" i="1"/>
  <c r="AE249" i="1"/>
  <c r="AE250" i="1"/>
  <c r="AE251" i="1"/>
  <c r="AE257" i="1"/>
  <c r="AE267" i="1"/>
  <c r="AE283" i="1"/>
  <c r="AE285" i="1"/>
  <c r="AE286" i="1"/>
  <c r="AE287" i="1"/>
  <c r="AE288" i="1"/>
  <c r="AE289" i="1"/>
  <c r="AE297" i="1"/>
  <c r="AE299" i="1"/>
  <c r="AE301" i="1"/>
  <c r="AE303" i="1"/>
  <c r="AE304" i="1"/>
  <c r="AE305" i="1"/>
  <c r="AE306" i="1"/>
  <c r="AE307" i="1"/>
  <c r="AE308" i="1"/>
  <c r="AE309" i="1"/>
  <c r="AE310" i="1"/>
  <c r="AE311" i="1"/>
  <c r="AE325" i="1"/>
  <c r="AE326" i="1"/>
  <c r="AE333" i="1"/>
  <c r="AE334" i="1"/>
  <c r="AE335" i="1"/>
  <c r="AE336" i="1"/>
  <c r="AE337" i="1"/>
  <c r="AE339" i="1"/>
  <c r="AE340" i="1"/>
  <c r="AE341" i="1"/>
  <c r="AE342" i="1"/>
  <c r="AE343" i="1"/>
  <c r="AE344" i="1"/>
  <c r="AE345" i="1"/>
  <c r="AE346" i="1"/>
  <c r="AE348" i="1"/>
  <c r="AE349" i="1"/>
  <c r="AE350" i="1"/>
  <c r="AD38" i="1"/>
  <c r="AD49" i="1"/>
  <c r="AD50" i="1"/>
  <c r="AD51" i="1"/>
  <c r="AD52" i="1"/>
  <c r="AD53" i="1"/>
  <c r="AD54" i="1"/>
  <c r="AD55" i="1"/>
  <c r="AD56" i="1"/>
  <c r="AD58" i="1"/>
  <c r="AD60" i="1"/>
  <c r="AD69" i="1"/>
  <c r="AD70" i="1"/>
  <c r="AD71" i="1"/>
  <c r="AD72" i="1"/>
  <c r="AD73" i="1"/>
  <c r="AD74" i="1"/>
  <c r="AD75" i="1"/>
  <c r="AD76" i="1"/>
  <c r="AD77" i="1"/>
  <c r="AD78" i="1"/>
  <c r="AD104" i="1"/>
  <c r="AD106" i="1"/>
  <c r="AD107" i="1"/>
  <c r="AD108" i="1"/>
  <c r="AD109" i="1"/>
  <c r="AD110" i="1"/>
  <c r="AD118" i="1"/>
  <c r="AD119" i="1"/>
  <c r="AD120" i="1"/>
  <c r="AD121" i="1"/>
  <c r="AD122" i="1"/>
  <c r="AD123" i="1"/>
  <c r="AD124" i="1"/>
  <c r="AD126" i="1"/>
  <c r="AD128" i="1"/>
  <c r="AD129" i="1"/>
  <c r="AD130" i="1"/>
  <c r="AD141" i="1"/>
  <c r="AD143" i="1"/>
  <c r="AD145" i="1"/>
  <c r="AD146" i="1"/>
  <c r="AD154" i="1"/>
  <c r="AD155" i="1"/>
  <c r="AD156" i="1"/>
  <c r="AD160" i="1"/>
  <c r="AD162" i="1"/>
  <c r="AD163" i="1"/>
  <c r="AD164" i="1"/>
  <c r="AD165" i="1"/>
  <c r="AD167" i="1"/>
  <c r="AD173" i="1"/>
  <c r="AD174" i="1"/>
  <c r="AD175" i="1"/>
  <c r="AD176" i="1"/>
  <c r="AD178" i="1"/>
  <c r="AD180" i="1"/>
  <c r="AD184" i="1"/>
  <c r="AD186" i="1"/>
  <c r="AD187" i="1"/>
  <c r="AD189" i="1"/>
  <c r="AD195" i="1"/>
  <c r="AD197" i="1"/>
  <c r="AD199" i="1"/>
  <c r="AD201" i="1"/>
  <c r="AD203" i="1"/>
  <c r="AD205" i="1"/>
  <c r="AD209" i="1"/>
  <c r="AD211" i="1"/>
  <c r="AD212" i="1"/>
  <c r="AD213" i="1"/>
  <c r="AD214" i="1"/>
  <c r="AD215" i="1"/>
  <c r="AD216" i="1"/>
  <c r="AD218" i="1"/>
  <c r="AD219" i="1"/>
  <c r="AD221" i="1"/>
  <c r="AD222" i="1"/>
  <c r="AD223" i="1"/>
  <c r="AD225" i="1"/>
  <c r="AD249" i="1"/>
  <c r="AD250" i="1"/>
  <c r="AD251" i="1"/>
  <c r="AD257" i="1"/>
  <c r="AD267" i="1"/>
  <c r="AD283" i="1"/>
  <c r="AD285" i="1"/>
  <c r="AD286" i="1"/>
  <c r="AD287" i="1"/>
  <c r="AD288" i="1"/>
  <c r="AD289" i="1"/>
  <c r="AD297" i="1"/>
  <c r="AD299" i="1"/>
  <c r="AD301" i="1"/>
  <c r="AD303" i="1"/>
  <c r="AD304" i="1"/>
  <c r="AD305" i="1"/>
  <c r="AD306" i="1"/>
  <c r="AD307" i="1"/>
  <c r="AD308" i="1"/>
  <c r="AD309" i="1"/>
  <c r="AD310" i="1"/>
  <c r="AD311" i="1"/>
  <c r="AD325" i="1"/>
  <c r="AD326" i="1"/>
  <c r="AD333" i="1"/>
  <c r="AD334" i="1"/>
  <c r="AD335" i="1"/>
  <c r="AD336" i="1"/>
  <c r="AD337" i="1"/>
  <c r="AD339" i="1"/>
  <c r="AD340" i="1"/>
  <c r="AD341" i="1"/>
  <c r="AD342" i="1"/>
  <c r="AD343" i="1"/>
  <c r="AD344" i="1"/>
  <c r="AD345" i="1"/>
  <c r="AD346" i="1"/>
  <c r="AD348" i="1"/>
  <c r="AD349" i="1"/>
  <c r="AD350" i="1"/>
  <c r="AD19" i="1"/>
  <c r="V38" i="1"/>
  <c r="AB38" i="1" s="1"/>
  <c r="V28" i="1"/>
  <c r="AB28" i="1" s="1"/>
  <c r="V29" i="1"/>
  <c r="AB29" i="1" s="1"/>
  <c r="V30" i="1"/>
  <c r="AB30" i="1" s="1"/>
  <c r="V31" i="1"/>
  <c r="AB31" i="1" s="1"/>
  <c r="V32" i="1"/>
  <c r="AB32" i="1" s="1"/>
  <c r="AC32" i="1" s="1"/>
  <c r="AA30" i="1"/>
  <c r="AA32" i="1"/>
  <c r="AH201" i="1"/>
  <c r="AH202" i="1"/>
  <c r="AH203" i="1"/>
  <c r="AH199" i="1"/>
  <c r="AH211" i="1"/>
  <c r="AH212" i="1"/>
  <c r="AH213" i="1"/>
  <c r="AH214" i="1"/>
  <c r="AH49" i="1"/>
  <c r="AH50" i="1"/>
  <c r="AH51" i="1"/>
  <c r="AH141" i="1"/>
  <c r="AH128" i="1"/>
  <c r="AH129" i="1"/>
  <c r="AH130" i="1"/>
  <c r="AH118" i="1"/>
  <c r="AH119" i="1"/>
  <c r="AH120" i="1"/>
  <c r="AH121" i="1"/>
  <c r="AH122" i="1"/>
  <c r="AH123" i="1"/>
  <c r="AH76" i="1"/>
  <c r="AH77" i="1"/>
  <c r="AH78" i="1"/>
  <c r="AH69" i="1"/>
  <c r="AH58" i="1"/>
  <c r="AH60" i="1"/>
  <c r="AH32" i="1"/>
  <c r="AH518" i="1"/>
  <c r="AH519" i="1"/>
  <c r="AH522" i="1"/>
  <c r="AH523" i="1"/>
  <c r="AH524" i="1"/>
  <c r="AH529" i="1"/>
  <c r="AH530" i="1"/>
  <c r="AH531" i="1"/>
  <c r="AH532" i="1"/>
  <c r="AH535" i="1"/>
  <c r="AH540" i="1"/>
  <c r="AH541" i="1"/>
  <c r="AH543" i="1"/>
  <c r="AH544" i="1"/>
  <c r="AH545" i="1"/>
  <c r="AH550" i="1"/>
  <c r="AH551" i="1"/>
  <c r="AH552" i="1"/>
  <c r="AH553" i="1"/>
  <c r="AH554" i="1"/>
  <c r="AH555" i="1"/>
  <c r="AH560" i="1"/>
  <c r="AH561" i="1"/>
  <c r="AH562" i="1"/>
  <c r="AH563" i="1"/>
  <c r="AH564" i="1"/>
  <c r="AH565" i="1"/>
  <c r="AH567" i="1"/>
  <c r="AH574" i="1"/>
  <c r="AH575" i="1"/>
  <c r="AH576" i="1"/>
  <c r="AH577" i="1"/>
  <c r="AH578" i="1"/>
  <c r="AH580" i="1"/>
  <c r="AH581" i="1"/>
  <c r="AH587" i="1"/>
  <c r="AH590" i="1"/>
  <c r="AH591" i="1"/>
  <c r="AH597" i="1"/>
  <c r="AH598" i="1"/>
  <c r="AH599" i="1"/>
  <c r="AH603" i="1"/>
  <c r="AH604" i="1"/>
  <c r="AH609" i="1"/>
  <c r="AH611" i="1"/>
  <c r="AH612" i="1"/>
  <c r="AH613" i="1"/>
  <c r="AH615" i="1"/>
  <c r="AH619" i="1"/>
  <c r="AH620" i="1"/>
  <c r="AH622" i="1"/>
  <c r="AH623" i="1"/>
  <c r="AH624" i="1"/>
  <c r="AH625" i="1"/>
  <c r="AH626" i="1"/>
  <c r="AH632" i="1"/>
  <c r="AH633" i="1"/>
  <c r="AH634" i="1"/>
  <c r="AH635" i="1"/>
  <c r="AH636" i="1"/>
  <c r="AH637" i="1"/>
  <c r="AH643" i="1"/>
  <c r="AH645" i="1"/>
  <c r="AH646" i="1"/>
  <c r="AH647" i="1"/>
  <c r="AH648" i="1"/>
  <c r="AH653" i="1"/>
  <c r="AH654" i="1"/>
  <c r="AH655" i="1"/>
  <c r="AH656" i="1"/>
  <c r="AH657" i="1"/>
  <c r="AH658" i="1"/>
  <c r="AH659" i="1"/>
  <c r="AH664" i="1"/>
  <c r="AH665" i="1"/>
  <c r="AH666" i="1"/>
  <c r="AH667" i="1"/>
  <c r="AH668" i="1"/>
  <c r="AH669" i="1"/>
  <c r="AH670" i="1"/>
  <c r="AH671" i="1"/>
  <c r="AH677" i="1"/>
  <c r="AH678" i="1"/>
  <c r="AH679" i="1"/>
  <c r="AH681" i="1"/>
  <c r="AH688" i="1"/>
  <c r="AH689" i="1"/>
  <c r="AH690" i="1"/>
  <c r="AH691" i="1"/>
  <c r="AH697" i="1"/>
  <c r="AH698" i="1"/>
  <c r="AH699" i="1"/>
  <c r="AH700" i="1"/>
  <c r="AH701" i="1"/>
  <c r="AH704" i="1"/>
  <c r="AH709" i="1"/>
  <c r="AH710" i="1"/>
  <c r="AH711" i="1"/>
  <c r="AH712" i="1"/>
  <c r="AH713" i="1"/>
  <c r="AH714" i="1"/>
  <c r="AH715" i="1"/>
  <c r="AH716" i="1"/>
  <c r="AH721" i="1"/>
  <c r="AH722" i="1"/>
  <c r="AH723" i="1"/>
  <c r="AH724" i="1"/>
  <c r="AH725" i="1"/>
  <c r="AH726" i="1"/>
  <c r="AH731" i="1"/>
  <c r="AH732" i="1"/>
  <c r="AH733" i="1"/>
  <c r="AH734" i="1"/>
  <c r="AH735" i="1"/>
  <c r="AH736" i="1"/>
  <c r="AH741" i="1"/>
  <c r="AH742" i="1"/>
  <c r="AH743" i="1"/>
  <c r="AH744" i="1"/>
  <c r="AH745" i="1"/>
  <c r="AH746" i="1"/>
  <c r="AH867" i="1"/>
  <c r="AH871" i="1"/>
  <c r="AH872" i="1"/>
  <c r="AH873" i="1"/>
  <c r="AH874" i="1"/>
  <c r="AH875" i="1"/>
  <c r="AH876" i="1"/>
  <c r="AH877" i="1"/>
  <c r="AH878" i="1"/>
  <c r="AH883" i="1"/>
  <c r="AH884" i="1"/>
  <c r="AH885" i="1"/>
  <c r="AH886" i="1"/>
  <c r="AH887" i="1"/>
  <c r="AH888" i="1"/>
  <c r="AH893" i="1"/>
  <c r="AH894" i="1"/>
  <c r="AH895" i="1"/>
  <c r="AH896" i="1"/>
  <c r="AH897" i="1"/>
  <c r="AH898" i="1"/>
  <c r="AH903" i="1"/>
  <c r="AH904" i="1"/>
  <c r="AH905" i="1"/>
  <c r="AH906" i="1"/>
  <c r="AH104" i="1"/>
  <c r="AH106" i="1"/>
  <c r="AH107" i="1"/>
  <c r="AH108" i="1"/>
  <c r="AH109" i="1"/>
  <c r="AH110" i="1"/>
  <c r="AH124" i="1"/>
  <c r="AH126" i="1"/>
  <c r="AH142" i="1"/>
  <c r="AH143" i="1"/>
  <c r="AH144" i="1"/>
  <c r="AH145" i="1"/>
  <c r="AH146" i="1"/>
  <c r="AH147" i="1"/>
  <c r="AH154" i="1"/>
  <c r="AH155" i="1"/>
  <c r="AH156" i="1"/>
  <c r="AH164" i="1"/>
  <c r="AH165" i="1"/>
  <c r="AH166" i="1"/>
  <c r="AH167" i="1"/>
  <c r="AH168" i="1"/>
  <c r="AH169" i="1"/>
  <c r="AH172" i="1"/>
  <c r="AH176" i="1"/>
  <c r="AH178" i="1"/>
  <c r="AH179" i="1"/>
  <c r="AH180" i="1"/>
  <c r="AH183" i="1"/>
  <c r="AH184" i="1"/>
  <c r="AH189" i="1"/>
  <c r="AH194" i="1"/>
  <c r="AH195" i="1"/>
  <c r="AH196" i="1"/>
  <c r="AH197" i="1"/>
  <c r="AH198" i="1"/>
  <c r="AH205" i="1"/>
  <c r="AH209" i="1"/>
  <c r="AH215" i="1"/>
  <c r="AH216" i="1"/>
  <c r="AH218" i="1"/>
  <c r="AH219" i="1"/>
  <c r="AH220" i="1"/>
  <c r="AH225" i="1"/>
  <c r="AH226" i="1"/>
  <c r="AH227" i="1"/>
  <c r="AH228" i="1"/>
  <c r="AH229" i="1"/>
  <c r="AH230" i="1"/>
  <c r="AH232" i="1"/>
  <c r="AH233" i="1"/>
  <c r="AH257" i="1"/>
  <c r="AH258" i="1"/>
  <c r="AH263" i="1"/>
  <c r="AH267" i="1"/>
  <c r="AH308" i="1"/>
  <c r="AH309" i="1"/>
  <c r="AH310" i="1"/>
  <c r="AH311" i="1"/>
  <c r="AH332" i="1"/>
  <c r="AH334" i="1"/>
  <c r="AH335" i="1"/>
  <c r="AH342" i="1"/>
  <c r="AH343" i="1"/>
  <c r="AH344" i="1"/>
  <c r="AH345" i="1"/>
  <c r="AH346" i="1"/>
  <c r="AH347" i="1"/>
  <c r="AH348" i="1"/>
  <c r="AH352" i="1"/>
  <c r="AH364" i="1"/>
  <c r="AH365" i="1"/>
  <c r="AH366" i="1"/>
  <c r="AH367" i="1"/>
  <c r="AH368" i="1"/>
  <c r="AH369" i="1"/>
  <c r="AH384" i="1"/>
  <c r="AH385" i="1"/>
  <c r="AH386" i="1"/>
  <c r="AH387" i="1"/>
  <c r="AH388" i="1"/>
  <c r="AH389" i="1"/>
  <c r="AH390" i="1"/>
  <c r="AH394" i="1"/>
  <c r="AH395" i="1"/>
  <c r="AH396" i="1"/>
  <c r="AH397" i="1"/>
  <c r="AH398" i="1"/>
  <c r="AH399" i="1"/>
  <c r="AH400" i="1"/>
  <c r="AH401" i="1"/>
  <c r="AH417" i="1"/>
  <c r="AH418" i="1"/>
  <c r="AH419" i="1"/>
  <c r="AH420" i="1"/>
  <c r="AH437" i="1"/>
  <c r="AH438" i="1"/>
  <c r="AH439" i="1"/>
  <c r="AH440" i="1"/>
  <c r="AH441" i="1"/>
  <c r="AH442" i="1"/>
  <c r="AH448" i="1"/>
  <c r="AH451" i="1"/>
  <c r="AH452" i="1"/>
  <c r="AH453" i="1"/>
  <c r="AH458" i="1"/>
  <c r="AH459" i="1"/>
  <c r="AH460" i="1"/>
  <c r="AH462" i="1"/>
  <c r="AH463" i="1"/>
  <c r="AH469" i="1"/>
  <c r="AH471" i="1"/>
  <c r="AH472" i="1"/>
  <c r="AH473" i="1"/>
  <c r="AH474" i="1"/>
  <c r="AH479" i="1"/>
  <c r="AH480" i="1"/>
  <c r="AH481" i="1"/>
  <c r="AH482" i="1"/>
  <c r="AH483" i="1"/>
  <c r="AH484" i="1"/>
  <c r="AH485" i="1"/>
  <c r="AH491" i="1"/>
  <c r="AH492" i="1"/>
  <c r="AH494" i="1"/>
  <c r="AH495" i="1"/>
  <c r="AH496" i="1"/>
  <c r="AH501" i="1"/>
  <c r="AH502" i="1"/>
  <c r="AH503" i="1"/>
  <c r="AH504" i="1"/>
  <c r="AH70" i="1"/>
  <c r="AH71" i="1"/>
  <c r="AH72" i="1"/>
  <c r="AH73" i="1"/>
  <c r="AH74" i="1"/>
  <c r="AH75" i="1"/>
  <c r="AH52" i="1"/>
  <c r="AH53" i="1"/>
  <c r="AH55" i="1"/>
  <c r="AH534" i="1"/>
  <c r="AH41" i="1"/>
  <c r="AH42" i="1"/>
  <c r="AJ42" i="1"/>
  <c r="AI42" i="1"/>
  <c r="AH43" i="1"/>
  <c r="AJ43" i="1"/>
  <c r="AI43" i="1"/>
  <c r="AH44" i="1"/>
  <c r="AI44" i="1"/>
  <c r="AH45" i="1"/>
  <c r="AJ45" i="1"/>
  <c r="AI45" i="1"/>
  <c r="AH20" i="1"/>
  <c r="AH28" i="1"/>
  <c r="AH29" i="1"/>
  <c r="AH30" i="1"/>
  <c r="AH31" i="1"/>
  <c r="AH38" i="1"/>
  <c r="AH18" i="1"/>
  <c r="AH19" i="1"/>
  <c r="V19" i="1"/>
  <c r="AB19" i="1" s="1"/>
  <c r="AC19" i="1" s="1"/>
  <c r="AC304" i="1" l="1"/>
  <c r="AC201" i="1"/>
  <c r="AC109" i="1"/>
  <c r="AC333" i="1"/>
  <c r="AC312" i="1"/>
  <c r="AC307" i="1"/>
  <c r="AC310" i="1"/>
  <c r="AC223" i="1"/>
  <c r="AC415" i="1"/>
  <c r="AC149" i="1"/>
  <c r="AC767" i="1"/>
  <c r="AC303" i="1"/>
  <c r="AC249" i="1"/>
  <c r="AC75" i="1"/>
  <c r="AC176" i="1"/>
  <c r="AC156" i="1"/>
  <c r="AC291" i="1"/>
  <c r="AC60" i="1"/>
  <c r="AC106" i="1"/>
  <c r="AC71" i="1"/>
  <c r="AC107" i="1"/>
  <c r="AC110" i="1"/>
  <c r="AC119" i="1"/>
  <c r="AC121" i="1"/>
  <c r="AC126" i="1"/>
  <c r="AC28" i="1"/>
  <c r="AC286" i="1"/>
  <c r="AC253" i="1"/>
  <c r="AC477" i="1"/>
  <c r="AC809" i="1"/>
  <c r="AC776" i="1"/>
  <c r="AC775" i="1"/>
  <c r="AC580" i="1"/>
  <c r="AC590" i="1"/>
  <c r="AC602" i="1"/>
  <c r="AC626" i="1"/>
  <c r="AC485" i="1"/>
  <c r="AC442" i="1"/>
  <c r="AC380" i="1"/>
  <c r="AC462" i="1"/>
  <c r="AC541" i="1"/>
  <c r="AC501" i="1"/>
  <c r="AC403" i="1"/>
  <c r="AC601" i="1"/>
  <c r="AC688" i="1"/>
  <c r="AC551" i="1"/>
  <c r="AC351" i="1"/>
  <c r="AC391" i="1"/>
  <c r="AC450" i="1"/>
  <c r="AC589" i="1"/>
  <c r="AC562" i="1"/>
  <c r="AC449" i="1"/>
  <c r="AC595" i="1"/>
  <c r="AC584" i="1"/>
  <c r="AC777" i="1"/>
  <c r="AC780" i="1"/>
  <c r="AC794" i="1"/>
  <c r="AC831" i="1"/>
  <c r="AC853" i="1"/>
  <c r="AC768" i="1"/>
  <c r="AC852" i="1"/>
  <c r="AC132" i="1"/>
  <c r="AC548" i="1"/>
  <c r="AC618" i="1"/>
  <c r="AC481" i="1"/>
  <c r="AC410" i="1"/>
  <c r="AC372" i="1"/>
  <c r="AC498" i="1"/>
  <c r="AC561" i="1"/>
  <c r="AC674" i="1"/>
  <c r="AC737" i="1"/>
  <c r="AC470" i="1"/>
  <c r="AC591" i="1"/>
  <c r="AC478" i="1"/>
  <c r="AC368" i="1"/>
  <c r="AC468" i="1"/>
  <c r="AC509" i="1"/>
  <c r="AC628" i="1"/>
  <c r="AC604" i="1"/>
  <c r="AC431" i="1"/>
  <c r="AC480" i="1"/>
  <c r="AC563" i="1"/>
  <c r="AC627" i="1"/>
  <c r="AC472" i="1"/>
  <c r="AC861" i="1"/>
  <c r="AC706" i="1"/>
  <c r="AC665" i="1"/>
  <c r="AC653" i="1"/>
  <c r="AC646" i="1"/>
  <c r="AC491" i="1"/>
  <c r="AC692" i="1"/>
  <c r="AC486" i="1"/>
  <c r="AC436" i="1"/>
  <c r="AC605" i="1"/>
  <c r="AC693" i="1"/>
  <c r="AC536" i="1"/>
  <c r="AC359" i="1"/>
  <c r="AC463" i="1"/>
  <c r="AC476" i="1"/>
  <c r="AC649" i="1"/>
  <c r="AC690" i="1"/>
  <c r="AC773" i="1"/>
  <c r="AC790" i="1"/>
  <c r="AC822" i="1"/>
  <c r="AC821" i="1"/>
  <c r="AC592" i="1"/>
  <c r="AC396" i="1"/>
  <c r="AC306" i="1"/>
  <c r="AC513" i="1"/>
  <c r="AC435" i="1"/>
  <c r="AC439" i="1"/>
  <c r="AC677" i="1"/>
  <c r="AC400" i="1"/>
  <c r="AC496" i="1"/>
  <c r="AC568" i="1"/>
  <c r="AC53" i="1"/>
  <c r="AC122" i="1"/>
  <c r="AC245" i="1"/>
  <c r="AC475" i="1"/>
  <c r="AC497" i="1"/>
  <c r="AC228" i="1"/>
  <c r="AC299" i="1"/>
  <c r="AC42" i="1"/>
  <c r="AC49" i="1"/>
  <c r="AC51" i="1"/>
  <c r="AC55" i="1"/>
  <c r="AC268" i="1"/>
  <c r="AC290" i="1"/>
  <c r="AC524" i="1"/>
  <c r="AC383" i="1"/>
  <c r="AC389" i="1"/>
  <c r="AC474" i="1"/>
  <c r="AC739" i="1"/>
  <c r="AC418" i="1"/>
  <c r="AC666" i="1"/>
  <c r="AC379" i="1"/>
  <c r="AC705" i="1"/>
  <c r="AC740" i="1"/>
  <c r="AC599" i="1"/>
  <c r="AC607" i="1"/>
  <c r="AC484" i="1"/>
  <c r="AC538" i="1"/>
  <c r="AC754" i="1"/>
  <c r="AC358" i="1"/>
  <c r="AC704" i="1"/>
  <c r="AC546" i="1"/>
  <c r="AC764" i="1"/>
  <c r="AC747" i="1"/>
  <c r="AC635" i="1"/>
  <c r="AC828" i="1"/>
  <c r="AC111" i="1"/>
  <c r="AC825" i="1"/>
  <c r="AC180" i="1"/>
  <c r="AC311" i="1"/>
  <c r="AC41" i="1"/>
  <c r="AC30" i="1"/>
  <c r="AC27" i="1"/>
  <c r="AC69" i="1"/>
  <c r="AC72" i="1"/>
  <c r="AC212" i="1"/>
  <c r="AC218" i="1"/>
  <c r="AC108" i="1"/>
  <c r="AC229" i="1"/>
  <c r="AC124" i="1"/>
  <c r="AC164" i="1"/>
  <c r="AC167" i="1"/>
  <c r="AC326" i="1"/>
  <c r="AC56" i="1"/>
  <c r="AC50" i="1"/>
  <c r="AC52" i="1"/>
  <c r="AC165" i="1"/>
  <c r="AC162" i="1"/>
  <c r="AC145" i="1"/>
  <c r="AC123" i="1"/>
  <c r="AC118" i="1"/>
  <c r="AC78" i="1"/>
  <c r="AC58" i="1"/>
  <c r="AC408" i="1"/>
  <c r="AC676" i="1"/>
  <c r="AC398" i="1"/>
  <c r="AC419" i="1"/>
  <c r="AC569" i="1"/>
  <c r="AC519" i="1"/>
  <c r="AC557" i="1"/>
  <c r="AC544" i="1"/>
  <c r="AC587" i="1"/>
  <c r="AC759" i="1"/>
  <c r="AC417" i="1"/>
  <c r="AC862" i="1"/>
  <c r="AC748" i="1"/>
  <c r="AC730" i="1"/>
  <c r="AC593" i="1"/>
  <c r="AC404" i="1"/>
  <c r="AC275" i="1"/>
  <c r="AC219" i="1"/>
  <c r="AC413" i="1"/>
  <c r="AC77" i="1"/>
  <c r="AC34" i="1"/>
  <c r="AC70" i="1"/>
  <c r="AC155" i="1"/>
  <c r="AC199" i="1"/>
  <c r="AC205" i="1"/>
  <c r="AC216" i="1"/>
  <c r="AC273" i="1"/>
  <c r="AC215" i="1"/>
  <c r="AC251" i="1"/>
  <c r="AC285" i="1"/>
  <c r="AC289" i="1"/>
  <c r="AC198" i="1"/>
  <c r="AC308" i="1"/>
  <c r="AC334" i="1"/>
  <c r="AC297" i="1"/>
  <c r="AC54" i="1"/>
  <c r="AC26" i="1"/>
  <c r="AC230" i="1"/>
  <c r="AC392" i="1"/>
  <c r="AC459" i="1"/>
  <c r="AC559" i="1"/>
  <c r="AC354" i="1"/>
  <c r="AC363" i="1"/>
  <c r="AC694" i="1"/>
  <c r="AC816" i="1"/>
  <c r="AC652" i="1"/>
  <c r="AC725" i="1"/>
  <c r="AC446" i="1"/>
  <c r="AC578" i="1"/>
  <c r="AC722" i="1"/>
  <c r="AC756" i="1"/>
  <c r="AC781" i="1"/>
  <c r="AC639" i="1"/>
  <c r="AC837" i="1"/>
  <c r="AC785" i="1"/>
  <c r="AC846" i="1"/>
  <c r="AC814" i="1"/>
  <c r="AC553" i="1"/>
  <c r="AC603" i="1"/>
  <c r="AC648" i="1"/>
  <c r="AC659" i="1"/>
  <c r="AC453" i="1"/>
  <c r="AC656" i="1"/>
  <c r="AC863" i="1"/>
  <c r="AC856" i="1"/>
  <c r="AC800" i="1"/>
  <c r="AC804" i="1"/>
  <c r="AC845" i="1"/>
  <c r="AC823" i="1"/>
  <c r="AC717" i="1"/>
  <c r="AC716" i="1"/>
  <c r="AC685" i="1"/>
  <c r="AC660" i="1"/>
  <c r="AC657" i="1"/>
  <c r="AC636" i="1"/>
  <c r="AC613" i="1"/>
  <c r="AC576" i="1"/>
  <c r="AC543" i="1"/>
  <c r="AC402" i="1"/>
  <c r="AC829" i="1"/>
  <c r="AC860" i="1"/>
  <c r="AC840" i="1"/>
  <c r="AC858" i="1"/>
  <c r="AC844" i="1"/>
  <c r="AC824" i="1"/>
  <c r="AC131" i="1"/>
  <c r="AC189" i="1"/>
  <c r="AC184" i="1"/>
  <c r="U7" i="1"/>
  <c r="V7" i="1"/>
  <c r="AC104" i="1"/>
  <c r="AC168" i="1"/>
  <c r="AC29" i="1"/>
  <c r="AC20" i="1"/>
  <c r="Z911" i="1"/>
  <c r="AC226" i="1"/>
  <c r="AC393" i="1"/>
  <c r="AC173" i="1"/>
  <c r="AC187" i="1"/>
  <c r="AC203" i="1"/>
  <c r="AC214" i="1"/>
  <c r="AC267" i="1"/>
  <c r="AC301" i="1"/>
  <c r="AC257" i="1"/>
  <c r="AC287" i="1"/>
  <c r="AC195" i="1"/>
  <c r="AC222" i="1"/>
  <c r="AC260" i="1"/>
  <c r="AC335" i="1"/>
  <c r="AC38" i="1"/>
  <c r="AC250" i="1"/>
  <c r="AC130" i="1"/>
  <c r="AC146" i="1"/>
  <c r="AC163" i="1"/>
  <c r="AC305" i="1"/>
  <c r="AC31" i="1"/>
  <c r="AC288" i="1"/>
  <c r="AC186" i="1"/>
  <c r="AC175" i="1"/>
  <c r="AC120" i="1"/>
  <c r="AC399" i="1"/>
  <c r="AC445" i="1"/>
  <c r="AC533" i="1"/>
  <c r="AC489" i="1"/>
  <c r="AC495" i="1"/>
  <c r="AC457" i="1"/>
  <c r="AC732" i="1"/>
  <c r="AC746" i="1"/>
  <c r="AC698" i="1"/>
  <c r="AC388" i="1"/>
  <c r="AC409" i="1"/>
  <c r="AC233" i="1"/>
  <c r="AC505" i="1"/>
  <c r="AC654" i="1"/>
  <c r="AC700" i="1"/>
  <c r="AC640" i="1"/>
  <c r="AC701" i="1"/>
  <c r="AC406" i="1"/>
  <c r="AC749" i="1"/>
  <c r="AC521" i="1"/>
  <c r="AC684" i="1"/>
  <c r="AC651" i="1"/>
  <c r="AC750" i="1"/>
  <c r="AC678" i="1"/>
  <c r="AC664" i="1"/>
  <c r="AC641" i="1"/>
  <c r="AC637" i="1"/>
  <c r="AC763" i="1"/>
  <c r="AC671" i="1"/>
  <c r="AC625" i="1"/>
  <c r="AC608" i="1"/>
  <c r="AC645" i="1"/>
  <c r="AC612" i="1"/>
  <c r="AC573" i="1"/>
  <c r="AC247" i="1"/>
  <c r="AC772" i="1"/>
  <c r="AC801" i="1"/>
  <c r="AC841" i="1"/>
  <c r="AC139" i="1"/>
  <c r="AC137" i="1"/>
  <c r="AC241" i="1"/>
  <c r="AC243" i="1"/>
  <c r="AC778" i="1"/>
  <c r="AC839" i="1"/>
  <c r="AC235" i="1"/>
  <c r="AC136" i="1"/>
  <c r="S7" i="1" l="1"/>
  <c r="Q7" i="1" s="1"/>
</calcChain>
</file>

<file path=xl/sharedStrings.xml><?xml version="1.0" encoding="utf-8"?>
<sst xmlns="http://schemas.openxmlformats.org/spreadsheetml/2006/main" count="6653" uniqueCount="1977">
  <si>
    <t>KAT</t>
  </si>
  <si>
    <t>ADR</t>
  </si>
  <si>
    <t>Type of discount</t>
  </si>
  <si>
    <t>Video</t>
  </si>
  <si>
    <t>Zákaznické číslo</t>
  </si>
  <si>
    <t>ZÁBLESKOVÉ PETARDY / FLASH BANGER</t>
  </si>
  <si>
    <t>PPP3040</t>
  </si>
  <si>
    <t>PIRAT - 50ks/pcs ; 2021</t>
  </si>
  <si>
    <t>100/1</t>
  </si>
  <si>
    <t>F2</t>
  </si>
  <si>
    <t>1.4G</t>
  </si>
  <si>
    <t>VYPRODÁNO</t>
  </si>
  <si>
    <t>volně/
consumer</t>
  </si>
  <si>
    <t>SFA1801</t>
  </si>
  <si>
    <t>80/1</t>
  </si>
  <si>
    <t>BP0038P</t>
  </si>
  <si>
    <t>FP3</t>
  </si>
  <si>
    <t>FP3 NEW EDITION 20ks/pcs</t>
  </si>
  <si>
    <t>50/1</t>
  </si>
  <si>
    <t>F3</t>
  </si>
  <si>
    <t>1.3G</t>
  </si>
  <si>
    <t>SKLADEM</t>
  </si>
  <si>
    <t>TXP788-20</t>
  </si>
  <si>
    <t>75/1</t>
  </si>
  <si>
    <t>TXP632-20</t>
  </si>
  <si>
    <t>TXP340</t>
  </si>
  <si>
    <t xml:space="preserve">"MALÁ PYROTECHNIKA" / "SMALL PYROTECHNICS"   </t>
  </si>
  <si>
    <t>PPX8500</t>
  </si>
  <si>
    <t>F1</t>
  </si>
  <si>
    <t>Throwdown / Knallerbsen</t>
  </si>
  <si>
    <t>PPT0648</t>
  </si>
  <si>
    <t>36/1</t>
  </si>
  <si>
    <t>Spinner / Wirbel</t>
  </si>
  <si>
    <t>PPX6212</t>
  </si>
  <si>
    <t>PPT1260</t>
  </si>
  <si>
    <t>HAPPY BUTTERFLY - 12ks/psc; 2022</t>
  </si>
  <si>
    <t>60/1</t>
  </si>
  <si>
    <t>PPD0306</t>
  </si>
  <si>
    <t xml:space="preserve"> P1</t>
  </si>
  <si>
    <t>Set of smokes (small balls):2x red, 2x green, 2x yellow.</t>
  </si>
  <si>
    <t>PPX6300</t>
  </si>
  <si>
    <t>MAGIC WHIP - 12ks/psc; 2022</t>
  </si>
  <si>
    <t>72/1</t>
  </si>
  <si>
    <t>Crackling granules /Knatterartikel</t>
  </si>
  <si>
    <t>PRSKAVKY / SPARKLERS</t>
  </si>
  <si>
    <t>PPS1610</t>
  </si>
  <si>
    <t>35sec.</t>
  </si>
  <si>
    <t>Sparklers 16cm</t>
  </si>
  <si>
    <t>PPS2810</t>
  </si>
  <si>
    <t>70sec.</t>
  </si>
  <si>
    <t>Sparklers 28cm</t>
  </si>
  <si>
    <t>PPS4010</t>
  </si>
  <si>
    <t>100sec</t>
  </si>
  <si>
    <t>Sparklers 40cm</t>
  </si>
  <si>
    <t>180sec</t>
  </si>
  <si>
    <t>Sparklers 70cm</t>
  </si>
  <si>
    <t>PPS7008</t>
  </si>
  <si>
    <t>PPS9010</t>
  </si>
  <si>
    <t>250sec</t>
  </si>
  <si>
    <t>Sparklers 90cm</t>
  </si>
  <si>
    <t>BATERIE ŘÍMSKÝCH SVÍCÍ / BATTERY OF ROMAN CANDLE</t>
  </si>
  <si>
    <t>PPBC21001</t>
  </si>
  <si>
    <t>12/1</t>
  </si>
  <si>
    <t>80sec</t>
  </si>
  <si>
    <t>Red, green crackling.</t>
  </si>
  <si>
    <t>PPBC10021</t>
  </si>
  <si>
    <t>40/1</t>
  </si>
  <si>
    <t>Red pearl, green pearl.</t>
  </si>
  <si>
    <t>DÝMOVNICE / SMOKES</t>
  </si>
  <si>
    <t>ZX8017G</t>
  </si>
  <si>
    <t>FLARA MECZOWA ZIELONA Z BIAŁYM DYMEM 5ks</t>
  </si>
  <si>
    <t>20/1</t>
  </si>
  <si>
    <t>T1</t>
  </si>
  <si>
    <t>60sec</t>
  </si>
  <si>
    <t>bengálský oheň zelený s bílým kouřem</t>
  </si>
  <si>
    <t>ZX8019W</t>
  </si>
  <si>
    <t xml:space="preserve">FLARA MECZOWA BIAŁA Z BIAŁYM DYMEM 5ks </t>
  </si>
  <si>
    <t>bengálský oheň bílý s bílým kouřem</t>
  </si>
  <si>
    <t>ZX8020R</t>
  </si>
  <si>
    <t>FLARA MECZOWA CZERWONA Z BIAŁYM DYMEM 5ks</t>
  </si>
  <si>
    <t>bengálský oheň červený s bílým kouřem</t>
  </si>
  <si>
    <t>ZX8018B</t>
  </si>
  <si>
    <t>FLARA MECZOWA NIEBIESKA Z BIAŁYM DYMEM 5ks</t>
  </si>
  <si>
    <t>bengálský oheň modrý s bílým kouřem</t>
  </si>
  <si>
    <t>PPD0406</t>
  </si>
  <si>
    <t>10/1</t>
  </si>
  <si>
    <t>P1</t>
  </si>
  <si>
    <t>40sec</t>
  </si>
  <si>
    <t>2x red, 2x white, 
1x yellow, 1x blue</t>
  </si>
  <si>
    <t>FONTÁNY / FOUNTAINS</t>
  </si>
  <si>
    <t>PPF01031</t>
  </si>
  <si>
    <t>48/1</t>
  </si>
  <si>
    <t>12sec</t>
  </si>
  <si>
    <t>Silver fountain.</t>
  </si>
  <si>
    <t>PPF08400</t>
  </si>
  <si>
    <t>MIX OF FOUNTAINS</t>
  </si>
  <si>
    <t>10/2</t>
  </si>
  <si>
    <t>45sec</t>
  </si>
  <si>
    <t>1xPPF08200: Ti-flower w/blue pistil/white chrys flower and blue pearls; 1xPPF08300: Silver aluminium dross, silver crackling and red, green pearls.</t>
  </si>
  <si>
    <t>PPF11500</t>
  </si>
  <si>
    <t>SILVER - 2ks/psc; 2022</t>
  </si>
  <si>
    <t>15/1</t>
  </si>
  <si>
    <t>11"</t>
  </si>
  <si>
    <t>PPF13800</t>
  </si>
  <si>
    <t>8/1</t>
  </si>
  <si>
    <t>PPF051022</t>
  </si>
  <si>
    <t>Silver Glitters, Green Stars, Color Stars.</t>
  </si>
  <si>
    <t>PPF071025</t>
  </si>
  <si>
    <t>18/1</t>
  </si>
  <si>
    <t>Multi Color Stars, Green with White Glitters, Yellow Star with White Glitters, Silver Chrysanthemum.</t>
  </si>
  <si>
    <t>PPF091026</t>
  </si>
  <si>
    <t>9" ASSORTED FOUNTAIN - 4ks/psc; 2022</t>
  </si>
  <si>
    <t>Ø36x225</t>
  </si>
  <si>
    <t>Green Star with Silver Chysanthemum, Blue Star with Crackling, Yellow Star with Silver Chrysanthemum, Red Star with Silver Chrysanthemum.</t>
  </si>
  <si>
    <t>RAKETY, SETY / ROCKETS, SETS</t>
  </si>
  <si>
    <t>PPRS0405</t>
  </si>
  <si>
    <t>PPRS09021</t>
  </si>
  <si>
    <t>PPRS11021</t>
  </si>
  <si>
    <t>PPRS17031</t>
  </si>
  <si>
    <t>PPRS21041</t>
  </si>
  <si>
    <t>FLY EAGLE - 21ks; 2021</t>
  </si>
  <si>
    <t xml:space="preserve">PPRS04011 </t>
  </si>
  <si>
    <t>FLY VULTURE - 4ks/psc; 2022</t>
  </si>
  <si>
    <t>24/1</t>
  </si>
  <si>
    <t>42-2 Red Coco+White Strobe (1pc); 42-3 Brocade Crown+Blue Peony (1pc); 42-4 Silver Chrys to Red+White Strobe (1pc); 42-5 Silver Coco+Crackling (1pc).</t>
  </si>
  <si>
    <t>PPR04245</t>
  </si>
  <si>
    <t>Whistling to report</t>
  </si>
  <si>
    <t>Blue pearl. Yellow pearl, red peony, white strobe, green peony, Ti-chrys, red strobe</t>
  </si>
  <si>
    <t>PPSS20801</t>
  </si>
  <si>
    <t>6*2sec</t>
  </si>
  <si>
    <t>Red tail to red and green peony.</t>
  </si>
  <si>
    <t>PPSS30901</t>
  </si>
  <si>
    <t>4*2sec</t>
  </si>
  <si>
    <t>Crown tail to brocade crown w/blue stars.</t>
  </si>
  <si>
    <t>PPSS30902</t>
  </si>
  <si>
    <t>Silver crackling tail to crackling chrysanthemum Flowers.</t>
  </si>
  <si>
    <t>KOMPAKTY 16 RAN, KALIBR 14mm /CAKE 16 SHOTS, CALIBER 14mm</t>
  </si>
  <si>
    <t>MFC14-1601</t>
  </si>
  <si>
    <t>20sec</t>
  </si>
  <si>
    <t>MINI 1 - white strobe / MINI 2 - crackling strobe</t>
  </si>
  <si>
    <t>KOMPAKTY 16 RAN, KALIBR 19mm /CAKE 16 SHOTS, CALIBER 19mm</t>
  </si>
  <si>
    <t>PPB16403</t>
  </si>
  <si>
    <t xml:space="preserve">A.red tail to red dahlia white strobe;  B.green tail to purple dahlia green strobe; C. blue tail to blue dahlia red strobe; D.shoot together - 2s colorful dahlia, 2s time rain.   </t>
  </si>
  <si>
    <t>KOMPAKTY 16 RAN, KALIBR 20mm / CAKE 16 SHOTS, CALIBER 20mm</t>
  </si>
  <si>
    <t>PPB16407</t>
  </si>
  <si>
    <t>A.red and white strobe;  B.green and white strobe;  C.blue and white strobe;  D.color and white strobe.</t>
  </si>
  <si>
    <t>PPB16800</t>
  </si>
  <si>
    <t>25sec.</t>
  </si>
  <si>
    <t>Green Tail, Green Coco, White Glitter. Red Tail, Red Coco, White Glitter. Blue Tail, Blue Coco and Crackling.</t>
  </si>
  <si>
    <t>PPB16241</t>
  </si>
  <si>
    <t>X-LION; 2022</t>
  </si>
  <si>
    <t>30sec</t>
  </si>
  <si>
    <t>Červený/zelený/modrý chvost do červené hvězdy &amp; praskání/zelená kytice/modré hvězdy.</t>
  </si>
  <si>
    <t>PPB16243</t>
  </si>
  <si>
    <t>X-SNAKE; 2022</t>
  </si>
  <si>
    <t>Stříbrný chvost do mnohobarevné kytice s praskáním.</t>
  </si>
  <si>
    <t>KOMPAKTY 16 RAN, KALIBR 25mm / CAKE 16 SHOTS, CALIBER 25mm</t>
  </si>
  <si>
    <t>PPB16111</t>
  </si>
  <si>
    <t>Silver chrysanthemum.</t>
  </si>
  <si>
    <t>PPB16112</t>
  </si>
  <si>
    <t>Brocade tail to red/green/blue.</t>
  </si>
  <si>
    <t>PPB16110</t>
  </si>
  <si>
    <t xml:space="preserve">PPB16112 </t>
  </si>
  <si>
    <t>KOMPAKTY 16 RAN, KALIBR 28mm / CAKE 16 SHOTS, CALIBER 28mm</t>
  </si>
  <si>
    <t>PPB16401</t>
  </si>
  <si>
    <t>1.red tail to red and blue and white strobe; 2.green tail to crocade crown and red strobe; 3.silver tail to silver coco and green strobe; 4.yellow tail to purple and yellow dahlia and chrys.</t>
  </si>
  <si>
    <t>KOMPAKTY 16 RAN, KALIBR 30mm / CAKE 16 SHOTS, CALIBER 30mm</t>
  </si>
  <si>
    <t>PPB16850</t>
  </si>
  <si>
    <t>BLUE MINE / RED TAIL TO BIG TI-CHRYSANTHEMUM</t>
  </si>
  <si>
    <t>Blue mine/red tail to big ti-chrysanthemum.</t>
  </si>
  <si>
    <t>PPB16880</t>
  </si>
  <si>
    <t>BROCADE TAIL TO BROCADE CROWN GLITTERING PISTIL</t>
  </si>
  <si>
    <t>Brocade tail to brocade crown glittering pistil.</t>
  </si>
  <si>
    <t>PPB16830</t>
  </si>
  <si>
    <t>CRACKLING COMET TAIL TO CRACKLING PALM + GREEN STROBE PEONY</t>
  </si>
  <si>
    <t>Crackling comet tail to crackling palm + green strobe peony.</t>
  </si>
  <si>
    <t>PPB16860</t>
  </si>
  <si>
    <t>GOLD GLITTER TAIL TO GOLD COCONUT TREE WITH MULTICOLOR STROBE STARS</t>
  </si>
  <si>
    <t>KOMPAKTY 24 RAN, KALIBR 19mm / CAKE 24 SHOTS, CALIBER 19mm</t>
  </si>
  <si>
    <t>PPB24401</t>
  </si>
  <si>
    <t>Red tail red w/crackling; green tail green w/crackling; red tail blue w/crackling; green tail purple w/crackling.</t>
  </si>
  <si>
    <t>KOMPAKTY 24 RAN, KALIBR 20mm / CAKE 24 SHOTS, CALIBER 20mm</t>
  </si>
  <si>
    <t>PPB24051</t>
  </si>
  <si>
    <t>RED/GREEN/PURPLE/BLUE CROSSETTE W/WHITE GLITTER BOUQUET; 2021</t>
  </si>
  <si>
    <t>Red/Green/Purple/Blue Crossette with White Glitter Bouquet.</t>
  </si>
  <si>
    <t>KOMPAKTY 25 RAN, KALIBR 20mm / CAKE 25 SHOTS, CALIBER 20mm</t>
  </si>
  <si>
    <t>PPB25800</t>
  </si>
  <si>
    <t xml:space="preserve">Red Tail, Red, Green and Blue Peony. Green Tail, Purple Star + Green Glitter. Blue Tail, Blue Crackling Coco. </t>
  </si>
  <si>
    <t>PPB25401</t>
  </si>
  <si>
    <t>A.red tail to red pearls and chrys;  B.green tail to green pearls and chrys;  C.blue tail to blue pearls and chrys;  D.purple tail to purple pearls and chrys;  E.red tail to color pearls and chrys.</t>
  </si>
  <si>
    <t>PPB25115</t>
  </si>
  <si>
    <t xml:space="preserve">ZETA (lisovaný/mould); 2021                               </t>
  </si>
  <si>
    <t>1.red tail to gold willow and red pearls and white strobe;
2.red tail to brocade crown and red strobe; 3.red tail to red and green coco and blue pearls; 4.red tail to red and green and blue pearls; 5.red tail to silver time rain.</t>
  </si>
  <si>
    <t>KOMPAKTY 25 RAN, KALIBR 25mm/ CAKE 25 SHOTS, CALIBER 25mm</t>
  </si>
  <si>
    <t>PPB25701</t>
  </si>
  <si>
    <t>Red Tail to Brocade Crown to Red; Green Tail to Brocade Crown to Green; Blue Tail to Brocade Crown to Blue; Silver Tail to Crackling.</t>
  </si>
  <si>
    <t>KOMPAKTY 25 RAN, KALIBR 30mm/ CAKE 25 SHOTS, CALIBER 30mm</t>
  </si>
  <si>
    <t>PPB25220</t>
  </si>
  <si>
    <t>4/1</t>
  </si>
  <si>
    <t>1.Silver palm with crackling pistill, 2.Crackling tail to crackling palm tree, 3.Crackling tail to crackling, 4.Whistling tail to titanium.</t>
  </si>
  <si>
    <t>KOMPAKTY 36 RAN, KALIBR 20mm/ CAKE 36 SHOTS, CALIBER 20mm</t>
  </si>
  <si>
    <t>U7208</t>
  </si>
  <si>
    <t>Red to pink green stars, red to lemon crackling, green to navy blue yellow stars, golden tail to golden wave blue stars,green to purple stars time rain, red to brocade+purple stars.</t>
  </si>
  <si>
    <t>KOMPAKTY 36 RAN, KALIBR 30mm / CAKE 36 SHOTS, CALIBER 30mm</t>
  </si>
  <si>
    <t>PPB36701</t>
  </si>
  <si>
    <t>Red Tail to Brocade Crown to Red; Green Tail to Brocade Crown to Green; Blue Tail to Brocade Crown to Blue.</t>
  </si>
  <si>
    <t>KOMPAKTY 45 RAN / CAKE 45 SHOTS</t>
  </si>
  <si>
    <t>PPB45100</t>
  </si>
  <si>
    <t xml:space="preserve">PROTON  - multikalibr/multicaliber 20,25,30mm ; 2021                                                                                 </t>
  </si>
  <si>
    <t>6/1</t>
  </si>
  <si>
    <t>50sec</t>
  </si>
  <si>
    <t>Row 1:Aternating effects:Silver tail to red,green,blue peony/red palm with green glitters ; Row 2:Silver crackling; Row 3:Silver tail to blue dahlia with golden glitters ; Row 4:Silver tail to time rain/dragon chrys.;Row 5: Silver tail to red,green,blue star with crackle; Row 6:Silver tail to golden wave palm with green glitters pistil ; Row 7:Silver tail to brocade crown with green dahlia.</t>
  </si>
  <si>
    <t>KOMPAKTY 49 RAN, KALIBR 14 mm / CAKE 49 SHOTS, CALIBER 14mm</t>
  </si>
  <si>
    <t xml:space="preserve">PPB49116 </t>
  </si>
  <si>
    <t>49shots: 1.red coco white strobe; 2.green coco crackling; 3.purple pearl green strobe; 4. red,green crackling; 5. crackling; 6.white strobe; 7.red peony and chrys.</t>
  </si>
  <si>
    <t>KOMPAKTY 49 RAN, KALIBR 16 mm / CAKE 49 SHOTS, CALIBER 16mm</t>
  </si>
  <si>
    <t>PPB49200</t>
  </si>
  <si>
    <t>RED GLITTER MINE TO TIME RAIN COMET</t>
  </si>
  <si>
    <t>Red Glitter Mine to Time Rain Comet.</t>
  </si>
  <si>
    <t>KOMPAKTY 49 RAN, KALIBR 20 mm / CAKE 49 SHOTS, CALIBER 20mm</t>
  </si>
  <si>
    <t>U7210</t>
  </si>
  <si>
    <t>Red to red coco time rain, green to green+golden glittering, red to brocade, green to grass green lemon white glittering, red to red green water color chrys, green to purple+time rain, red to golden wave white glittering.</t>
  </si>
  <si>
    <t>KOMPAKTY 49 RAN, KALIBR 25 mm / CAKE 49 SHOTS, CALIBER 25mm</t>
  </si>
  <si>
    <t>PPB49701</t>
  </si>
  <si>
    <t>Red Tail to Chrysanthemum + Red Blue Peony; Green Tail to Chrysanthemum + Green Blue Peony; Blue Tail to Brocade Crown +Blue Peony; Silver tail to Brocade Crown + White Strobe.</t>
  </si>
  <si>
    <t>KOMPAKTY 49 RAN, KALIBR 28 mm / CAKE 49 SHOTS, CALIBER 28mm</t>
  </si>
  <si>
    <t>PPB49114</t>
  </si>
  <si>
    <t>PHOENIX</t>
  </si>
  <si>
    <t>3/1</t>
  </si>
  <si>
    <t>55sec</t>
  </si>
  <si>
    <t>Red tail to white strobe willow+red star, Green tail to white strobe willow+green star, Blue tail to white strobe willow+blue star.</t>
  </si>
  <si>
    <t>PPB49118</t>
  </si>
  <si>
    <t xml:space="preserve">APOLLON </t>
  </si>
  <si>
    <t>70sec</t>
  </si>
  <si>
    <t>1.red tail to red coco pistil and skyblue peony and white strobe; 
2.green tail to green coco pistil and purple peony and red strobe; 3.blue tail to blue and purple dahlia and gold strobe; 4.red tail to silver coco pistil and green strobe; 5.green tail to brocade crown and blue pearl; 6.red and green coco; 7.cracklings tail to cracklings willow.</t>
  </si>
  <si>
    <t>KOMPAKTY 49 RAN, KALIBR 30 mm / CAKE 49 SHOTS, CALIBER 30mm</t>
  </si>
  <si>
    <t xml:space="preserve">PPB49886 </t>
  </si>
  <si>
    <t>2/1</t>
  </si>
  <si>
    <t>Blue Mines Green Tail to Brocde Crown King.</t>
  </si>
  <si>
    <t xml:space="preserve">PPB49730 </t>
  </si>
  <si>
    <t>Red strobe mines to Red strobe.</t>
  </si>
  <si>
    <t xml:space="preserve">PPB49741 </t>
  </si>
  <si>
    <t>Crackling comet with Red  Star, Crackling comet with Green Star,Crackling comet with Blue Star,Crackling comet with Red star&amp;Green Star&amp;Blue Star.</t>
  </si>
  <si>
    <t xml:space="preserve">PPB49750 </t>
  </si>
  <si>
    <t>Silver crackling palm with blue bouquet.</t>
  </si>
  <si>
    <t xml:space="preserve">PPB49760 </t>
  </si>
  <si>
    <t>White strobe mines with blue tail to red glittering willow.</t>
  </si>
  <si>
    <t xml:space="preserve">PPB49887 </t>
  </si>
  <si>
    <t xml:space="preserve">MULTICOLOR STARS W/TITANIUM SALUTE 49SH; 2021  </t>
  </si>
  <si>
    <t>Red tail to Titanium Salute,Green tail to Titanium salute.</t>
  </si>
  <si>
    <t xml:space="preserve">PPB49889 </t>
  </si>
  <si>
    <t>Rain Mines with Green Tail To Big Silver Chrys with color pistil.</t>
  </si>
  <si>
    <t>KOMPAKTY 55 RAN / CAKE 50 SHOTS</t>
  </si>
  <si>
    <t>PPB55100</t>
  </si>
  <si>
    <t xml:space="preserve">ELECTRON  - multikalibr/multicaliber 20, 25, 30mm ; "FAN", "Z", "I" ; 2021                                                                     </t>
  </si>
  <si>
    <t>Row1:Purple tail to purple dahlia with green glitters/green tail to green, purple dahlia. Row2,3:Purple tail to purple stars with golden glitters/green tail to green stars with golden glitters. Row4:Purple tail to brocade crown with purple stars green glitters. Row5,6:Green glittering mine to purple crossette/purple mine to green crossette. Row7:Purple tail to golden wave palm with purple stars green glitters. Row8,9:Purple tail to purple peony with crackle/green tail to green peony with crackle. Row10: Purple tail to brocade crown with purple dahlia green glitters.</t>
  </si>
  <si>
    <t xml:space="preserve">ELECTRON  - multikalibr/multicaliber 20, 25, 30mm ; "FAN", "Z", "I" ; 2022                                                                     </t>
  </si>
  <si>
    <t>KOMPAKTY 61 RAN, KALIBR 30 mm / CAKE 61 SHOTS, CALIBER 30mm</t>
  </si>
  <si>
    <t>PPB61006</t>
  </si>
  <si>
    <t>CENTAURUS  (lisovaný/mould)  ; 2021</t>
  </si>
  <si>
    <t>Time rain tail to time rain willow and red glittering blue star, Time rain tail to time rain willow andgreen glittering purple star, Time rain tail to time rain willow and gold glittering blue star, Time rain tail to time rain willow and white glittering purple star, Time rain tail to time rain willow and red green white, glittering.</t>
  </si>
  <si>
    <t>PPB61003</t>
  </si>
  <si>
    <t>ARTEMIS</t>
  </si>
  <si>
    <t>Red to red blue dahlia and white glittering, Green to green blue dahlia and white glittering, Red to purple blue dahlia and white glittering, Red to yellow blue dahlia and white glittering, Time rain tail to blue stars crackling silver palm pistil.</t>
  </si>
  <si>
    <t>KOMPAKTY 72 RAN, KALIBR  20mm / CAKE 72 SHOTS, CALIBER 20mm</t>
  </si>
  <si>
    <t>PPB72100</t>
  </si>
  <si>
    <t>LIBRA; 2022</t>
  </si>
  <si>
    <t>8 shots per row. Row 1,4,7: white glitters mines to silver tail to red dahlia with white glitters; Row 2,5,8: white glitters mines to silver tail to brocade crown with white glitters; Row 3,6,8: white glitters mines to silver tail to titanium salute.</t>
  </si>
  <si>
    <t>KOMPAKTY 73 RAN / CAKE 73 SHOTS</t>
  </si>
  <si>
    <t>PPB73100</t>
  </si>
  <si>
    <t xml:space="preserve">NEUTRON - multikalibr/multicaliber 20, 25, 30mm ; 2021                                                                         </t>
  </si>
  <si>
    <t>Row 1:Purple tail to purple stars with green glitters/purple stars with golden glitters alternating, Row 2:Purple tail to purple peony with silver palm pistil/ purple peony with golden wave palm pistil alternating, Row 3:Purple tail to purple dahlia  brocade crown/purple tail to purple dahlia to golden willow,  Row 4:Purple tail to white glitter  willow with purple dahlia;Row 5:Purple crossette. Row 6:Purple tail to purple,green dahlia with golden glitters/purple, lemon dahlia with golden glitters alternating, Row 7:Purple tail to green glitter  willow with purple dahlia. Row 8:Purple tail to golden wave palm with purple dahlia/silver palm with purple dahlia alternating, Row 9:Purple tail to purple dahlia, brocade crown.</t>
  </si>
  <si>
    <t>KOMPAKTY 100 RAN, KALIBR 20 mm / CAKE 100 SHOTS, CALIBER 20mm</t>
  </si>
  <si>
    <t xml:space="preserve">PPB100356  </t>
  </si>
  <si>
    <t>MINI 7</t>
  </si>
  <si>
    <t>90sec</t>
  </si>
  <si>
    <t xml:space="preserve">100shots: 1 row：red pearl,green pearl; 2row-3row go up together：red pearl, crackling; 4row - 5row go up together: green pearl, crackling; 6row - 7row go up together: red pearl, white strobe; 8row - 9row go up together: green pearl, white strobe; 10row: fast shooting - crackling! </t>
  </si>
  <si>
    <t>PPB100358</t>
  </si>
  <si>
    <t>1* red tail to peach and lemon pearl and white strobe;
2* green tail to blue and green peony and red strobe; 3* red tail to red and green coco;  4* green tail to red and green peony and cracklings 5* blue tail to skyblue pearl and purple pearl and cracklings; 6* red tail to gold willow and red pearl and white strobe; 7* green tail to colourful pearl and brocade crown; 8* whistlings; 9* green tail to colourful pearl and brocade crown; 10* silver time rain.</t>
  </si>
  <si>
    <t>PPB100900</t>
  </si>
  <si>
    <t>PPB100702</t>
  </si>
  <si>
    <t xml:space="preserve">1.red tail to brocade+red strobe .2.green tail to brocade+green strobe .3.blue tail to gold willow+blue star.4.green tail to brocade+gold strobe .5.crackling tail to brocade+time rain </t>
  </si>
  <si>
    <t>PPB100354</t>
  </si>
  <si>
    <t>A:red to crackling B:red to red star and white strobe C:green to green star and white strobe D:purple to purple star and white strobe  E:blue to blue star and white strboe, F:silver to time rain.</t>
  </si>
  <si>
    <t>KOMPAKTY 100 RAN, KALIBR 25 mm / CAKE 100 SHOTS, CALIBER 25mm</t>
  </si>
  <si>
    <t>PPB100701</t>
  </si>
  <si>
    <t>Red Tail to Red Peony + Gold Wave + Silver Chrysanthemum; Green Tail to Green Peony + Purple Wave + Silver Chrysanthemum; Yellow Tail to Brocade Crown Red Strobe; Red Tail to Brocade Crown Green Strobe; Silver Tail to Brocade Crown White Strobe; Blue Tail to Red Strobe + Silver Chrysanthemum.</t>
  </si>
  <si>
    <t>KOMPAKTY 121 RAN, KALIBR 20 mm / CAKE 121 SHOTS, CALIBER 20mm</t>
  </si>
  <si>
    <t>PPB121230</t>
  </si>
  <si>
    <t xml:space="preserve">A:red tail to red stars white strobe. B:green tail to green stars white strobe.
C:green tail to lemon blue stars. D:red tail to red coco+green strobe. E:green tail to green coco+red strobe. F:red tail to white strobe strobe. G:red tail to red stars time rain. H:green tail to purple green. I:red tail to orange red sea blue chrys. J:blue tail to blue stars white strobe. K:green tail to purple stars green strobe. L:red tail to titanium thunder.
M:red tail to red blue. N:green tail to time rain. O:red tail to red strobe crackling.
P:green tail to blue stars white strobe. </t>
  </si>
  <si>
    <t>KOMPAKTY 138 RAN, KALIBR 20 mm / CAKE 138 SHOTS, CALIBER 20mm</t>
  </si>
  <si>
    <t>PPB138510</t>
  </si>
  <si>
    <t>Red, green coco; white strobe; lemon, green pearls; red strobe; red pearl + big chrysanthemum; green pearl + big chrysanthemum; blue pearls + big chrysanthemum; crackling pearls, silver fish; purple pearls, lemon pearls; red strobe, red coco, green coco, red pearl with crackling, green pearl with crackling, brocade crown, gold strobe; gold willow with blue pearls; multicolor coco + crackling.</t>
  </si>
  <si>
    <t>KOMPAKTY 150 RAN, KALIBR 20 mm / CAKE 150 SHOTS, CALIBER 20mm</t>
  </si>
  <si>
    <t>PPB150410</t>
  </si>
  <si>
    <t>KOMPAKTY  200 RAN, KALIBR 20 mm / CAKE 200 SHOTS, CALIBER 20mm</t>
  </si>
  <si>
    <t>PPB200510</t>
  </si>
  <si>
    <t>PPB200710</t>
  </si>
  <si>
    <t>Row 1,2; Orange Tail to Orange Wave,Red Tail to Red Wave. Row 3,5;  Green Tail to Green Wave. Row 4,7;  Crackling Tail to Crackling. Row 6,8; Orange Tail to Orange Wave. Row 9,10; Crackling Mines, Orange Tail to Orange Wave. Row 11,12; Crackling Mines, Red Tail to Silver Time Rain. Row 13,14; Orange Tail to Orange Wave,Red tail Red Wave. Row 15; Red tail Red Wave. Row 16; Green Tail to Green Wave. Row 17;  Blue Tail to Blue Wave. Row 18,19,20; Fanned Crackling Mines W/Red Wave/Green.</t>
  </si>
  <si>
    <t>2019CE</t>
  </si>
  <si>
    <t>CONSTELLATION  "i", "FAN"</t>
  </si>
  <si>
    <t>KOMBINOVANÝ VÝROBEK ZÁBAVNÍ PYROTECHNIKY / COMPOUND FIREWORKS</t>
  </si>
  <si>
    <t>PPCF28813</t>
  </si>
  <si>
    <t>1/1</t>
  </si>
  <si>
    <t xml:space="preserve">288SH, kalibr 20mm,   </t>
  </si>
  <si>
    <t>PPCF86004</t>
  </si>
  <si>
    <t>110sec</t>
  </si>
  <si>
    <t>86SH, kalibr 20 a 25mm</t>
  </si>
  <si>
    <t>PPFC12410</t>
  </si>
  <si>
    <t>124SH, kalibr 25mm</t>
  </si>
  <si>
    <t>PPCF29611</t>
  </si>
  <si>
    <t>SHOW BOX XI.; 2022</t>
  </si>
  <si>
    <t>175, 190, 200, 225</t>
  </si>
  <si>
    <t>270sec</t>
  </si>
  <si>
    <t>296SH, kalibr 20,25 a 30mm</t>
  </si>
  <si>
    <t>PPCF38512</t>
  </si>
  <si>
    <t>SHOW BOX XII.; 2022</t>
  </si>
  <si>
    <t>125/150</t>
  </si>
  <si>
    <t>385SH, kalibr 20mm</t>
  </si>
  <si>
    <t>PPCF19607</t>
  </si>
  <si>
    <t>196SH, kalibr 30mm</t>
  </si>
  <si>
    <t>PPCF12519</t>
  </si>
  <si>
    <t>160sec</t>
  </si>
  <si>
    <t>125SH, kalibr 30mm</t>
  </si>
  <si>
    <t>PPCF14003</t>
  </si>
  <si>
    <t>140SH, kalib 20 a 30mm</t>
  </si>
  <si>
    <t>PPCF20015</t>
  </si>
  <si>
    <t>200SH, kalibr 20mm</t>
  </si>
  <si>
    <t>PPCF10016</t>
  </si>
  <si>
    <t>100SH, kalibr 30mm</t>
  </si>
  <si>
    <t>PŘÍSLUŠENSTVÍ /ACCESSORIES</t>
  </si>
  <si>
    <t>SUI -0,3R</t>
  </si>
  <si>
    <t>EL. PALNÍK, KRYTKA; 0,3 vodič / ELECTRIC IGNITERS, cap; 0,3m wire</t>
  </si>
  <si>
    <t>20/200</t>
  </si>
  <si>
    <t>1.4S</t>
  </si>
  <si>
    <t>odpor:1,85 - 2,15Ω ; bezpečný proud 0,18A /5min.; roznětný proud: 1A (pro 12V) / resistance:0,8 - 1,38Ω ; safe current: 0,18A /5min.; firing current: 1A (pro 12V)</t>
  </si>
  <si>
    <t>SUI - 5 R</t>
  </si>
  <si>
    <t>EL. PALNÍK, KRYTKA; 5m vodič / ELECTRIC IGNITERS, cap; 5m wire</t>
  </si>
  <si>
    <t>20/25</t>
  </si>
  <si>
    <t>odpor:1,85 - 2,15Ω ; bezpečný proud 0,18A /5min.; roznětný proud: 1A (pro 12V) / resistance:1,85 - 2,15Ω ; safe current: 0,18A /5min.; firing current: 1A (pro 12V)</t>
  </si>
  <si>
    <t>MOŽDÍŘE:</t>
  </si>
  <si>
    <t>2,5'' Laminát</t>
  </si>
  <si>
    <t>Slightly used/ Použité, lehce opotřebované</t>
  </si>
  <si>
    <t>3'' Laminát</t>
  </si>
  <si>
    <t>4'' Laminát</t>
  </si>
  <si>
    <t>5'' Laminát</t>
  </si>
  <si>
    <t>6'' Laminát</t>
  </si>
  <si>
    <t>OCELOVÉ KLECE PRO MOŽDÍŘE:</t>
  </si>
  <si>
    <t>Klec moždířů - 2'' / 10 ks</t>
  </si>
  <si>
    <t>Klec moždířů - 2,5'' / 5 ks (Plechové)</t>
  </si>
  <si>
    <t>Klec moždířů - 2,5'' / 10 ks</t>
  </si>
  <si>
    <t>Klec moždířů - 3'' / 6 ks</t>
  </si>
  <si>
    <t>Klec moždířů - 3'' / 10 ks</t>
  </si>
  <si>
    <t>Klec moždířů - 4'' / 5 ks</t>
  </si>
  <si>
    <t>Klec moždířů - 5'' / 4 ks</t>
  </si>
  <si>
    <t>Klec moždířů - 6'' / 4 ks</t>
  </si>
  <si>
    <t>BOČNÍ MODUL S ČEPY A DALŠÍ:</t>
  </si>
  <si>
    <t>Boční modul s čepy - úhlovaný</t>
  </si>
  <si>
    <t>Boční modul s čepy - rovný</t>
  </si>
  <si>
    <t>Sluníčko včetně stojanů</t>
  </si>
  <si>
    <t>FONTÁNY PROFI / FOUNTAINS PROFESSIONAL</t>
  </si>
  <si>
    <t>ZX8056</t>
  </si>
  <si>
    <t>GREEN FOUNTAIN  5m, 8s</t>
  </si>
  <si>
    <t>Ø25+50mm/20cm</t>
  </si>
  <si>
    <t>90g</t>
  </si>
  <si>
    <t>8sec</t>
  </si>
  <si>
    <t>ZX8059</t>
  </si>
  <si>
    <t>BLUE FOUNTAIN  5m, 8s</t>
  </si>
  <si>
    <t>ZX8062</t>
  </si>
  <si>
    <t>7" CONIC FOUNTAIN RED  5m, 3s</t>
  </si>
  <si>
    <t>Ø25mmX17cm</t>
  </si>
  <si>
    <t>70g</t>
  </si>
  <si>
    <t>3sec</t>
  </si>
  <si>
    <t>ZX8067</t>
  </si>
  <si>
    <t>7" CONIC FOUNTAIN PURPLE  5m, 3s</t>
  </si>
  <si>
    <t>ZX8095</t>
  </si>
  <si>
    <t xml:space="preserve">INDOOR FOUNTAIN SILVER  2m, 20s </t>
  </si>
  <si>
    <t>20/5/1</t>
  </si>
  <si>
    <t>Ø25mmX10cm</t>
  </si>
  <si>
    <t>ZX8098</t>
  </si>
  <si>
    <t xml:space="preserve">INDOOR FOUNTAIN SILVER  3m, 30s </t>
  </si>
  <si>
    <t>Ø35mmX11,5cm</t>
  </si>
  <si>
    <t>ZX8124F</t>
  </si>
  <si>
    <t>5m GOLD TO SILVER FOUNTAIN</t>
  </si>
  <si>
    <t>30/1</t>
  </si>
  <si>
    <t>Ø50mmX19,5cm</t>
  </si>
  <si>
    <t>ZX8146</t>
  </si>
  <si>
    <t>JET FOUNTAIN SILVER  5m, 1s</t>
  </si>
  <si>
    <t>20/10/1</t>
  </si>
  <si>
    <t>Ø15mmX7,5cm</t>
  </si>
  <si>
    <t>1sec</t>
  </si>
  <si>
    <t>ZX8150</t>
  </si>
  <si>
    <t>10m CRACKLINGSCAPE FOUNTAIN</t>
  </si>
  <si>
    <t>Ø25mmX9,5cm</t>
  </si>
  <si>
    <t>ZX8151</t>
  </si>
  <si>
    <t>JET FOUNTAIN SILVER 8m, 1s</t>
  </si>
  <si>
    <t>4sec</t>
  </si>
  <si>
    <t>JEDNOŘADÉ KOMPAKTY / ONE ROW CAKES</t>
  </si>
  <si>
    <t>PPOR10102</t>
  </si>
  <si>
    <t>1 + k</t>
  </si>
  <si>
    <t>PPOR10107</t>
  </si>
  <si>
    <t>RED STROBE BOUQUET</t>
  </si>
  <si>
    <t>PPOR10113</t>
  </si>
  <si>
    <t>WHMSRM09-01</t>
  </si>
  <si>
    <t>F4</t>
  </si>
  <si>
    <t>WHMSRM09-03</t>
  </si>
  <si>
    <t>WHMSRTM09-14</t>
  </si>
  <si>
    <t>WHMSRTM09-17</t>
  </si>
  <si>
    <t>WHMSRTM10-13</t>
  </si>
  <si>
    <t>WHMSRTM10-01</t>
  </si>
  <si>
    <t xml:space="preserve">VÝMETNÁ TRUBICE, MINA / SINGLE SHOT, MINE  </t>
  </si>
  <si>
    <t>PPSS3030</t>
  </si>
  <si>
    <t>1,2" BLUE PEARL</t>
  </si>
  <si>
    <t>PPSS3034</t>
  </si>
  <si>
    <t>1,2" WILLOW MINE GREEN PEARL</t>
  </si>
  <si>
    <t>PPSS3036</t>
  </si>
  <si>
    <t>PPSS3039</t>
  </si>
  <si>
    <t xml:space="preserve">1,2" GREEN STROBE MINE </t>
  </si>
  <si>
    <t>PPSS5001</t>
  </si>
  <si>
    <t>PPSS5003</t>
  </si>
  <si>
    <t>2" CRACKLING RAIN WILLOW MINE</t>
  </si>
  <si>
    <t>PPSS5004</t>
  </si>
  <si>
    <t>PPSS5007</t>
  </si>
  <si>
    <t>PPSS5010</t>
  </si>
  <si>
    <t>WHSRC301009</t>
  </si>
  <si>
    <t>WHSRC301010</t>
  </si>
  <si>
    <t>WHSRC301021</t>
  </si>
  <si>
    <t>WHSRC301024</t>
  </si>
  <si>
    <t xml:space="preserve">1,2" BROCADE CROWN MINE; 2018                                </t>
  </si>
  <si>
    <t>WHSRC301033</t>
  </si>
  <si>
    <t>WHSRC301034</t>
  </si>
  <si>
    <t>WHSRC301037</t>
  </si>
  <si>
    <t>WHSRC301061</t>
  </si>
  <si>
    <t>WHSRC301084</t>
  </si>
  <si>
    <t>WHSRC301271</t>
  </si>
  <si>
    <t>WHSRC301528</t>
  </si>
  <si>
    <t>WHSRC301538</t>
  </si>
  <si>
    <t>WHSRC301657</t>
  </si>
  <si>
    <t>SH300002</t>
  </si>
  <si>
    <t xml:space="preserve">1,2" ONE SHOT GREEN WAVE MINE, </t>
  </si>
  <si>
    <t>SH300008</t>
  </si>
  <si>
    <t xml:space="preserve">1,2" ONE SHOT LEMON WAVE MINE, </t>
  </si>
  <si>
    <t>SH300014</t>
  </si>
  <si>
    <t xml:space="preserve">1,2" ONE SHOT PINK STARS MINE, </t>
  </si>
  <si>
    <t>SH300017</t>
  </si>
  <si>
    <t xml:space="preserve">1,2" ONE SHOT VIOLET STARS MINE,  </t>
  </si>
  <si>
    <t>SH300022</t>
  </si>
  <si>
    <t xml:space="preserve">1,2" ONE SHOT SILVER CRACKLING SCAPE MINE, </t>
  </si>
  <si>
    <t>SH301002</t>
  </si>
  <si>
    <t xml:space="preserve">1,2" ONE SHOT GREEN TAIL (COMET), </t>
  </si>
  <si>
    <t>SH301005</t>
  </si>
  <si>
    <t xml:space="preserve">1,2" ONE SHOT PURPLE TAIL (COMET),  </t>
  </si>
  <si>
    <t>SH452029</t>
  </si>
  <si>
    <t xml:space="preserve">1,5" ONE SHOT DARK GOLD TAIL TO GREEN TIP, </t>
  </si>
  <si>
    <t>64/1</t>
  </si>
  <si>
    <t>SH452031</t>
  </si>
  <si>
    <t xml:space="preserve">1,5" ONE SHOT SILVER STROBE TAIL TO RED TIP, </t>
  </si>
  <si>
    <t>SH452052</t>
  </si>
  <si>
    <t>1,5" ONE SHOT YELLOW TIGER TAIL w/CRACKLING MINE</t>
  </si>
  <si>
    <t>SH452162</t>
  </si>
  <si>
    <t>1,5" ONE SHOT SILVER CRACKLING FLOWER TAIL w/DRAGON EGGS MINE</t>
  </si>
  <si>
    <t>SH452127</t>
  </si>
  <si>
    <t>1,5" ONE SHOT SILVER STROBE TAIL w/RED MINE</t>
  </si>
  <si>
    <t>SH452172</t>
  </si>
  <si>
    <t>1,5" ONE SHOT BROCADE (KAMURO) TAIL w/BROCADE CROWN MINE</t>
  </si>
  <si>
    <t>1,5" ONE SHOT RED STROBE TAIL w/WHITE STROBE MINE</t>
  </si>
  <si>
    <t>BA32</t>
  </si>
  <si>
    <t>1"  COMETA ORO CRACKLING + STELLE VERDI (Italy)</t>
  </si>
  <si>
    <t>BA34</t>
  </si>
  <si>
    <t>2"  COMETA ORO CRACKLING + STELLE VERDI (Italy)</t>
  </si>
  <si>
    <t>BA39</t>
  </si>
  <si>
    <t>2"  COMETA ORO + SBOFFI BLUE (Italy)</t>
  </si>
  <si>
    <t>BA40</t>
  </si>
  <si>
    <t>2"  COMETA PAMPANELLA + SBROFFI ROSSO (Italy)</t>
  </si>
  <si>
    <t>BA43</t>
  </si>
  <si>
    <t>2"  SBROFFI BLUE (Italy)</t>
  </si>
  <si>
    <t>BA44</t>
  </si>
  <si>
    <t>2"  SBROFFI ROSSO (Italy)</t>
  </si>
  <si>
    <t>BA45</t>
  </si>
  <si>
    <t>2"  SBROFFI VERDE (Italy)</t>
  </si>
  <si>
    <t>ŘÍMSKÉ SVÍCE PROFI/ ROMAN CANDLE PROFESSIONAL</t>
  </si>
  <si>
    <t>WHSRC308036</t>
  </si>
  <si>
    <t>25/1</t>
  </si>
  <si>
    <t>WHSRC308037</t>
  </si>
  <si>
    <t>WHSRC308038</t>
  </si>
  <si>
    <t>WHSRC308046</t>
  </si>
  <si>
    <t>1,2" RED STROBE WILLOW TAIL</t>
  </si>
  <si>
    <t>WHSRC308048</t>
  </si>
  <si>
    <t xml:space="preserve">1,2" GOLD STROBE WILLOW TAIL 8SH; 2019               </t>
  </si>
  <si>
    <t>WHSRC308049</t>
  </si>
  <si>
    <t>WHSRC308051</t>
  </si>
  <si>
    <t>WHSRC308055</t>
  </si>
  <si>
    <t>WHSRC308078</t>
  </si>
  <si>
    <t>WHSRC308080</t>
  </si>
  <si>
    <t>PPRC380602</t>
  </si>
  <si>
    <t>PPRC380603</t>
  </si>
  <si>
    <t>spíš "silver", než "blue" /"silver" rather than "blue"</t>
  </si>
  <si>
    <t>PPRC380604</t>
  </si>
  <si>
    <t>PPRC380605</t>
  </si>
  <si>
    <t>PPRC380606</t>
  </si>
  <si>
    <t>PPRC380607</t>
  </si>
  <si>
    <t>PPRC380610</t>
  </si>
  <si>
    <t>WHSRC388129</t>
  </si>
  <si>
    <t>WHSRC388188</t>
  </si>
  <si>
    <t>KOMPAKTY PROFI 100 RAN / CAKE PROFESSIONAL 100 SHOTS</t>
  </si>
  <si>
    <t>PPB100490</t>
  </si>
  <si>
    <t xml:space="preserve">100SH COLORFUL FALLING LEAVES "Z" ; 2019                                                 </t>
  </si>
  <si>
    <t>PPB100491</t>
  </si>
  <si>
    <t>100SH WHITE STROBE "Z"</t>
  </si>
  <si>
    <t>PPB100493</t>
  </si>
  <si>
    <t xml:space="preserve">100SH WHITE GLITTERING WATERFALL "FAN" ; 2019                                                 </t>
  </si>
  <si>
    <t>PPB100495</t>
  </si>
  <si>
    <t xml:space="preserve">100SH TI-CHRYS "V" </t>
  </si>
  <si>
    <t>PPB100497</t>
  </si>
  <si>
    <t xml:space="preserve">100SH RED GLITTERING WILLOW WITH SILVER FISH "FAN"; 2018                          </t>
  </si>
  <si>
    <t>PPB100507</t>
  </si>
  <si>
    <t>KOMPAKTY PROFI 120 AŽ 160 RAN / CAKE PROFESSIONAL 120 - 160 SHOTS</t>
  </si>
  <si>
    <t>PPK132100</t>
  </si>
  <si>
    <t>PPK150100</t>
  </si>
  <si>
    <t>BOMBA FINALE:</t>
  </si>
  <si>
    <t>FL075</t>
  </si>
  <si>
    <t>3" BOMBA FINALE  ROSSO+ LAMPI</t>
  </si>
  <si>
    <t>1.1G</t>
  </si>
  <si>
    <t>3"/7,6cm</t>
  </si>
  <si>
    <t>FL076</t>
  </si>
  <si>
    <t>3" BOMBA FINALE  BLU+ LAMPI</t>
  </si>
  <si>
    <t>FL078</t>
  </si>
  <si>
    <t>3" BOMBA FINALE  VERDE+LAMPI</t>
  </si>
  <si>
    <t>FL080</t>
  </si>
  <si>
    <t>3" BOMBA FINALE   TREM.GIALLO+ LAMPI</t>
  </si>
  <si>
    <t>FL081</t>
  </si>
  <si>
    <t>3" BOMBA FIANALE   MISTO+LAMPI</t>
  </si>
  <si>
    <t>BOMBA SERPENTELLI:</t>
  </si>
  <si>
    <t>SC010</t>
  </si>
  <si>
    <t>3" BOMBA SERPENTELLI   ROSSO</t>
  </si>
  <si>
    <t>SC014</t>
  </si>
  <si>
    <t>3" BOMBA SERPENTELLI    TREM.GIALLO</t>
  </si>
  <si>
    <t>BOMBA TRONETTI:</t>
  </si>
  <si>
    <t>TR200</t>
  </si>
  <si>
    <t>3" BOMBA TRONETTI   ROSSO</t>
  </si>
  <si>
    <t>BOMBA FARFALLE:</t>
  </si>
  <si>
    <t>FA051</t>
  </si>
  <si>
    <t>3" BOMBA FARFALLE    ROSSO</t>
  </si>
  <si>
    <t>FA053</t>
  </si>
  <si>
    <t>3" BOMBA FARFALLE    VIOLA</t>
  </si>
  <si>
    <t>FA054</t>
  </si>
  <si>
    <t>3" BOMBA FARFALLE   VERDE</t>
  </si>
  <si>
    <t>FA055</t>
  </si>
  <si>
    <t>3" BOMBA FARFALLE    TREM.GIALLO</t>
  </si>
  <si>
    <t>BOMBA FISCHIO:</t>
  </si>
  <si>
    <t>FI005</t>
  </si>
  <si>
    <t>3" BOMBA  FISCHIO    TREM.GIALLO</t>
  </si>
  <si>
    <t>BOMBA LAMPI:</t>
  </si>
  <si>
    <t>LG12</t>
  </si>
  <si>
    <t xml:space="preserve">3" BOMBA    12 LAMPI   </t>
  </si>
  <si>
    <t>OTHER :</t>
  </si>
  <si>
    <t>BA02</t>
  </si>
  <si>
    <t>3" BIG POLYP ORO CRACKLING + BIG CRACLING TAIL</t>
  </si>
  <si>
    <t>BA03</t>
  </si>
  <si>
    <t>3" POLYP+TIPS ORO BLINKER +MULTIFLASH</t>
  </si>
  <si>
    <t>BA05</t>
  </si>
  <si>
    <t>3" SPACCO E BOTTA PAM. ROSSO CAL 75</t>
  </si>
  <si>
    <t>BA06</t>
  </si>
  <si>
    <t>3" PEONY + RING REPORTS ; ORANGE</t>
  </si>
  <si>
    <t>BA13</t>
  </si>
  <si>
    <t>4" 4 EXPLOSIONE ROSSO CENTRO TITANION + 1* VERDE</t>
  </si>
  <si>
    <t>PEONY:</t>
  </si>
  <si>
    <t>SINGLE COLOR PEONY:</t>
  </si>
  <si>
    <t>PP3-P100</t>
  </si>
  <si>
    <t>12/6/1</t>
  </si>
  <si>
    <t>PP3-P102</t>
  </si>
  <si>
    <t>PP3-P104</t>
  </si>
  <si>
    <t>PP3-P105</t>
  </si>
  <si>
    <t>PP3-P106</t>
  </si>
  <si>
    <t>WHPP368</t>
  </si>
  <si>
    <t>WHPP371</t>
  </si>
  <si>
    <t>WHPP372</t>
  </si>
  <si>
    <t xml:space="preserve">3" GREEN PEONY; 2019                                                     </t>
  </si>
  <si>
    <t>WHPP373</t>
  </si>
  <si>
    <t>DS310002</t>
  </si>
  <si>
    <t>3"GREEN PEONY</t>
  </si>
  <si>
    <t>DS310003</t>
  </si>
  <si>
    <t>3"BLUE PEONY</t>
  </si>
  <si>
    <t>DS310010</t>
  </si>
  <si>
    <t>3"SILVER PEONY</t>
  </si>
  <si>
    <t>DS310025</t>
  </si>
  <si>
    <t>3" CRACKLING PEONY</t>
  </si>
  <si>
    <t>TWO COLOR PEONY:</t>
  </si>
  <si>
    <t>PP3-P205</t>
  </si>
  <si>
    <t>WHPP367</t>
  </si>
  <si>
    <t>PP3-P286</t>
  </si>
  <si>
    <t>WHPP359</t>
  </si>
  <si>
    <t>PP3-P294</t>
  </si>
  <si>
    <t>PP3-P300</t>
  </si>
  <si>
    <t>WHPP360</t>
  </si>
  <si>
    <t>WHPP364</t>
  </si>
  <si>
    <t>DS310021</t>
  </si>
  <si>
    <t>3"LEMON TO PURPLE PEONY</t>
  </si>
  <si>
    <t>DS310062</t>
  </si>
  <si>
    <t>3"GREEN TO PURPLE PEONY WITH PALM CORE</t>
  </si>
  <si>
    <t>WHPP399</t>
  </si>
  <si>
    <t>PEONY W/PISTIL:</t>
  </si>
  <si>
    <t>PP3-P288</t>
  </si>
  <si>
    <t>PP3-P290</t>
  </si>
  <si>
    <t>PP3-P464</t>
  </si>
  <si>
    <t>BROCADE:</t>
  </si>
  <si>
    <t>BROCADE CROWN TO COLOR:</t>
  </si>
  <si>
    <t>PP3-BC016</t>
  </si>
  <si>
    <t>3" BROCADE CROWN TO GOLD STROBE; 2019</t>
  </si>
  <si>
    <t>PP3-BC017</t>
  </si>
  <si>
    <t>3" BROCADE CROWN TO SILVER STROBE; 2019</t>
  </si>
  <si>
    <t>CHRYSANTHEMUM:</t>
  </si>
  <si>
    <t>PP3-CH102</t>
  </si>
  <si>
    <t>PP3-CH101</t>
  </si>
  <si>
    <t>PP3-CH104</t>
  </si>
  <si>
    <t>CHRYSANTHEMUM- OTHERS:</t>
  </si>
  <si>
    <t>WHPP357</t>
  </si>
  <si>
    <t>WHPP356</t>
  </si>
  <si>
    <t>WAVE:</t>
  </si>
  <si>
    <t>WHPP362</t>
  </si>
  <si>
    <t>WHPP361</t>
  </si>
  <si>
    <t>SF3038</t>
  </si>
  <si>
    <t>SF3039</t>
  </si>
  <si>
    <t>DS310036</t>
  </si>
  <si>
    <t>3"SILVER WAVE TO BLUE</t>
  </si>
  <si>
    <t>WHPP394</t>
  </si>
  <si>
    <t>WILLOW:</t>
  </si>
  <si>
    <t>WHPP376</t>
  </si>
  <si>
    <t>WHPP375</t>
  </si>
  <si>
    <t>WHPP392</t>
  </si>
  <si>
    <t>WHPP374</t>
  </si>
  <si>
    <t xml:space="preserve">3" TIT CRACKLING WILLOW; 2019                                    </t>
  </si>
  <si>
    <t>FALLING LEAVES:</t>
  </si>
  <si>
    <t>WHSSF3009</t>
  </si>
  <si>
    <t>WHSSF3013</t>
  </si>
  <si>
    <t>WATERFALL:</t>
  </si>
  <si>
    <t>WHSSF3041</t>
  </si>
  <si>
    <t>CROSSETTE:</t>
  </si>
  <si>
    <t>WHSSC3001</t>
  </si>
  <si>
    <t xml:space="preserve">3" RED CROSSETTE; 2019                                                  </t>
  </si>
  <si>
    <t>WHSSC3004</t>
  </si>
  <si>
    <t xml:space="preserve">3" BLUE CROSSETTE; 2019                                                 </t>
  </si>
  <si>
    <t>WHSSC3025</t>
  </si>
  <si>
    <t xml:space="preserve">3" TIT CHRYS CROSSETTE; 2019                                       </t>
  </si>
  <si>
    <t>RING:</t>
  </si>
  <si>
    <t>WHPP353</t>
  </si>
  <si>
    <t>WHPP352</t>
  </si>
  <si>
    <t>WHPP393</t>
  </si>
  <si>
    <t>STROBE:</t>
  </si>
  <si>
    <t>WHPP355</t>
  </si>
  <si>
    <t>PP3-S008</t>
  </si>
  <si>
    <t>3" GREEN STROBE; 2018</t>
  </si>
  <si>
    <t>WHPP354</t>
  </si>
  <si>
    <t>WHPP379</t>
  </si>
  <si>
    <t>WHPP378</t>
  </si>
  <si>
    <t>WHPP377</t>
  </si>
  <si>
    <t>WHPP390</t>
  </si>
  <si>
    <t>WHPP387</t>
  </si>
  <si>
    <t>WHPP386</t>
  </si>
  <si>
    <t>WHPP385</t>
  </si>
  <si>
    <t>WHPP397</t>
  </si>
  <si>
    <t>WHPP396</t>
  </si>
  <si>
    <t>WHPP395</t>
  </si>
  <si>
    <t>SF3027</t>
  </si>
  <si>
    <t>SF3032</t>
  </si>
  <si>
    <t>SF3033</t>
  </si>
  <si>
    <t>DS310066</t>
  </si>
  <si>
    <t>3"TWILIGHT GLITTER TO PURPLE</t>
  </si>
  <si>
    <t>DS310070</t>
  </si>
  <si>
    <t>3"GOLD GLITTER</t>
  </si>
  <si>
    <t>DS310095</t>
  </si>
  <si>
    <t xml:space="preserve">3" DEEP CARMEN DHALIA WITH WHITE STROBE PISTIL </t>
  </si>
  <si>
    <t>WHPP456</t>
  </si>
  <si>
    <t>9/4/1</t>
  </si>
  <si>
    <t>4"/10,2cm</t>
  </si>
  <si>
    <t>spíše barva "lemon" / rather the "lemon" color</t>
  </si>
  <si>
    <t>WHPP457</t>
  </si>
  <si>
    <t>WHPP487</t>
  </si>
  <si>
    <t>WHPP458</t>
  </si>
  <si>
    <t>WHPP488</t>
  </si>
  <si>
    <t>WHPP486</t>
  </si>
  <si>
    <t>WHPP455</t>
  </si>
  <si>
    <t>WHPP446</t>
  </si>
  <si>
    <t>HALF + HALF PEONY:</t>
  </si>
  <si>
    <t>WHPP452</t>
  </si>
  <si>
    <t>4" HALF RED HALF SILVER</t>
  </si>
  <si>
    <t>WHPP453</t>
  </si>
  <si>
    <t>4" HALF SILVER HALF BLUE</t>
  </si>
  <si>
    <t>TWO COLOR CHANGE PEONY:</t>
  </si>
  <si>
    <t>WHPP450</t>
  </si>
  <si>
    <t>WHPP484</t>
  </si>
  <si>
    <t>WHPP483</t>
  </si>
  <si>
    <t>UP4-P453</t>
  </si>
  <si>
    <t>OTHER CHRYSANTHEMUM:</t>
  </si>
  <si>
    <t>UP4-C207</t>
  </si>
  <si>
    <t>PP4-CH541</t>
  </si>
  <si>
    <t>COLOR BROCADE:</t>
  </si>
  <si>
    <t>WHPP490</t>
  </si>
  <si>
    <t>WHSSF4057</t>
  </si>
  <si>
    <t>WHPP463</t>
  </si>
  <si>
    <t>SINGLE COLOR WAVE:</t>
  </si>
  <si>
    <t>WHPP448</t>
  </si>
  <si>
    <t>WHPP447</t>
  </si>
  <si>
    <t>spíše efekt "brocade" / rather the "brocade" effect</t>
  </si>
  <si>
    <t>WHPP479</t>
  </si>
  <si>
    <t>WHPP478</t>
  </si>
  <si>
    <t>DS410037</t>
  </si>
  <si>
    <t>4" RED WAVE</t>
  </si>
  <si>
    <t>GOLD WAVE TO COLOR:</t>
  </si>
  <si>
    <t>PP4-W200</t>
  </si>
  <si>
    <t xml:space="preserve">SILVER WAVE TO COLOR: </t>
  </si>
  <si>
    <t>WHPP445</t>
  </si>
  <si>
    <t>WHPP477</t>
  </si>
  <si>
    <t>DS410049</t>
  </si>
  <si>
    <t xml:space="preserve">4" SILVER WAVE TO PINK </t>
  </si>
  <si>
    <t>OTHER WAVE:</t>
  </si>
  <si>
    <t>WHPP460</t>
  </si>
  <si>
    <t>WHPP476</t>
  </si>
  <si>
    <t>DS410043</t>
  </si>
  <si>
    <t>4" PURPLE WAVE TO GREEN PISTIL</t>
  </si>
  <si>
    <t>SINGLE COLOR WILLOW:</t>
  </si>
  <si>
    <t>WHPP444</t>
  </si>
  <si>
    <t>DS410160</t>
  </si>
  <si>
    <t>4" PURPLE WILLOW</t>
  </si>
  <si>
    <t>OTHER WILLOW:</t>
  </si>
  <si>
    <t>WHPP475</t>
  </si>
  <si>
    <t>WHPP461</t>
  </si>
  <si>
    <t>WHPP443</t>
  </si>
  <si>
    <t>WHPP481</t>
  </si>
  <si>
    <t>WHPP482</t>
  </si>
  <si>
    <t>WHSSF4032</t>
  </si>
  <si>
    <t>WHSSF4007</t>
  </si>
  <si>
    <t>WHSSF4014</t>
  </si>
  <si>
    <t>WHSSF4015</t>
  </si>
  <si>
    <t>PP4-FL006</t>
  </si>
  <si>
    <t>WHSSF4041</t>
  </si>
  <si>
    <t>DS420016</t>
  </si>
  <si>
    <t>4" COLORFUL STROBE WATERFALL</t>
  </si>
  <si>
    <t>WHSSC4012</t>
  </si>
  <si>
    <t>WHSSC4013</t>
  </si>
  <si>
    <t>DS410119</t>
  </si>
  <si>
    <t>4" RED CROSETTE</t>
  </si>
  <si>
    <t>DS410120</t>
  </si>
  <si>
    <t>4" GREEN CROSSETTE</t>
  </si>
  <si>
    <t>SHELL - OTHERS:</t>
  </si>
  <si>
    <t>WHPP471</t>
  </si>
  <si>
    <t>WHSSC4002</t>
  </si>
  <si>
    <t>WHPP466</t>
  </si>
  <si>
    <t>WHPP465</t>
  </si>
  <si>
    <t>WHPP462</t>
  </si>
  <si>
    <t>WHPP459</t>
  </si>
  <si>
    <t>WHPP441</t>
  </si>
  <si>
    <t>DS410034</t>
  </si>
  <si>
    <t>4" YELLOW DARK RED</t>
  </si>
  <si>
    <t>DS410124</t>
  </si>
  <si>
    <t>4" GOLD PALM TO GREEN</t>
  </si>
  <si>
    <t>DS410150</t>
  </si>
  <si>
    <t>4" BLUE DAHLIA</t>
  </si>
  <si>
    <t>DS410151</t>
  </si>
  <si>
    <t>4" YELLOW DHALIA</t>
  </si>
  <si>
    <t>DS410185</t>
  </si>
  <si>
    <t>4" COLORFUL METEORITE</t>
  </si>
  <si>
    <t>DS410186</t>
  </si>
  <si>
    <t>4" LEMON BEES</t>
  </si>
  <si>
    <t>DS410187</t>
  </si>
  <si>
    <t>4" SILVER BEES</t>
  </si>
  <si>
    <t>DS420008</t>
  </si>
  <si>
    <t>4" SILVER FISH</t>
  </si>
  <si>
    <t>UP4-X263</t>
  </si>
  <si>
    <t>4" SMILE FACE</t>
  </si>
  <si>
    <t>WHPP464</t>
  </si>
  <si>
    <t>WHPP589</t>
  </si>
  <si>
    <t>5"/12,7cm</t>
  </si>
  <si>
    <t>WHPP588</t>
  </si>
  <si>
    <t>WHPP585</t>
  </si>
  <si>
    <t>WHPP590</t>
  </si>
  <si>
    <t>WHSSC5012</t>
  </si>
  <si>
    <t>WHSSC5026</t>
  </si>
  <si>
    <t>WHSSF5051</t>
  </si>
  <si>
    <t>DS510029</t>
  </si>
  <si>
    <t>5" PURPLE TO GREEN STROBE</t>
  </si>
  <si>
    <t>DS510110</t>
  </si>
  <si>
    <t>5" BLUE AND LIME GREEN STROBE WITH PURPLE PISTIL</t>
  </si>
  <si>
    <t>DS510123</t>
  </si>
  <si>
    <t>5" WHITE STROBE W-BIG WHITE STROBE STAR</t>
  </si>
  <si>
    <t>DS510144</t>
  </si>
  <si>
    <t>5" GLITTERING CROSSETE WITH BIG GLITTERING TAIL</t>
  </si>
  <si>
    <t>DS510225</t>
  </si>
  <si>
    <t>5" BROCADE CROWN WITH BLUE DHALIA PISTIL</t>
  </si>
  <si>
    <t>DS510226</t>
  </si>
  <si>
    <t>5" BROCADE CROWN WITH RED FLASHING PISTIL</t>
  </si>
  <si>
    <t>DS510231</t>
  </si>
  <si>
    <t>5" BROCADE CROWN TO WHITE STROBE</t>
  </si>
  <si>
    <t>DS520022</t>
  </si>
  <si>
    <t>5" RED STROBE SPECIAL WATERFALL</t>
  </si>
  <si>
    <t>PP5-P101</t>
  </si>
  <si>
    <t>5" GREEN PEONY</t>
  </si>
  <si>
    <t>PP5-P109</t>
  </si>
  <si>
    <t>5" WHITE STROBE PEONY</t>
  </si>
  <si>
    <t>PP5-P111</t>
  </si>
  <si>
    <t>5" TWILIGHT GLITTER PEONY</t>
  </si>
  <si>
    <t>PP5-P113</t>
  </si>
  <si>
    <t>5" TIME RAIN PEONY</t>
  </si>
  <si>
    <t>PP5-P100</t>
  </si>
  <si>
    <t>5" RED PEONY</t>
  </si>
  <si>
    <t>PP5-P112</t>
  </si>
  <si>
    <t>5" GOLD GLITTER PEONY</t>
  </si>
  <si>
    <t>TWO COLOR CHANGE PEONY AND TWO COLOR CHANGE TO CRACKLING</t>
  </si>
  <si>
    <t>PP5-P402</t>
  </si>
  <si>
    <t>5" RED TO SILVER PEONY</t>
  </si>
  <si>
    <t>PP5-P411</t>
  </si>
  <si>
    <t>5" GOLD GLITTER TO GREEN PEONY</t>
  </si>
  <si>
    <t>PP5-P420</t>
  </si>
  <si>
    <t>5" TRIPLE CRACKLING RAIN</t>
  </si>
  <si>
    <t>PP5-P422</t>
  </si>
  <si>
    <t>5" GREEN TO RED TO CRACKLING PEONY</t>
  </si>
  <si>
    <t>PEONY W/PISTIL</t>
  </si>
  <si>
    <t>PP5-P701</t>
  </si>
  <si>
    <t>5" RED PEONY W/GREEN PISTIL</t>
  </si>
  <si>
    <t>PP5-P703</t>
  </si>
  <si>
    <t>5" RED PEONY/CRACKLING FLOWER</t>
  </si>
  <si>
    <t>PP5-P704</t>
  </si>
  <si>
    <t>5" RED PEONY W/COCONUT PISTIL</t>
  </si>
  <si>
    <t>PP5-P708</t>
  </si>
  <si>
    <t>5" GREEN PEONY W/CRACKLING FLOWER</t>
  </si>
  <si>
    <t>PP5-P709</t>
  </si>
  <si>
    <t>5" GREEN PEONY W/COCONUT PISTIL</t>
  </si>
  <si>
    <t>PP5-P714</t>
  </si>
  <si>
    <t>5" SILVER PEONY W/RED PISTIL</t>
  </si>
  <si>
    <t>PP5-P719</t>
  </si>
  <si>
    <t>5" PURPLE PEONY W/COCONUT PISTIL</t>
  </si>
  <si>
    <t>PP5-P732</t>
  </si>
  <si>
    <t>5" TWILIGHT GLITTER W/RED PISTIL</t>
  </si>
  <si>
    <t>PP5-P733</t>
  </si>
  <si>
    <t>5" SILVER CASCADE PEONY W/PURPLE PISTIL</t>
  </si>
  <si>
    <t>KAMURO SHELL</t>
  </si>
  <si>
    <t>PP5-K104</t>
  </si>
  <si>
    <t>5" GOLD KAMURO W/SILVER PALM PISTIL</t>
  </si>
  <si>
    <t>PP5-K105</t>
  </si>
  <si>
    <t>5" GOLD KAMURO W/PURPLE FLOWER</t>
  </si>
  <si>
    <t>PP5-K112</t>
  </si>
  <si>
    <t>5" SILVER KAMURO W/RED FLOWER</t>
  </si>
  <si>
    <t>SINGLE COLOR WAVE</t>
  </si>
  <si>
    <t>PP5-W0101</t>
  </si>
  <si>
    <t>5" GREEN WAVE</t>
  </si>
  <si>
    <t>PP5-W0100</t>
  </si>
  <si>
    <t>5" RED WAVE</t>
  </si>
  <si>
    <t>PP5-W0107</t>
  </si>
  <si>
    <t>5" SILVER WAVE</t>
  </si>
  <si>
    <t>SILVER WAVE TO COLOR:</t>
  </si>
  <si>
    <t>PP5-W506</t>
  </si>
  <si>
    <t>5" SILVER WAVE TO VARIEGATED</t>
  </si>
  <si>
    <t>PP5-W109</t>
  </si>
  <si>
    <t>5" SILVER WAVE TO PURPLE TO GOLD</t>
  </si>
  <si>
    <t>PP5-W111</t>
  </si>
  <si>
    <t>5" SILVER WAVE TO RED TO CRACKLING</t>
  </si>
  <si>
    <t xml:space="preserve"> WAVE TO COLOR TO CRACKLING:</t>
  </si>
  <si>
    <t>PP5-W103</t>
  </si>
  <si>
    <t>5" GOLD WAVE TO PURPLE TO CRACKLING</t>
  </si>
  <si>
    <t>PP5-W701</t>
  </si>
  <si>
    <t>5" GOLD WAVE TO GREEN</t>
  </si>
  <si>
    <t>FLOWER WAVE:</t>
  </si>
  <si>
    <t>PP5-W803</t>
  </si>
  <si>
    <t>5" FLOWER WAVE TO GREEN</t>
  </si>
  <si>
    <t>PP5-W800</t>
  </si>
  <si>
    <t>5" FLOWER WAVE</t>
  </si>
  <si>
    <t>PP5-W805</t>
  </si>
  <si>
    <t>5" FLOWER WAVE WITH BLUE PISTIL</t>
  </si>
  <si>
    <t>PP5-WL0101</t>
  </si>
  <si>
    <t>5" GREEN WILLOW</t>
  </si>
  <si>
    <t>PP5-WL0102</t>
  </si>
  <si>
    <t>5" BLUE WILLOW</t>
  </si>
  <si>
    <t>GOLD WILLOW TO COLOR, TO CRACKLING</t>
  </si>
  <si>
    <t>PP5-WL205</t>
  </si>
  <si>
    <t>5" GOLD WILLOW TO MULTI-COLOR</t>
  </si>
  <si>
    <t>PP5-WL207</t>
  </si>
  <si>
    <t>5" GOLD WILLOW TO CRACKLING</t>
  </si>
  <si>
    <t>PP5-WL100</t>
  </si>
  <si>
    <t>5" GOLD WILLOW</t>
  </si>
  <si>
    <t>PP5-WL105</t>
  </si>
  <si>
    <t>5" GREEN WILLOW W/HUNDRED BUTTERFLIES</t>
  </si>
  <si>
    <t>PP5-WL101</t>
  </si>
  <si>
    <t>5" GOLD WAVE TO PURPLE TO SILVER</t>
  </si>
  <si>
    <t>PP5-WL109</t>
  </si>
  <si>
    <t>5" FIVE WILLOW</t>
  </si>
  <si>
    <t>PP5-WL117</t>
  </si>
  <si>
    <t>5" GOLD WILLOW W/STROBE PISTIL</t>
  </si>
  <si>
    <t>PP5-WL119</t>
  </si>
  <si>
    <t>5" RED WILLOW W/WHITE STROBE PISTIL</t>
  </si>
  <si>
    <t>PP5-WL121</t>
  </si>
  <si>
    <t>5" SILVER GLITTER WILLOW TO WHITE GLITTER</t>
  </si>
  <si>
    <t>PP5-WL123</t>
  </si>
  <si>
    <t>5" SILVER CROWN WILLOW W/BLUE PISTIL</t>
  </si>
  <si>
    <t>24/2</t>
  </si>
  <si>
    <t>F5</t>
  </si>
  <si>
    <t>PP5-WL301</t>
  </si>
  <si>
    <t>5" GREEN STROBE WILLOW</t>
  </si>
  <si>
    <t>PP5-WL313</t>
  </si>
  <si>
    <t>5" GREEN WILLOW W/CRACKLING</t>
  </si>
  <si>
    <t>PP5-WL318</t>
  </si>
  <si>
    <t>5" SILVER WILLOW W/REPORT</t>
  </si>
  <si>
    <t>PP5-WL324</t>
  </si>
  <si>
    <t>5" WILLLOW FORESTRY W/PIANO</t>
  </si>
  <si>
    <t>PP5-WL327</t>
  </si>
  <si>
    <t>5" SILVER CRACKLING BIG WILLOW</t>
  </si>
  <si>
    <t>PP5-WL340</t>
  </si>
  <si>
    <t>5" BIG CRACKLING WILLOW</t>
  </si>
  <si>
    <t>WHPP586</t>
  </si>
  <si>
    <t xml:space="preserve">5" SILVER CROWN W SILVER TAIL; 2018                         </t>
  </si>
  <si>
    <t>DS510207</t>
  </si>
  <si>
    <t>5" GREEN STROBE WILLOW WITH GREEN TAIL</t>
  </si>
  <si>
    <t>MAKETY / DUMMY SAMPLES</t>
  </si>
  <si>
    <t>dummy</t>
  </si>
  <si>
    <t>PPB100320</t>
  </si>
  <si>
    <t>ARTEMIS ; MAKETA / DUMMY SAMPLES</t>
  </si>
  <si>
    <t>PPB36420</t>
  </si>
  <si>
    <t>BETA  ; MAKETA / DUMMY SAMPLES</t>
  </si>
  <si>
    <t>PPB99100</t>
  </si>
  <si>
    <t>PPB19913</t>
  </si>
  <si>
    <t>PPB28602</t>
  </si>
  <si>
    <t>PPB49310</t>
  </si>
  <si>
    <t>ETA  ; MAKETA / DUMMY SAMPLES</t>
  </si>
  <si>
    <t>PPB24301</t>
  </si>
  <si>
    <t>PPB36430</t>
  </si>
  <si>
    <t>PPB49320</t>
  </si>
  <si>
    <t>KAPPA ; MAKETA / DUMMY SAMPLES</t>
  </si>
  <si>
    <t>PPB16210</t>
  </si>
  <si>
    <t>PPB48918</t>
  </si>
  <si>
    <t>PPB49116</t>
  </si>
  <si>
    <t>PPB100356</t>
  </si>
  <si>
    <t>PPB36911</t>
  </si>
  <si>
    <t>OBERON ; MAKETA / DUMMY SAMPLES</t>
  </si>
  <si>
    <t>PPB68110</t>
  </si>
  <si>
    <t>SAGITTARIUS ; MAKETA / DUMMY SAMPLES</t>
  </si>
  <si>
    <t>PPB58110</t>
  </si>
  <si>
    <t>SEXY MISE ; MAKETA / DUMMY SAMPLES</t>
  </si>
  <si>
    <t>PPCF17709</t>
  </si>
  <si>
    <t>SHOW BOX IX.; MAKETA / DUMMY SAMPLES</t>
  </si>
  <si>
    <t>PPCF12410</t>
  </si>
  <si>
    <t>SHOW BOX X.; MAKETA / DUMMY SAMPLES</t>
  </si>
  <si>
    <t>SHOW BOX XII.; MAKETA / DUMMY SAMPLES</t>
  </si>
  <si>
    <t>PPB19428</t>
  </si>
  <si>
    <t>PPB19220</t>
  </si>
  <si>
    <t>PPB100625</t>
  </si>
  <si>
    <t>PPB16088</t>
  </si>
  <si>
    <t>PPB16240</t>
  </si>
  <si>
    <t xml:space="preserve">1,2" GOLD TI WILLOW TAIL, 2018                                    </t>
  </si>
  <si>
    <t xml:space="preserve">ARIES ; MAKETA / DUMMY SAMPLES                                                                                                    </t>
  </si>
  <si>
    <t>VÝMETNÁ TRUBICE, SPOTŘ. BALENÍ</t>
  </si>
  <si>
    <t>JF48/RED</t>
  </si>
  <si>
    <t>JF48/BLUE</t>
  </si>
  <si>
    <t>JF48/YELLOW</t>
  </si>
  <si>
    <t>JF48/PURPLE</t>
  </si>
  <si>
    <t>JF48/GREEN</t>
  </si>
  <si>
    <t>TXP724</t>
  </si>
  <si>
    <t>JC05</t>
  </si>
  <si>
    <t>Q3/2023</t>
  </si>
  <si>
    <t>CL100007</t>
  </si>
  <si>
    <t>JUNGLE COMANDO</t>
  </si>
  <si>
    <t>contains a mix of 5 different colored effects</t>
  </si>
  <si>
    <t>Q4/2023</t>
  </si>
  <si>
    <t>CL16602</t>
  </si>
  <si>
    <t>JIMMYHO VYPALOVAČKA</t>
  </si>
  <si>
    <t>stříbrná chryzantéma </t>
  </si>
  <si>
    <t>CL25503</t>
  </si>
  <si>
    <t>EXTRA KRAVINA</t>
  </si>
  <si>
    <t>mix efektů</t>
  </si>
  <si>
    <t>CL138801</t>
  </si>
  <si>
    <t>FRIKULÍN</t>
  </si>
  <si>
    <t>palma , plovoucí ryba , praskání (crackling) , finále</t>
  </si>
  <si>
    <t>KOMPAKTY 36 RAN, KALIBR 28mm / CAKE 36 SHOTS, CALIBER 28mm</t>
  </si>
  <si>
    <t>CL36600</t>
  </si>
  <si>
    <t>ROBIN HOOD</t>
  </si>
  <si>
    <t>mix 6 různých efektů, finále</t>
  </si>
  <si>
    <t>40-50sec</t>
  </si>
  <si>
    <t>PERSEUS</t>
  </si>
  <si>
    <t>SI1202</t>
  </si>
  <si>
    <t>BROKÁT</t>
  </si>
  <si>
    <t>CL100220</t>
  </si>
  <si>
    <t>RAKETOMOON</t>
  </si>
  <si>
    <t>first fuse cover color ORANGE, print START</t>
  </si>
  <si>
    <t>KOMPAKTY 63 RAN, KALIBR  45mm / CAKE 63 SHOTS, CALIBER 45mm</t>
  </si>
  <si>
    <t>PPB6303</t>
  </si>
  <si>
    <t>KOMPAKTY PROFI 200 RAN / CAKE PROFESSIONAL 200 SHOTS</t>
  </si>
  <si>
    <t>PPCF20020</t>
  </si>
  <si>
    <t>PYROGRAPHIC 200</t>
  </si>
  <si>
    <r>
      <t>F2</t>
    </r>
    <r>
      <rPr>
        <b/>
        <sz val="11"/>
        <color theme="1"/>
        <rFont val="Calibri"/>
        <family val="2"/>
        <charset val="238"/>
        <scheme val="minor"/>
      </rPr>
      <t>F2</t>
    </r>
  </si>
  <si>
    <t>irst fuse cover color: ORANGE,  
print: "START"
spare fuse cover color: ORANGE,
print:
"NÁHRADNÍ INICIAČNÍ ZÁPALNICE" 
"DRUHÁ ZÁPALNICA"
"SYSTEM INICJUJĄCY REZERWOWY"
"ERSATZANZÜNDUNG"</t>
  </si>
  <si>
    <t>120sec</t>
  </si>
  <si>
    <t>KOMPAKTY PROFI 320 RAN / CAKE PROFESSIONAL 320 SHOTS</t>
  </si>
  <si>
    <t>PPCF32021</t>
  </si>
  <si>
    <t>PYROMANIA 320</t>
  </si>
  <si>
    <t>KOMPAKTY  320 RAN,KALIBR 20mm / CAKE 320 SHOTS, CALIBER 20mm</t>
  </si>
  <si>
    <t>130sec</t>
  </si>
  <si>
    <t>Q1/2024</t>
  </si>
  <si>
    <t>PPCF40022</t>
  </si>
  <si>
    <t>PYROFESTIVE 400</t>
  </si>
  <si>
    <t>KOMPAKTY 100 RAN, KALIBR 30 mm / CAKE 100 SHOTS, CALIBER 30mm</t>
  </si>
  <si>
    <t>PPCF10023</t>
  </si>
  <si>
    <t>PYROVISION 100</t>
  </si>
  <si>
    <t>PPCF10024</t>
  </si>
  <si>
    <t>PYRODYNAMIC 100</t>
  </si>
  <si>
    <t>PPCF10025</t>
  </si>
  <si>
    <t>PYROLEGACY 100</t>
  </si>
  <si>
    <t>PPCF20026</t>
  </si>
  <si>
    <t>PYROTRONIC 200</t>
  </si>
  <si>
    <t>A:silver tail t red wave silver strobe 12shots  B:yellow tail to purple peony silver strobe 18shots C:red tail to crackling 24shots D:blue tail to blue peony silver strobe 18shots</t>
  </si>
  <si>
    <r>
      <t xml:space="preserve"> </t>
    </r>
    <r>
      <rPr>
        <sz val="11"/>
        <color theme="1"/>
        <rFont val="Arial"/>
        <family val="2"/>
        <charset val="238"/>
      </rPr>
      <t>A：red tail red coco time rain , B:green tail green coco time rain , C:yellow tail yellow coco time rain , D:red tail red coco time rain , E:green tail green coco time rain</t>
    </r>
  </si>
  <si>
    <t xml:space="preserve">A:red tail white strobe red star 6shots B:blue tail white strobe blue star 6shots C:blue tail to brocade crown 32shtos D：red tail red strobe 24shots  E:red tail to red green crackling 12shots </t>
  </si>
  <si>
    <t>1 row: red tail red coco sky blue white glittering,    2 row: green tail spring report willow green glittering,   3 row: green tail silver spider+purple star,   4 row: red tail brocade crown king red star,   5 row: red tail crackling rain willow+red green</t>
  </si>
  <si>
    <t>brocade crown tail to brocade crown king+red glittering, brocade crown tail to brocade crown king green glittering</t>
  </si>
  <si>
    <t xml:space="preserve"> A：red tail brocade crown red star, B:silver tail white strobe , C:blue tail brocade crown blue star , D:silver tail red strobe, E： red tail chrys</t>
  </si>
  <si>
    <t>KOMPAKTY 139 RAN, KALIBR 25+30 mm / CAKE 139 SHOTS, CALIBER 25+30mm</t>
  </si>
  <si>
    <t>KOMPAKTY  180 RAN, MULTIKALIBR 25,30,35,50 mm / CAKE 180 SHOTS,MULTICALIBER 25,30,35,50 mm</t>
  </si>
  <si>
    <t>PPCF18029</t>
  </si>
  <si>
    <t>FIREWORKS ELITE 180</t>
  </si>
  <si>
    <t>180Sec</t>
  </si>
  <si>
    <t>A blue tail brocade crown king blue star 10shots  B:red tail to scarlet w/silver strobe 7shots. C:no tail to gold strobe willow  w/purple dahlia 8shots  D:red tail to red green coco w/time rain 7shots. E:no tail to silver coco w/red green dahlia 6shots. E:red tail to silver coco crackling 7shots</t>
  </si>
  <si>
    <t>KOMPAKTY  264 RAN, MULTIKALIBR 20,25,30,35 mm / CAKE 264 SHOTS, CALIBER 20,25,30,35mm</t>
  </si>
  <si>
    <t>PPCF26430</t>
  </si>
  <si>
    <t>FIREWORKS LEGION 264</t>
  </si>
  <si>
    <t>190sec</t>
  </si>
  <si>
    <t>A:green tail to brocade crown 12shots, B:red tail to red star white strobe 12shots. C:red tail to red wave chrys 10shots.D:green tail to green wave chrys 10shots.E:red tail silver strobe willow red dahlia 8shots. F: sky blue tail silver strobe willow sky blue  8shots. G:silver tail to silver coco crackling 6shots.</t>
  </si>
  <si>
    <t>KOMPAKTY  200 RAN, KALIBR 30 mm / CAKE 200 SHOTS, CALIBER 30mm</t>
  </si>
  <si>
    <t>PPCF20031</t>
  </si>
  <si>
    <t>FIREWORKS PREMIUM 200</t>
  </si>
  <si>
    <t>140sec</t>
  </si>
  <si>
    <t xml:space="preserve"> A：gold tail to gold crown blue star , B:red tail to red dahlia white strobe, C:gold tail to gold crown red strobe, D:sky blue to sky blue dahlia white strobe ,E:gold tail to gold crown crackling</t>
  </si>
  <si>
    <t>KOMPAKTY 172 RAN, MULTIKALIBR 30+50 mm / CAKE 172 SHOTS,MULTICALIBER 30+50 mm</t>
  </si>
  <si>
    <t>PPCF17233</t>
  </si>
  <si>
    <t>FIREWORKS FORCE 172</t>
  </si>
  <si>
    <t>A: flower crown waterfall,B:blue tail to red strobe willow w/blue stars,C:red tail to red strobe willow w/white strobe.</t>
  </si>
  <si>
    <t>KOMPAKTY 163 RAN,MULTIKALIBR 30+50mm / CAKE 163 SHOTS, MULTICALIBER 30+50mm</t>
  </si>
  <si>
    <t>PPCF16332</t>
  </si>
  <si>
    <t>FIREWORKS EXPERT 163</t>
  </si>
  <si>
    <t>A:blue tail to brocade crown blue star 11shots , B:red tail red dahlia white strobe 11shots , C:silver tail red dahlia chrys 11shots D:silver tail sky blue dahlia chrys 10shots , E:crackling mine to silver tail titanium salute 7shots.</t>
  </si>
  <si>
    <t>MONSTER NOVINKA 2023</t>
  </si>
  <si>
    <t>1/0</t>
  </si>
  <si>
    <t>KG ctn</t>
  </si>
  <si>
    <t>PŘELEPIT EXPIRACE!!!</t>
  </si>
  <si>
    <t>PO-PO SNAPPER  - 50ks/pcs</t>
  </si>
  <si>
    <t>GIANT BUTTERFLY - 6ks/pcs</t>
  </si>
  <si>
    <t>MAGIC SMOKE BALL - 6ks/psc</t>
  </si>
  <si>
    <t xml:space="preserve">CANNON,  210SH </t>
  </si>
  <si>
    <t xml:space="preserve">CALIFORNIA DREAMING, 100SH </t>
  </si>
  <si>
    <t>13” FOUNTAIN</t>
  </si>
  <si>
    <t>FLY CONDOR - 4ks</t>
  </si>
  <si>
    <t>TÄHTILOISTO - 14ks/psc</t>
  </si>
  <si>
    <t xml:space="preserve">THUNDER FLOWER             </t>
  </si>
  <si>
    <t xml:space="preserve">GOLD CROWN                           </t>
  </si>
  <si>
    <t xml:space="preserve">XXL THUNDER                             </t>
  </si>
  <si>
    <t xml:space="preserve">MINI 1&amp;2                                    </t>
  </si>
  <si>
    <t xml:space="preserve">ARCHIMEDES                             </t>
  </si>
  <si>
    <t xml:space="preserve">EUKLEIDES                                         </t>
  </si>
  <si>
    <t>CHINA TOWN</t>
  </si>
  <si>
    <t>PARŤÁK BOUCHAČ 16SH</t>
  </si>
  <si>
    <t>SEXY MISE 16SH</t>
  </si>
  <si>
    <t>SNOWBORĎÁK 16SH</t>
  </si>
  <si>
    <t xml:space="preserve">PYTHAGORAS                                     </t>
  </si>
  <si>
    <t xml:space="preserve">DIOGENES                                            </t>
  </si>
  <si>
    <t xml:space="preserve">CHINA SEA                                                </t>
  </si>
  <si>
    <t xml:space="preserve">THALES                                              </t>
  </si>
  <si>
    <t>SKY WAY</t>
  </si>
  <si>
    <t>HAPPY WAY</t>
  </si>
  <si>
    <t>MINI 6</t>
  </si>
  <si>
    <t xml:space="preserve">MAGIC WAY     (var. Název APHRODITE)                                       </t>
  </si>
  <si>
    <t xml:space="preserve">CENTAURUS  (lisovaný/mould) </t>
  </si>
  <si>
    <t xml:space="preserve">THEIA    (lisovaný/mould)                       </t>
  </si>
  <si>
    <t>DRAGON BREATH</t>
  </si>
  <si>
    <t>ORCUS</t>
  </si>
  <si>
    <t>RAINBOW WAY</t>
  </si>
  <si>
    <t>ANACONDA</t>
  </si>
  <si>
    <t>EARTH</t>
  </si>
  <si>
    <t>PHOTON</t>
  </si>
  <si>
    <t>SAGITTARIUS 200SH        "I", "FAN"</t>
  </si>
  <si>
    <t xml:space="preserve">RATTLE SNAKE        "I", "FAN" </t>
  </si>
  <si>
    <t xml:space="preserve">SHOW BOX XIII.    </t>
  </si>
  <si>
    <t>SHOW BOX XVI.</t>
  </si>
  <si>
    <t xml:space="preserve">3" RED STROBE WILLOW                                         </t>
  </si>
  <si>
    <t xml:space="preserve">3" GOLD STROBE WILLOW                                    </t>
  </si>
  <si>
    <t xml:space="preserve">3" SILVER WILLOW                                                  </t>
  </si>
  <si>
    <t xml:space="preserve">3" BLOOD RED FALLING LEAVES                    </t>
  </si>
  <si>
    <t>3" HALF AQUA/HALF ORANGE FALLING LEAVES</t>
  </si>
  <si>
    <t>3" WHITE STROBE WILLOW WATERFALL</t>
  </si>
  <si>
    <t xml:space="preserve">3" BLUE RING WITH RED STROBE PISTIL             </t>
  </si>
  <si>
    <t xml:space="preserve">3" RED TO FLOWER CRACKLING RING WITH WHITE STROBE PISTIL                                                                       </t>
  </si>
  <si>
    <t xml:space="preserve">3" RED RING TO DRAGON EGGS PISTIL                 </t>
  </si>
  <si>
    <t xml:space="preserve">3" RED STROBE                                                     </t>
  </si>
  <si>
    <t xml:space="preserve">3" YELLOW COCO                                                                                                     </t>
  </si>
  <si>
    <t xml:space="preserve">3" RED DAHLIA                                                      </t>
  </si>
  <si>
    <t xml:space="preserve">3" BLUE DAHLIA                                                       </t>
  </si>
  <si>
    <t xml:space="preserve">3" TIT CHRY CRACKLING COCO                             </t>
  </si>
  <si>
    <t xml:space="preserve">3" SILVER COCO                                                      </t>
  </si>
  <si>
    <t xml:space="preserve">3" RED TO DRAGON EGGS WITH SILVER TAIL      </t>
  </si>
  <si>
    <t xml:space="preserve">3" GREEN COCO WITH SILVER TAIL                       </t>
  </si>
  <si>
    <t xml:space="preserve">3" RED COCO = (PALM)                                            </t>
  </si>
  <si>
    <t xml:space="preserve">3" DRAGON EGGS                                           </t>
  </si>
  <si>
    <t xml:space="preserve">3" RED TO DRAGON EGGS                                              </t>
  </si>
  <si>
    <t xml:space="preserve">3" RED DAHLIA WITH STROBE PISTIL               </t>
  </si>
  <si>
    <t xml:space="preserve">3" FLOWER CROWN                                          </t>
  </si>
  <si>
    <t xml:space="preserve">3" SILVER PALM                                               </t>
  </si>
  <si>
    <t xml:space="preserve">3" GOLD PALM                                                 </t>
  </si>
  <si>
    <t xml:space="preserve">4" WHITE PEONY                                                    </t>
  </si>
  <si>
    <t xml:space="preserve">4" SILVER PEONY                                                   </t>
  </si>
  <si>
    <t xml:space="preserve">4" ORANGE PEONY                                         </t>
  </si>
  <si>
    <t xml:space="preserve">4" RED PEONY                                                        </t>
  </si>
  <si>
    <t xml:space="preserve">4" PURPLE PEONY                                           </t>
  </si>
  <si>
    <t xml:space="preserve">4" GREEN &amp; PURPLE PEONY                        </t>
  </si>
  <si>
    <t xml:space="preserve">4" RED AND BLUE PEONY                                     </t>
  </si>
  <si>
    <t xml:space="preserve">4" GOLD WAVE RED TO BLUE PEONY                  </t>
  </si>
  <si>
    <t xml:space="preserve">4" SILVER TO GREEN PEONY                             </t>
  </si>
  <si>
    <t xml:space="preserve">4" GREEN PEONY WITH RED PISTIL                  </t>
  </si>
  <si>
    <t xml:space="preserve">4" PURPLE PEONY WITH GREEN PISTIL            </t>
  </si>
  <si>
    <t>4" BLUE PEONY WITH COCO PISTIL</t>
  </si>
  <si>
    <t>4" CHRYSANTHEMUM CROWN TO COLORFUL</t>
  </si>
  <si>
    <t>4" RED CHRYSANTHEMUM W/COCONUT PISTIL</t>
  </si>
  <si>
    <t xml:space="preserve">4" BROCADE CROWN TO SILVER STROBE            </t>
  </si>
  <si>
    <t xml:space="preserve">4" BROCADE CROWN RED STROBE WATERFALL         </t>
  </si>
  <si>
    <t xml:space="preserve">4" BROCADE CROWN TO DRAGON EGGS             </t>
  </si>
  <si>
    <t xml:space="preserve">4" BLUE WAVE                                                      </t>
  </si>
  <si>
    <t xml:space="preserve">4" GOLD WAVE                                                   </t>
  </si>
  <si>
    <t xml:space="preserve">4" SILVER WAVE                                                      </t>
  </si>
  <si>
    <t xml:space="preserve">4" RED WAVE                                                        </t>
  </si>
  <si>
    <t>4" GOLD WAVE TO RED</t>
  </si>
  <si>
    <t>4" SILVER WAVE TO PURPLE</t>
  </si>
  <si>
    <t xml:space="preserve">4" SILVER WAVE TO PINK                                      </t>
  </si>
  <si>
    <t xml:space="preserve">4" CRACKLING WAVE TO COLOR                           </t>
  </si>
  <si>
    <t xml:space="preserve">4" PURPLE WAVE W/GREEN PISTIL                     </t>
  </si>
  <si>
    <t xml:space="preserve">4" SILVER WILLOW                                                </t>
  </si>
  <si>
    <t xml:space="preserve">4" GOLD WILLOW TO PURPLE                            </t>
  </si>
  <si>
    <t xml:space="preserve">4" CRACKLING WILLOW                                          </t>
  </si>
  <si>
    <t xml:space="preserve">4" GOLD WILLOW TO RED                                     </t>
  </si>
  <si>
    <t xml:space="preserve">4" GREEN STROBE WILLOW                             </t>
  </si>
  <si>
    <t xml:space="preserve">4" RED STROBE WILLOW                                   </t>
  </si>
  <si>
    <t xml:space="preserve">4" TIT WILLOW TIT CRACKLING WATERFALL       </t>
  </si>
  <si>
    <t xml:space="preserve">4" YELLOW FALLING LEAVES                              </t>
  </si>
  <si>
    <t xml:space="preserve">4" COLORFUL FALLING LEAVES                         </t>
  </si>
  <si>
    <t xml:space="preserve">4" PURPLE FALLING LEAVES                                </t>
  </si>
  <si>
    <t xml:space="preserve">4" PURPLE FALLING LEAVES                        </t>
  </si>
  <si>
    <t xml:space="preserve">4" SILVER STROBE WATERFALL                         </t>
  </si>
  <si>
    <t xml:space="preserve">4" CRACKLING CROSSETTE                                   </t>
  </si>
  <si>
    <t xml:space="preserve">4" RED WAVE CROSSETTE                                     </t>
  </si>
  <si>
    <t xml:space="preserve">4" BLUE DAHLIA                                                </t>
  </si>
  <si>
    <t xml:space="preserve">4" GREEN CROSSETTE                                     </t>
  </si>
  <si>
    <t xml:space="preserve">4" RED TO DRAGON EGGS                                      </t>
  </si>
  <si>
    <t xml:space="preserve">4" FLOWER CROWN                                                 </t>
  </si>
  <si>
    <t xml:space="preserve">4" RED RING WITH DRAGON EGGS PISTIL             </t>
  </si>
  <si>
    <t xml:space="preserve">4" LEMON WANDERING STAR                                 </t>
  </si>
  <si>
    <t xml:space="preserve">4" RED SMILE                                                          </t>
  </si>
  <si>
    <t xml:space="preserve">5" BROCADE CROWN WITH BLUE PISTIL               </t>
  </si>
  <si>
    <t xml:space="preserve">5" BROCADE CROWN WITH RED STROBE PISTIL  </t>
  </si>
  <si>
    <t xml:space="preserve">5" SILVER STROBE WILLOW WITH SILVER TAIL     </t>
  </si>
  <si>
    <t xml:space="preserve">5" GREEN STROBE WILLOW WITH GREEN TAIL   </t>
  </si>
  <si>
    <t xml:space="preserve">5" RED WAVE CROSSETTE                                    </t>
  </si>
  <si>
    <t xml:space="preserve">5" STROBE LIGHT CROSSETTE WITH TAIL          </t>
  </si>
  <si>
    <t xml:space="preserve">5" RED STROBE WILLOW WATERFALL                 </t>
  </si>
  <si>
    <t xml:space="preserve">3" COLOR WAVE COCO                                             </t>
  </si>
  <si>
    <t xml:space="preserve">3" GREEN WAVE CROSSETTE                           </t>
  </si>
  <si>
    <t xml:space="preserve">3" RED WAVE CROSSETTE                                </t>
  </si>
  <si>
    <t xml:space="preserve">3" SILVER WAVE TO BLUE                                      </t>
  </si>
  <si>
    <t xml:space="preserve">3" SILVER WAVE TO RED                                       </t>
  </si>
  <si>
    <t xml:space="preserve">3" CHRYS. TO BLUE                                                </t>
  </si>
  <si>
    <t xml:space="preserve">3" CHRYS. TO RED                                                  </t>
  </si>
  <si>
    <t>3" GOLD CHRYSANTHEMUM</t>
  </si>
  <si>
    <t>3" GREEN CHRYSANTHEMUM</t>
  </si>
  <si>
    <t>3" BLUE CHRYSANTHEMUM</t>
  </si>
  <si>
    <t>3" BLUE PEONY WITH COCO PISTIL</t>
  </si>
  <si>
    <t>3" RED PEONY WITH COCO PISTIL</t>
  </si>
  <si>
    <t>3" GREEN PEONY WITH COCO PISTIL</t>
  </si>
  <si>
    <t xml:space="preserve">3" LEMON TO PURPLE PEONY                         </t>
  </si>
  <si>
    <t xml:space="preserve">3" HALF PURPLE HALF ORANGE                             </t>
  </si>
  <si>
    <t xml:space="preserve">3" HALF RED HALF GREEN                                      </t>
  </si>
  <si>
    <t>3" HALF RED &amp; HALF GREEN PEONY</t>
  </si>
  <si>
    <t>3" SILVER TO BLUE PEONY</t>
  </si>
  <si>
    <t xml:space="preserve">3" BLUE TO RED PEONY                                       </t>
  </si>
  <si>
    <t>3" BLUE TO RED PEONY</t>
  </si>
  <si>
    <t xml:space="preserve">3" RED AND BLUE PEONY                                        </t>
  </si>
  <si>
    <t>3" RED &amp; BLUE PEONY</t>
  </si>
  <si>
    <t xml:space="preserve">3" RED PEONY                                                         </t>
  </si>
  <si>
    <t xml:space="preserve">3" BLUE PEONY                                                       </t>
  </si>
  <si>
    <t xml:space="preserve">3" SILVER PEONY                                                    </t>
  </si>
  <si>
    <t>3" GREEN PEONY</t>
  </si>
  <si>
    <t>3" SILVER PEONY</t>
  </si>
  <si>
    <t>3" GOLD PEONY</t>
  </si>
  <si>
    <t>3" BLUE PEONY</t>
  </si>
  <si>
    <t>3" RED PEONY</t>
  </si>
  <si>
    <t xml:space="preserve">1,5" SILVER STROBE WILLOW WITH ORANGE MINE 8SH                                                                                    </t>
  </si>
  <si>
    <t xml:space="preserve">1,5" CRACKLING TAIL 6SH </t>
  </si>
  <si>
    <t xml:space="preserve">1,5" YELLOW TAIL 6SH </t>
  </si>
  <si>
    <t xml:space="preserve">1,5" SILVER TAIL 6SH </t>
  </si>
  <si>
    <t xml:space="preserve">1,5" GOLD TAIL 6SH </t>
  </si>
  <si>
    <t xml:space="preserve">1,5" PURPLE TAIL 6SH </t>
  </si>
  <si>
    <t xml:space="preserve">1,5" BLUE TAIL 6SH </t>
  </si>
  <si>
    <t xml:space="preserve">1,5" GREEN TAIL 6SH </t>
  </si>
  <si>
    <t xml:space="preserve">1,2" BLUE HEAD GOLD TAIL 8SH                         </t>
  </si>
  <si>
    <t xml:space="preserve">1,2" GREEN HEAD GOLD TAIL 8SH                      </t>
  </si>
  <si>
    <t xml:space="preserve">1,2" GOLD WILLOW TAIL 8SH                              </t>
  </si>
  <si>
    <t xml:space="preserve">1,2" CRACKLING WILLOW TAIL 8SH                      </t>
  </si>
  <si>
    <t xml:space="preserve">1,2" SILVER STROBE WILLOW TAIL 8SH           </t>
  </si>
  <si>
    <t xml:space="preserve">1,2" YELLOW TAIL 8SH                                          </t>
  </si>
  <si>
    <t xml:space="preserve">1,2" GREEN TAIL 8SH                                             </t>
  </si>
  <si>
    <t xml:space="preserve">1,2" RED TAIL 8SH                                                  </t>
  </si>
  <si>
    <t xml:space="preserve">1,2" ORANGE STAR W DRAGON EGGS MINE       </t>
  </si>
  <si>
    <t xml:space="preserve">1,2" GREEN STAR W PURPLE MINE                        </t>
  </si>
  <si>
    <t xml:space="preserve">1,2" RED STAR W WHITE STROBE MINE               </t>
  </si>
  <si>
    <t xml:space="preserve">1,2" TI CRACKLING WILLOW TAIL W BLUE MINE   </t>
  </si>
  <si>
    <t xml:space="preserve">1,2" RED HEAD GOLD TAIL                               </t>
  </si>
  <si>
    <t xml:space="preserve">1,2" PURPLE TAIL                                                    </t>
  </si>
  <si>
    <t xml:space="preserve">1,2" GREEN TAIL                                                     </t>
  </si>
  <si>
    <t xml:space="preserve">1,2" RED TAIL                                                        </t>
  </si>
  <si>
    <t xml:space="preserve">1,2" WHITE STROBE MINE                                     </t>
  </si>
  <si>
    <t xml:space="preserve">1,2" GREEN MINE                                                    </t>
  </si>
  <si>
    <t xml:space="preserve">1,2" RED MINE                                                        </t>
  </si>
  <si>
    <t xml:space="preserve">2" WHITE GLITTER MINE                                                                        </t>
  </si>
  <si>
    <t xml:space="preserve">2" GREEN MINE               </t>
  </si>
  <si>
    <t xml:space="preserve">2" GOLDEN GLITTER WILLOW MINE                                                                             </t>
  </si>
  <si>
    <t xml:space="preserve">2"  BROCADE TO RED GLITTER MINE                                                                                                                                                                                   </t>
  </si>
  <si>
    <t>1,2" SILVER STROBE MINE AND RED STAR</t>
  </si>
  <si>
    <t xml:space="preserve">10SH RED TAIL BLUE MINE "Z, 5angle"          </t>
  </si>
  <si>
    <t xml:space="preserve">10SH CRACKLING TAIL BLOOD RED MINE "Z, 5angle                                                                                </t>
  </si>
  <si>
    <t xml:space="preserve">9SH GOLD STROBE WILLOW TAIL GOLD STROBE MINE "C"                                                                          </t>
  </si>
  <si>
    <t xml:space="preserve">9SH SILVER STROBE WILLOW TAIL SILVER STROBE MINE "C"                                                                           </t>
  </si>
  <si>
    <t xml:space="preserve">9SH BLUE MINE "FAN"                                     </t>
  </si>
  <si>
    <t xml:space="preserve">9SH BLOOD RED MINE "FAN"                          </t>
  </si>
  <si>
    <t xml:space="preserve">RED WAVE </t>
  </si>
  <si>
    <t>FAN CRACKLING BOUQUET</t>
  </si>
  <si>
    <t>NIGHT WAY</t>
  </si>
  <si>
    <t>120/10</t>
  </si>
  <si>
    <t>FP3 FLASH BANGERS 10ks/pcs</t>
  </si>
  <si>
    <t>TXP845</t>
  </si>
  <si>
    <t>TXP858</t>
  </si>
  <si>
    <t>PPS7010SK</t>
  </si>
  <si>
    <t>PPS9010SK</t>
  </si>
  <si>
    <t>IN STOCK</t>
  </si>
  <si>
    <t>LAST PCS</t>
  </si>
  <si>
    <t>OVERALL SUMMARY OF THE ORDER</t>
  </si>
  <si>
    <t>TOTAL PRICE EUR +VAT</t>
  </si>
  <si>
    <t>TOTAL PRICE EUR without VAT</t>
  </si>
  <si>
    <t>NUMBER of CTNs</t>
  </si>
  <si>
    <t>TOTAL WEIGTH</t>
  </si>
  <si>
    <t>TOTAL VOLUME</t>
  </si>
  <si>
    <t>over 20k</t>
  </si>
  <si>
    <t>ITEM NUMBER</t>
  </si>
  <si>
    <t>ITEM NAME</t>
  </si>
  <si>
    <t>PACKAGING (pcs/ctn)</t>
  </si>
  <si>
    <t>FUSE</t>
  </si>
  <si>
    <t>UNITS per CTN</t>
  </si>
  <si>
    <t>DURATION (sec.)</t>
  </si>
  <si>
    <t>STOCK STATUS</t>
  </si>
  <si>
    <t>PRICE/package/pcs                            CZK</t>
  </si>
  <si>
    <t>PRICE/package/pcs                            EUR</t>
  </si>
  <si>
    <t xml:space="preserve">SPECIAL PRICE </t>
  </si>
  <si>
    <t>packgs/pcs ORDERED</t>
  </si>
  <si>
    <t>CTNs ORDERED</t>
  </si>
  <si>
    <t>PRICE for ORDERED items/pcs/pckgs</t>
  </si>
  <si>
    <t>PRICE/CTN EUR</t>
  </si>
  <si>
    <t>PRICE with DISCOUNT included/pckgs/pcs                 EUR</t>
  </si>
  <si>
    <t>PRICE with DISCOUNT included/CTNs         EUR</t>
  </si>
  <si>
    <t>PRICE for ORDERED CTNs</t>
  </si>
  <si>
    <t>TOTAL EUR</t>
  </si>
  <si>
    <t>TOTAL WIEGHT              (KG)</t>
  </si>
  <si>
    <t>TOTAL VOLUME            (M3)</t>
  </si>
  <si>
    <t>video</t>
  </si>
  <si>
    <t>CUSTOMER DISCOUNT %</t>
  </si>
  <si>
    <t>CBM/ctn</t>
  </si>
  <si>
    <t>Ø20x130</t>
  </si>
  <si>
    <t>Ø17x65</t>
  </si>
  <si>
    <t>RED FLARES 10pcs</t>
  </si>
  <si>
    <t>BLUE FLARES 10pcs</t>
  </si>
  <si>
    <t>YELLOW FLARES 10pcs</t>
  </si>
  <si>
    <t>PURPLE FLARES 10pcs</t>
  </si>
  <si>
    <t>GREEN FLARES 10pcs</t>
  </si>
  <si>
    <t>SPARKLES 16 cm - 10ks/pcs ; 2023</t>
  </si>
  <si>
    <t>SPARKLES 28 cm - 10ks/pcs ; 2023</t>
  </si>
  <si>
    <t>SPARKLES 40 cm - 5ks/pcs ; 2023</t>
  </si>
  <si>
    <t>SPARKLES 70 cm - 8ks/pcs ; 2021</t>
  </si>
  <si>
    <t xml:space="preserve">SPARKLES 70 cm - 8ks/pcs ; 2023 </t>
  </si>
  <si>
    <t>SPARKLES 90 cm - 3ks/pcs ; 2023</t>
  </si>
  <si>
    <t>NEC              (g)</t>
  </si>
  <si>
    <t>CRAZY BULLDOG 20ks/pcs/plastic plug</t>
  </si>
  <si>
    <t>ANGRY BULLDOG 20ks/pcs/plastic plug</t>
  </si>
  <si>
    <t>BAD BULLDOG/plastic plug</t>
  </si>
  <si>
    <t>MEGA BULLDOG/plastic plug</t>
  </si>
  <si>
    <t>POWERFUL BULLDOG - 20ks/pcs/plastic plug</t>
  </si>
  <si>
    <t>WILD BULLDOG - 20ks/pcs/plastová plug</t>
  </si>
  <si>
    <t>13" FOUNTAIN it has the effect of a multi-effect multicolored geyser gushing up to a height of 6 meters.</t>
  </si>
  <si>
    <t xml:space="preserve">1,5" RED STROBE WILLOW TAIL WITH PURPLE MINE 8SH                                                                                     </t>
  </si>
  <si>
    <t>100SH GREEN STROBE CAKE "Z"</t>
  </si>
  <si>
    <t>150SH ASSORTED CAKE "FAN"</t>
  </si>
  <si>
    <t>132SH ASSORTED CAKE "FAN"</t>
  </si>
  <si>
    <t xml:space="preserve">4" GOLD STROBE                                                   </t>
  </si>
  <si>
    <t>SALE BY PEICES</t>
  </si>
  <si>
    <t>3" VÁLCOVÉ  PUMY - ITALSKÉ EFEKTY / 3" CYLINDER SHELLS - ITALIEN EFFECTS/ SALE ALSO BY PIECES</t>
  </si>
  <si>
    <t>3" KULOVÉ PUMY / 3" SHELLS/  SALE ALSO BY PIECES</t>
  </si>
  <si>
    <t>4" KULOVÉ PUMY / 4" SHELLS/  SALE ALSO BY PIECES</t>
  </si>
  <si>
    <t>5" KULOVÉ PUMY / 5" SHELLS/  SALE ALSO BY PIECES</t>
  </si>
  <si>
    <t>50/5/1</t>
  </si>
  <si>
    <t>80/8/1</t>
  </si>
  <si>
    <t>50/3/1</t>
  </si>
  <si>
    <t>50/6/1</t>
  </si>
  <si>
    <t>1000/10/1</t>
  </si>
  <si>
    <t>36/2</t>
  </si>
  <si>
    <t>36/5</t>
  </si>
  <si>
    <t>48/6/1</t>
  </si>
  <si>
    <t>30/4/1</t>
  </si>
  <si>
    <t>60/50/1</t>
  </si>
  <si>
    <t>6/50/50/1</t>
  </si>
  <si>
    <t>over 1k</t>
  </si>
  <si>
    <t>over 2k</t>
  </si>
  <si>
    <t>over 5k</t>
  </si>
  <si>
    <t>over 6.5k</t>
  </si>
  <si>
    <t>over 10k</t>
  </si>
  <si>
    <t>over 12.5k</t>
  </si>
  <si>
    <t>over 30k</t>
  </si>
  <si>
    <t>over 40k</t>
  </si>
  <si>
    <t>over 80k</t>
  </si>
  <si>
    <t>over 125k</t>
  </si>
  <si>
    <t>QUANTITY DISCOUNTS in EUR</t>
  </si>
  <si>
    <r>
      <t xml:space="preserve">note: </t>
    </r>
    <r>
      <rPr>
        <b/>
        <sz val="16"/>
        <color theme="1"/>
        <rFont val="Calibri"/>
        <family val="2"/>
        <charset val="238"/>
        <scheme val="minor"/>
      </rPr>
      <t>12/6/1</t>
    </r>
    <r>
      <rPr>
        <sz val="16"/>
        <color theme="1"/>
        <rFont val="Calibri"/>
        <family val="2"/>
        <charset val="238"/>
        <scheme val="minor"/>
      </rPr>
      <t xml:space="preserve"> means </t>
    </r>
    <r>
      <rPr>
        <b/>
        <sz val="16"/>
        <color theme="1"/>
        <rFont val="Calibri"/>
        <family val="2"/>
        <charset val="238"/>
        <scheme val="minor"/>
      </rPr>
      <t>12</t>
    </r>
    <r>
      <rPr>
        <sz val="16"/>
        <color theme="1"/>
        <rFont val="Calibri"/>
        <family val="2"/>
        <charset val="238"/>
        <scheme val="minor"/>
      </rPr>
      <t xml:space="preserve"> packages per</t>
    </r>
    <r>
      <rPr>
        <b/>
        <sz val="16"/>
        <color theme="1"/>
        <rFont val="Calibri"/>
        <family val="2"/>
        <charset val="238"/>
        <scheme val="minor"/>
      </rPr>
      <t xml:space="preserve"> 6</t>
    </r>
    <r>
      <rPr>
        <sz val="16"/>
        <color theme="1"/>
        <rFont val="Calibri"/>
        <family val="2"/>
        <charset val="238"/>
        <scheme val="minor"/>
      </rPr>
      <t xml:space="preserve"> pieces in each package in </t>
    </r>
    <r>
      <rPr>
        <b/>
        <sz val="16"/>
        <color theme="1"/>
        <rFont val="Calibri"/>
        <family val="2"/>
        <charset val="238"/>
        <scheme val="minor"/>
      </rPr>
      <t>1</t>
    </r>
    <r>
      <rPr>
        <sz val="16"/>
        <color theme="1"/>
        <rFont val="Calibri"/>
        <family val="2"/>
        <charset val="238"/>
        <scheme val="minor"/>
      </rPr>
      <t xml:space="preserve"> ctn</t>
    </r>
  </si>
  <si>
    <t>Ø30</t>
  </si>
  <si>
    <t>Ø16</t>
  </si>
  <si>
    <t>Ø45x25</t>
  </si>
  <si>
    <t>SHOW BOX IV. ; MAKETA / DUMMY SAMPLES</t>
  </si>
  <si>
    <t xml:space="preserve">APOLLON ;  MAKETA / DUMMY SAMPLES        </t>
  </si>
  <si>
    <t>AQUARIUS;  MAKETA / DUMMY SAMPLES</t>
  </si>
  <si>
    <t xml:space="preserve">CAPRICORNUS ; MAKETA / DUMMY SAMPLES             </t>
  </si>
  <si>
    <t>CENTAURUS ; MAKETA / DUMMY SAMPLES</t>
  </si>
  <si>
    <t>DEIMOS ; MAKETA / DUMMY SAMPLES</t>
  </si>
  <si>
    <t xml:space="preserve">EARTH ; MAKETA / DUMMY SAMPLES                                              </t>
  </si>
  <si>
    <t xml:space="preserve">ELECTRON  ;  MAKETA / DUMMY SAMPLES                                                              </t>
  </si>
  <si>
    <t xml:space="preserve">ERIS ; MAKETA / DUMMY SAMPLES                                                  </t>
  </si>
  <si>
    <t xml:space="preserve">GAIA ; MAKETA / DUMMY SAMPLES                        </t>
  </si>
  <si>
    <t>GAMMA ; MAKETA / DUMMY SAMPLES</t>
  </si>
  <si>
    <t>HEKLA; MAKETA / DUMMY SAMPLES</t>
  </si>
  <si>
    <t>KRAKATOA; MAKETA / DUMMY SAMPLES</t>
  </si>
  <si>
    <t>MERCURY ; MAKETA / DUMMY SAMPLES</t>
  </si>
  <si>
    <t xml:space="preserve">MINI 6 ; MAKETA / DUMMY SAMPLES                                                    </t>
  </si>
  <si>
    <t xml:space="preserve">MINI 7 ; MAKETA / DUMMY SAMPLES                                                </t>
  </si>
  <si>
    <t xml:space="preserve">NEUTRON ; MAKETA / DUMMY SAMPLES                                                                    </t>
  </si>
  <si>
    <t xml:space="preserve">NIGHT WAY ; MAKETA / DUMMY SAMPLES                               </t>
  </si>
  <si>
    <t xml:space="preserve">POSITRON ; MAKETA / DUMMY SAMPLES                                                                                                                                      </t>
  </si>
  <si>
    <t xml:space="preserve">PROTON ; MAKETA / DUMMY SAMPLES                                                                        </t>
  </si>
  <si>
    <t>SCORPIO ; MAKETA / DUMMY SAMPLES</t>
  </si>
  <si>
    <t>SHOW BOX XIII. ; MAKETA / DUMMY SAMPLES</t>
  </si>
  <si>
    <t xml:space="preserve">SIGMA ; MAKETA / DUMMY SAMPLES                  </t>
  </si>
  <si>
    <t xml:space="preserve">SKY WAY ; MAKETA / DUMMY SAMPLES                                      </t>
  </si>
  <si>
    <t>TAMBORA,  MAKETA / DUMMY SAMPLES</t>
  </si>
  <si>
    <t xml:space="preserve">THEIA ; MAKETA / DUMMY SAMPLES                   </t>
  </si>
  <si>
    <t>TITAN ; MAKETA / DUMMY SAMPLES</t>
  </si>
  <si>
    <t xml:space="preserve">VIRGO ; MAKETA / DUMMY SAMPLES                    </t>
  </si>
  <si>
    <t xml:space="preserve">X-SPIDER ; MAKETA / DUMMY SAMPLES     </t>
  </si>
  <si>
    <t xml:space="preserve">ZETA ; MAKETA / DUMMY SAMPLES                          </t>
  </si>
  <si>
    <t>SOLD OUT</t>
  </si>
  <si>
    <t>DS310009</t>
  </si>
  <si>
    <t>3" SEA BLUE PEONY</t>
  </si>
  <si>
    <t>DS310044</t>
  </si>
  <si>
    <t>3" COLOR CHRYSANTHEUMUM</t>
  </si>
  <si>
    <t>DS310080</t>
  </si>
  <si>
    <t>3" SMILE FACE</t>
  </si>
  <si>
    <t>3" CRACKLING BROCADE CROWN W/CRACKLING PISTIL</t>
  </si>
  <si>
    <t>DS310125</t>
  </si>
  <si>
    <t>3" BROCADE CROWN (KAMURO)</t>
  </si>
  <si>
    <t>DS310128</t>
  </si>
  <si>
    <t>3" BROCADE CROWN TO BLUE</t>
  </si>
  <si>
    <t>DS410013</t>
  </si>
  <si>
    <t>4" VARIEGATED PEONY</t>
  </si>
  <si>
    <t>DS410115</t>
  </si>
  <si>
    <t>4" WHITE CROSETTE</t>
  </si>
  <si>
    <t>DS410156</t>
  </si>
  <si>
    <t>4" GOLD WILLOW</t>
  </si>
  <si>
    <t>DS410178</t>
  </si>
  <si>
    <t>4" BROCADE CROWN TO WHITE STROBE</t>
  </si>
  <si>
    <t>DS410179</t>
  </si>
  <si>
    <t>4" BROCADE CROWN (KAMURO)</t>
  </si>
  <si>
    <t>DS430001</t>
  </si>
  <si>
    <t>4" RED HEART</t>
  </si>
  <si>
    <t>DS510025</t>
  </si>
  <si>
    <t>5" BLUE TO SILVER WITH RED PISTIL</t>
  </si>
  <si>
    <t>DS510127</t>
  </si>
  <si>
    <t>5" RED STROBE WITH BLUE METEORITE</t>
  </si>
  <si>
    <t>DS510216</t>
  </si>
  <si>
    <t>5" SILVER KAMURO WITH BIG SILVER TAIL</t>
  </si>
  <si>
    <t>viddeo</t>
  </si>
  <si>
    <t>DS610235</t>
  </si>
  <si>
    <t>6" BROCADE CROWN TO RED STROBE W/RED STROBE PISTIL</t>
  </si>
  <si>
    <t>9/1</t>
  </si>
  <si>
    <t>DS610240</t>
  </si>
  <si>
    <t>DS610241</t>
  </si>
  <si>
    <t>6" BROCADE CROWN TO WHITE STROBE W/ WHITE STROBE PISTIL</t>
  </si>
  <si>
    <t>6" BROCADE CROWN (KAMURO)</t>
  </si>
  <si>
    <t>RC121029</t>
  </si>
  <si>
    <t>ROMAN CANDLE 30MM 8S BROCADE TAIL</t>
  </si>
  <si>
    <t>8/2</t>
  </si>
  <si>
    <t>LAST PSC</t>
  </si>
  <si>
    <t>PPB36228</t>
  </si>
  <si>
    <t xml:space="preserve">LAST PCS </t>
  </si>
  <si>
    <t>DS310119</t>
  </si>
  <si>
    <t>QA / 2-3</t>
  </si>
  <si>
    <r>
      <t>F2</t>
    </r>
    <r>
      <rPr>
        <sz val="11"/>
        <color theme="1"/>
        <rFont val="Calibri"/>
        <family val="2"/>
        <charset val="238"/>
        <scheme val="minor"/>
      </rPr>
      <t>F2</t>
    </r>
  </si>
  <si>
    <t xml:space="preserve">PIRAT - 50ks/pcs </t>
  </si>
  <si>
    <t>100/50</t>
  </si>
  <si>
    <t>BP0038P/L</t>
  </si>
  <si>
    <t>COLOR SALUTE</t>
  </si>
  <si>
    <t>50/20</t>
  </si>
  <si>
    <t>SFA300F</t>
  </si>
  <si>
    <t>BIG BANG - 20ks/pcs</t>
  </si>
  <si>
    <t>PPP1000</t>
  </si>
  <si>
    <t>200/10</t>
  </si>
  <si>
    <t>PPP1500</t>
  </si>
  <si>
    <t>SPRING BUTTERFLIES</t>
  </si>
  <si>
    <t>60/12</t>
  </si>
  <si>
    <t>PPX0901</t>
  </si>
  <si>
    <t>GROUND BLOOM FLOWER</t>
  </si>
  <si>
    <t>20/12/6</t>
  </si>
  <si>
    <t>PPX6200</t>
  </si>
  <si>
    <t xml:space="preserve">DRAGON EGGS </t>
  </si>
  <si>
    <t>24/24/6</t>
  </si>
  <si>
    <t>PPC692099</t>
  </si>
  <si>
    <t>ROMISH CANDLE MIX 1</t>
  </si>
  <si>
    <t>60/3</t>
  </si>
  <si>
    <t>PPC692091</t>
  </si>
  <si>
    <t xml:space="preserve">ROMAN CANDLE No.X </t>
  </si>
  <si>
    <t>30/6</t>
  </si>
  <si>
    <t>PPC641521</t>
  </si>
  <si>
    <t xml:space="preserve">ROMAN CANDLE  No.IV </t>
  </si>
  <si>
    <t>PPD22R</t>
  </si>
  <si>
    <t>RED SMOKE NEW</t>
  </si>
  <si>
    <t>48/3</t>
  </si>
  <si>
    <t>40sec.</t>
  </si>
  <si>
    <t>PPD22G</t>
  </si>
  <si>
    <t>GREEN SMOKE NEW</t>
  </si>
  <si>
    <t>PPD22Y</t>
  </si>
  <si>
    <t xml:space="preserve">YELLOW SMOKE NEW </t>
  </si>
  <si>
    <t>PPD22W</t>
  </si>
  <si>
    <t>WHITE SMOKE NEW</t>
  </si>
  <si>
    <t>PPD22B</t>
  </si>
  <si>
    <t>BLUE SMOKE</t>
  </si>
  <si>
    <t>PPD22P</t>
  </si>
  <si>
    <t>PINK SMOKE NEW</t>
  </si>
  <si>
    <t>PPD22O</t>
  </si>
  <si>
    <t>ORANGE SMOKE NEW</t>
  </si>
  <si>
    <t>PPD22BK</t>
  </si>
  <si>
    <t>BLACK SMOKE</t>
  </si>
  <si>
    <t>red smoke</t>
  </si>
  <si>
    <t>green smoke</t>
  </si>
  <si>
    <t>yellow smoke</t>
  </si>
  <si>
    <t>white smoke</t>
  </si>
  <si>
    <t>pink smoke</t>
  </si>
  <si>
    <t>orange smoke</t>
  </si>
  <si>
    <t>blue smoke</t>
  </si>
  <si>
    <t>black smoke</t>
  </si>
  <si>
    <t>PPB25888</t>
  </si>
  <si>
    <t>18sec.</t>
  </si>
  <si>
    <t>Q 2-3 /2024</t>
  </si>
  <si>
    <t>PPB49885</t>
  </si>
  <si>
    <t>ASSORTED EFFECTS 49SH</t>
  </si>
  <si>
    <t xml:space="preserve">Mix různých efektů. - Modré miny se zlatým blýskavým chvostem do blýskavé zlaté vrby s modrou pivoňkou.
Prohlédněte si video. </t>
  </si>
  <si>
    <t>PPB6302</t>
  </si>
  <si>
    <t>POSITRON</t>
  </si>
  <si>
    <t>50sec.</t>
  </si>
  <si>
    <t>KOMPAKTY 68 RAN, KALIBR 20+25+30 mm / CAKE 68 SHOTS, CALIBER 20+25+30mm</t>
  </si>
  <si>
    <t>PPB100191</t>
  </si>
  <si>
    <t>DEMOKRITOS</t>
  </si>
  <si>
    <t>Ø19</t>
  </si>
  <si>
    <t>KOMPAKTY 100 RAN, KALIBR 19 mm / CAKE 100 SHOTS, CALIBER 19mm</t>
  </si>
  <si>
    <t>KOMPAKTY 111 RAN, KALIBR 20 mm / CAKE 111 SHOTS, CALIBER 20mm</t>
  </si>
  <si>
    <t>PPB20111</t>
  </si>
  <si>
    <t>KOMPAKTY  230 RAN, MULTIKALIBR 20,25,30 mm / CAKE 230 SHOTS, CALIBER 20,25,30mm</t>
  </si>
  <si>
    <t>PPBS230</t>
  </si>
  <si>
    <t>143sec.</t>
  </si>
  <si>
    <t>KOMPAKTY  252 RAN, MULTIKALIBR 20,25 mm / CAKE 252 SHOTS, CALIBER 20,25mm</t>
  </si>
  <si>
    <t>PPBS252</t>
  </si>
  <si>
    <t>140sec.</t>
  </si>
  <si>
    <t>177SH, kalibr 25 mm</t>
  </si>
  <si>
    <t>KOMBINOVANÝ VÝROBEK ZÁBAVNÍ PYROTECHNIKY, MULTIKALIBR / COMPOUND FIREWORKS</t>
  </si>
  <si>
    <t>PPC400S</t>
  </si>
  <si>
    <t>PPC300S</t>
  </si>
  <si>
    <t>55sec.</t>
  </si>
  <si>
    <t>SUI-0,5R</t>
  </si>
  <si>
    <t>0,5M IGNITER</t>
  </si>
  <si>
    <t>RED</t>
  </si>
  <si>
    <t>Φ0.43-Φ0.45</t>
  </si>
  <si>
    <t>SUI-1R</t>
  </si>
  <si>
    <t>SUI-2R</t>
  </si>
  <si>
    <t>SUI-3R</t>
  </si>
  <si>
    <t>SUI-5R</t>
  </si>
  <si>
    <t>1M IGNITER</t>
  </si>
  <si>
    <t>2M IGNITER</t>
  </si>
  <si>
    <t>3M IGNITER</t>
  </si>
  <si>
    <t>5M IGNITER</t>
  </si>
  <si>
    <t>20/100</t>
  </si>
  <si>
    <t>20/50</t>
  </si>
  <si>
    <t>20/40</t>
  </si>
  <si>
    <t>Φ0.43-Φ0.46</t>
  </si>
  <si>
    <t>Φ0.43-Φ0.47</t>
  </si>
  <si>
    <t>Φ0.43-Φ0.48</t>
  </si>
  <si>
    <t>Φ0.43-Φ0.49</t>
  </si>
  <si>
    <t>PPM16920</t>
  </si>
  <si>
    <t>LEO</t>
  </si>
  <si>
    <t>Ø25</t>
  </si>
  <si>
    <t>29sec.</t>
  </si>
  <si>
    <t>BP2181</t>
  </si>
  <si>
    <t>SUPER STOCK CAR</t>
  </si>
  <si>
    <t>44sec.</t>
  </si>
  <si>
    <t>KOMPAKTY 36 RAN, KALIBR 30+50mm / CAKE 36 SHOTS, CALIBER 30+50mm</t>
  </si>
  <si>
    <t>PPB3602</t>
  </si>
  <si>
    <t>KOMPAKTY 42 RAN, MULTIKALIBRKALIBR 16+20+25mm / CAKE 42 SHOTS, CALIBER 16+20+25mm</t>
  </si>
  <si>
    <t>PPB42</t>
  </si>
  <si>
    <t>33 sec.</t>
  </si>
  <si>
    <t>PPB90</t>
  </si>
  <si>
    <t>45sec.</t>
  </si>
  <si>
    <t>KOMPAKTY 98 RAN, MULTIKALIBR 20+25 mm / CAKE 98 SHOTS,MULTI CALIBER 20+25mm</t>
  </si>
  <si>
    <t>PPB98</t>
  </si>
  <si>
    <t>KOMPAKTY 128 RAN, KALIBR 25+30 mm / CAKE 128 SHOTS, CALIBER 25+30mm</t>
  </si>
  <si>
    <t>PPB128</t>
  </si>
  <si>
    <t>60sec.</t>
  </si>
  <si>
    <t>KOMPAKTY 145 RAN, KALIBR 20 mm / CAKE 145 SHOTS, CALIBER 20mm</t>
  </si>
  <si>
    <t>PPBC145</t>
  </si>
  <si>
    <t>Ø16x20</t>
  </si>
  <si>
    <t>KOMPAKTY 146 RAN, KALIBR 20 mm / CAKE 146 SHOTS, CALIBER 20mm</t>
  </si>
  <si>
    <t>PPC146</t>
  </si>
  <si>
    <t>75sec.</t>
  </si>
  <si>
    <t>KOMPAKTY 165 RAN, KALIBR 20+25 mm / CAKE 165 SHOTS, CALIBER 20+25mm</t>
  </si>
  <si>
    <t>80sec.</t>
  </si>
  <si>
    <t>PPBC407</t>
  </si>
  <si>
    <t>AIRFORCE 1                                          407 SH, kalibr 20/25/30</t>
  </si>
  <si>
    <t>Ø20X25X30</t>
  </si>
  <si>
    <t>153 sec.</t>
  </si>
  <si>
    <t>Q 3-4 /2024</t>
  </si>
  <si>
    <t>PPBC513</t>
  </si>
  <si>
    <t>AIRFORCE 2                                         513 SH, kalibr 20/25/30</t>
  </si>
  <si>
    <t>180 sec.</t>
  </si>
  <si>
    <t>PPCF11827</t>
  </si>
  <si>
    <t>PYROLOGIC 118                                   118 SH, kalibr 30 mm</t>
  </si>
  <si>
    <t xml:space="preserve">FIREWORKS EXPERT 163                    163 SH, kalibr </t>
  </si>
  <si>
    <t>1.33G</t>
  </si>
  <si>
    <t>PYROFESTIVE 400                                  400 SH, kalibr 20 mm</t>
  </si>
  <si>
    <t>FIREWORKS LEGION 264                     264 SH, kalibr 20/25/30/35 mm</t>
  </si>
  <si>
    <t>FIREWORKS ELITE 180                         180 SH, kalibr 25/30/35/50 mm</t>
  </si>
  <si>
    <t>FIREWORKS FORCE 172                     172 SH, kalibr 30/50 mm</t>
  </si>
  <si>
    <t>ONE SHOT 30mm PURPLE TAIL(COMET)</t>
  </si>
  <si>
    <t>SH450025</t>
  </si>
  <si>
    <t>ONE SHOT 45mm WHITE STROBE MINE</t>
  </si>
  <si>
    <t>SH450029</t>
  </si>
  <si>
    <t>ONE SHOT 45mm BROCADE CROWN MINE TO RED TIPS</t>
  </si>
  <si>
    <t>SH450091</t>
  </si>
  <si>
    <t>ONE SHOT 45mm Special Red to blue to green Mine (Japan style)</t>
  </si>
  <si>
    <t>SH450092</t>
  </si>
  <si>
    <t>ONE SHOT 45mm Special Blue to white strobe Mine (Japan style)</t>
  </si>
  <si>
    <t>SH450093</t>
  </si>
  <si>
    <t>ONE SHOT 45mm Blue to green strobe mine  (Japan style)</t>
  </si>
  <si>
    <t>SH452030</t>
  </si>
  <si>
    <t>ONE SHOT 45mm Gold tails to blue tips mine</t>
  </si>
  <si>
    <t>SH452037</t>
  </si>
  <si>
    <t xml:space="preserve">ONE SHOT 45mm Blood red plus white strobe mine </t>
  </si>
  <si>
    <t>SH452074</t>
  </si>
  <si>
    <t xml:space="preserve">ONE SHOT 45mm Blue to dragon eggs plus dragon eggs mine      </t>
  </si>
  <si>
    <t>SH452105</t>
  </si>
  <si>
    <t>ONE SHOT 45mm RED STROBE TAIL WITH WHITE STROBE MINE</t>
  </si>
  <si>
    <t>ONE SHOT 45mm SILVER STROBE TAIL WITH RED MINE</t>
  </si>
  <si>
    <t>ONE SHOT 45mm BROCADE (KAMURO) TAIL WITH BROCADE CROWN MINE</t>
  </si>
  <si>
    <t>3" KULOVÉ PUMY / 3" SHELLS/ PRODEJ I NA KS</t>
  </si>
  <si>
    <t>3"7,6cm</t>
  </si>
  <si>
    <t>3" COLOR CHRYSANTHEUM</t>
  </si>
  <si>
    <t>DS310082</t>
  </si>
  <si>
    <t xml:space="preserve">3" RED TO CRACKLING FLOWER </t>
  </si>
  <si>
    <t>DS310083</t>
  </si>
  <si>
    <t>3" GREEN TO CRACKLING FLOWER</t>
  </si>
  <si>
    <t>DS310123</t>
  </si>
  <si>
    <t>3" FLOWER CROWN</t>
  </si>
  <si>
    <t>3"BROCADE CROWN TO BLUE</t>
  </si>
  <si>
    <t>4" KULOVÉ PUMY / 4" SHELLS/ PRODEJ I NA KS</t>
  </si>
  <si>
    <t>DS410165</t>
  </si>
  <si>
    <t>4" GOLD STROBE WILLOW</t>
  </si>
  <si>
    <t>DS420017</t>
  </si>
  <si>
    <t>4" WHITE FLASHING WATERFALL</t>
  </si>
  <si>
    <t xml:space="preserve">4" VARIEGATED PEONY </t>
  </si>
  <si>
    <t>DS410055</t>
  </si>
  <si>
    <t>4" GOLD WAVE TO COLOR</t>
  </si>
  <si>
    <t>DS410083</t>
  </si>
  <si>
    <t>4" SEA BLUE PEONY WITH PALM PISTIL</t>
  </si>
  <si>
    <t>DS410087</t>
  </si>
  <si>
    <t>4" GREEN PEONY WITH RED PISTIL</t>
  </si>
  <si>
    <t>DS410088</t>
  </si>
  <si>
    <t>4" PURPLE PEONY WITH GREEN PISTIL</t>
  </si>
  <si>
    <t>DS410090</t>
  </si>
  <si>
    <t>4" BLUE AND GOLDEN STROBE</t>
  </si>
  <si>
    <t>DS410101</t>
  </si>
  <si>
    <t>4" GREEN STROBE</t>
  </si>
  <si>
    <t>DS410102</t>
  </si>
  <si>
    <t>4" LEMON STROBE</t>
  </si>
  <si>
    <t>DS410103</t>
  </si>
  <si>
    <t>4" ORANGE STROBE</t>
  </si>
  <si>
    <t>DS410168</t>
  </si>
  <si>
    <t xml:space="preserve">4" SILVER BROCADE CROWN </t>
  </si>
  <si>
    <t>DS410170</t>
  </si>
  <si>
    <t xml:space="preserve">4" FLOWER CROWN                                              </t>
  </si>
  <si>
    <t>4" RED HEARTH</t>
  </si>
  <si>
    <t>5" KULOVÉ PUMY / 5" SHELLS/ PRODEJ I NA KS</t>
  </si>
  <si>
    <t>DS510124</t>
  </si>
  <si>
    <t>5" TITANUM WILLOW STROBE WITH DRAGON</t>
  </si>
  <si>
    <t>DS510090</t>
  </si>
  <si>
    <t>5" CHRYS TO SILVER FLOWER CRACKLING WITH SILVER FLOWER CRACKLING PISTIL</t>
  </si>
  <si>
    <t>DS510108</t>
  </si>
  <si>
    <t xml:space="preserve">5" BLUE PEONY WITH BROCADE PISTIL AND RED PALM PISTIL </t>
  </si>
  <si>
    <t>DS510117</t>
  </si>
  <si>
    <t>5" TWILIGHT GLITTER</t>
  </si>
  <si>
    <t>DS510125</t>
  </si>
  <si>
    <t>5" SILVER STROBE W/FLOWER PISTIL</t>
  </si>
  <si>
    <t>5" GLITTERING CROSETTE WITH BIG GLITTERING TAIL</t>
  </si>
  <si>
    <t>6" Brocade crown to red strobe w/red strobe pistil</t>
  </si>
  <si>
    <t>FONTÁNY</t>
  </si>
  <si>
    <t>ZX8186-B</t>
  </si>
  <si>
    <t>STAGE ULTRAFAST COMET (LASER)  12m BLUE</t>
  </si>
  <si>
    <t>20/5</t>
  </si>
  <si>
    <t>120x30x30</t>
  </si>
  <si>
    <t>ZX8186-G</t>
  </si>
  <si>
    <t>STAGE ULTRAFAST COMET (LASER)  12m GREEN</t>
  </si>
  <si>
    <t>ZX8186-Y</t>
  </si>
  <si>
    <t>STAGE ULTRAFAST COMET (LASER)  12m RED</t>
  </si>
  <si>
    <t>ZX8189</t>
  </si>
  <si>
    <t>STAGE COMET  12m SILVER TAIL</t>
  </si>
  <si>
    <t>ZX8033F</t>
  </si>
  <si>
    <t xml:space="preserve">BIG RED STROBE FLASH </t>
  </si>
  <si>
    <t>10/5</t>
  </si>
  <si>
    <t>ŘÍMSKÁ SVÍCE PROFI</t>
  </si>
  <si>
    <t>CS3329Q</t>
  </si>
  <si>
    <t>CANDLE 72 SH-WHITE GLITTER WILLOW</t>
  </si>
  <si>
    <t>32/1</t>
  </si>
  <si>
    <t>PPB100</t>
  </si>
  <si>
    <t>Ø20</t>
  </si>
  <si>
    <t>PPB16604</t>
  </si>
  <si>
    <t>24sec.</t>
  </si>
  <si>
    <t>SHOW BOX IV.                                  86SH, kalibr 20 a 25mm</t>
  </si>
  <si>
    <t>SHOW BOX X.                                   124SH, kalibr 25mm</t>
  </si>
  <si>
    <t>SHOW BOX VII.                                196SH, kalibr 30mm</t>
  </si>
  <si>
    <t>SHOW BOX XIX.                               125SH, kalibr 30mm</t>
  </si>
  <si>
    <t>SHOW BOX III.                                  140SH, kalib 20 a 30mm</t>
  </si>
  <si>
    <t>SHOW BOX XV.                               200SH, kalibr 20mm</t>
  </si>
  <si>
    <t>SHOW BOX IX.                                 177SH, kalibr 25 mm</t>
  </si>
  <si>
    <t>48/6</t>
  </si>
  <si>
    <t>PPBF69014</t>
  </si>
  <si>
    <t>ROD SHOW</t>
  </si>
  <si>
    <t>65sec.</t>
  </si>
  <si>
    <t>INTERIÉROVÉ FONTÁNY / INTERIOR FOUNTAINS</t>
  </si>
  <si>
    <t>PPF0220</t>
  </si>
  <si>
    <t>SIILVER FOUNTAIN 2 M</t>
  </si>
  <si>
    <t>20sec.</t>
  </si>
  <si>
    <t>PPF0330</t>
  </si>
  <si>
    <t>SIILVER FOUNTAIN 3 M</t>
  </si>
  <si>
    <t>30sec.</t>
  </si>
  <si>
    <t>PPF0560</t>
  </si>
  <si>
    <t>SIILVER FOUNTAIN 5 M</t>
  </si>
  <si>
    <t>PPB16246</t>
  </si>
  <si>
    <t>X-SHARK</t>
  </si>
  <si>
    <t>20-30sec.</t>
  </si>
  <si>
    <t xml:space="preserve">Inner Caliber (mm) </t>
  </si>
  <si>
    <t>Size (cm)</t>
  </si>
  <si>
    <t>Ø15</t>
  </si>
  <si>
    <t>Ø17</t>
  </si>
  <si>
    <t>Ø13</t>
  </si>
  <si>
    <t>Ø60</t>
  </si>
  <si>
    <t>Ø50</t>
  </si>
  <si>
    <t>Ø10</t>
  </si>
  <si>
    <t>Ø75</t>
  </si>
  <si>
    <t>Ø83</t>
  </si>
  <si>
    <t>104x11</t>
  </si>
  <si>
    <t>106x11</t>
  </si>
  <si>
    <t>Ø28</t>
  </si>
  <si>
    <t>3,5x22,5</t>
  </si>
  <si>
    <t>3,5x12</t>
  </si>
  <si>
    <t>3,3x14</t>
  </si>
  <si>
    <t>Ø38</t>
  </si>
  <si>
    <t>Ø18</t>
  </si>
  <si>
    <t>Ø80</t>
  </si>
  <si>
    <t>7,5x4,2</t>
  </si>
  <si>
    <t>20,5x8,4</t>
  </si>
  <si>
    <t>11,5x4,2</t>
  </si>
  <si>
    <t>17,5x6</t>
  </si>
  <si>
    <t>33x11</t>
  </si>
  <si>
    <t>13,5x11</t>
  </si>
  <si>
    <t>Ø35</t>
  </si>
  <si>
    <t>Ø14</t>
  </si>
  <si>
    <t>7,5x7,5x8,5</t>
  </si>
  <si>
    <t>9,2x9,2x10</t>
  </si>
  <si>
    <t>KOMPAKTY 16 RAN, KALIBR 24mm / CAKE 16 SHOTS, CALIBER 24 mm</t>
  </si>
  <si>
    <t>17,5x17,2x16,8</t>
  </si>
  <si>
    <t>10x10x12,5</t>
  </si>
  <si>
    <t>Ø24</t>
  </si>
  <si>
    <t>12x12x12,5</t>
  </si>
  <si>
    <t>13,6x17,5x13,6</t>
  </si>
  <si>
    <t>14,5x14,5x17,5</t>
  </si>
  <si>
    <t>13,8x10x9,2</t>
  </si>
  <si>
    <t>12x12x10</t>
  </si>
  <si>
    <t>12,5x12,5</t>
  </si>
  <si>
    <t>15x14x17</t>
  </si>
  <si>
    <t>17,5x17,5x21</t>
  </si>
  <si>
    <t>15x15x12,5</t>
  </si>
  <si>
    <t>16,5x19,5x15</t>
  </si>
  <si>
    <t>Ø30x50</t>
  </si>
  <si>
    <t>33x18x28</t>
  </si>
  <si>
    <t>Ø16x20x25</t>
  </si>
  <si>
    <t>12,5x24x15</t>
  </si>
  <si>
    <t>10x12x12</t>
  </si>
  <si>
    <t>17,5x17,5x12,5</t>
  </si>
  <si>
    <t>22,5x19x15</t>
  </si>
  <si>
    <t>20,2x17,5x24,2</t>
  </si>
  <si>
    <t>22,1x22,5x27</t>
  </si>
  <si>
    <t>42x26,5x22,5</t>
  </si>
  <si>
    <t>32x28,4x22,2</t>
  </si>
  <si>
    <t>Ø45x26</t>
  </si>
  <si>
    <t>Ø45x27</t>
  </si>
  <si>
    <t>Ø45x28</t>
  </si>
  <si>
    <t>Ø45x29</t>
  </si>
  <si>
    <t>Ø45x30</t>
  </si>
  <si>
    <t>37,5x25x21</t>
  </si>
  <si>
    <t>Ø20x30</t>
  </si>
  <si>
    <t>27x18x17,5</t>
  </si>
  <si>
    <t>KOMPAKTY 90 RAN, KALIBR 16 mm / CAKE 90 SHOTS, CALIBER 1mm</t>
  </si>
  <si>
    <t>18x15x29,5</t>
  </si>
  <si>
    <t>Ø20x25</t>
  </si>
  <si>
    <t>60,5x31,5x25,5</t>
  </si>
  <si>
    <t>KOMPAKTY 100 RAN, KALIBR 14 mm / CAKE 100 SHOTS, CALIBER 14mm</t>
  </si>
  <si>
    <t>KOMPAKTY 100 RAN, KALIBR 16 mm / CAKE 100 SHOTS, CALIBER 16mm</t>
  </si>
  <si>
    <t>10x17x17</t>
  </si>
  <si>
    <t>22x14,5x22,3</t>
  </si>
  <si>
    <t>23x23x10</t>
  </si>
  <si>
    <t>25x12x26</t>
  </si>
  <si>
    <t>15x25x25</t>
  </si>
  <si>
    <t>24x24x12</t>
  </si>
  <si>
    <t>27,6x23x12</t>
  </si>
  <si>
    <t>31,5x26,5x15</t>
  </si>
  <si>
    <t>Ø25x30</t>
  </si>
  <si>
    <t>84,525,5x23</t>
  </si>
  <si>
    <t>25x35x12,5</t>
  </si>
  <si>
    <t>20x15x55</t>
  </si>
  <si>
    <t>Ø20x25x36</t>
  </si>
  <si>
    <t>75,5x30,5x20,5</t>
  </si>
  <si>
    <t>78,5x31,5x20,5</t>
  </si>
  <si>
    <t>53x31x12</t>
  </si>
  <si>
    <t>Ø20x25x30</t>
  </si>
  <si>
    <t>74,5x31x18</t>
  </si>
  <si>
    <t>48x47x19</t>
  </si>
  <si>
    <t>45x15x12,6</t>
  </si>
  <si>
    <t>39x39x21</t>
  </si>
  <si>
    <t>49x49x23,5</t>
  </si>
  <si>
    <t>91x23,5x18,2</t>
  </si>
  <si>
    <t>51x38x20</t>
  </si>
  <si>
    <t>54x31x13</t>
  </si>
  <si>
    <t>52x33x18,5</t>
  </si>
  <si>
    <t>88x25,5x24</t>
  </si>
  <si>
    <t>53x53x16</t>
  </si>
  <si>
    <t>Ø20x25x30x35</t>
  </si>
  <si>
    <t>95x31,5x23,5</t>
  </si>
  <si>
    <t>88x40,5x26</t>
  </si>
  <si>
    <t>Ø25x30x35x50</t>
  </si>
  <si>
    <t>98x36x26</t>
  </si>
  <si>
    <t>72,5x47x26</t>
  </si>
  <si>
    <t>79,5x61,5x20,5</t>
  </si>
  <si>
    <t>Staré Město 100, 73961 Třinec, IČ61975052, DIČ CZ61975052</t>
  </si>
  <si>
    <t>PETARDY / BANGERS</t>
  </si>
  <si>
    <t>EFFECT DESCRIPTION</t>
  </si>
  <si>
    <t>EFFECT DISCRIPTION</t>
  </si>
  <si>
    <t>Pink + lemon peony.</t>
  </si>
  <si>
    <t>Ground rotating red-green-yellow effect.</t>
  </si>
  <si>
    <t>silver floating fish with blue stars</t>
  </si>
  <si>
    <t>Colored comet tail alternately</t>
  </si>
  <si>
    <r>
      <t xml:space="preserve">SPARKLES 70 cm - 5ks/pcs ; 2023 </t>
    </r>
    <r>
      <rPr>
        <b/>
        <sz val="11"/>
        <color rgb="FFFF9933"/>
        <rFont val="Calibri"/>
        <family val="2"/>
        <charset val="238"/>
        <scheme val="minor"/>
      </rPr>
      <t>WEDDING DESIGN</t>
    </r>
  </si>
  <si>
    <r>
      <t xml:space="preserve">SPARKLES 90 cm - 6ks/pcs ; 2023 </t>
    </r>
    <r>
      <rPr>
        <b/>
        <sz val="11"/>
        <color rgb="FFFF9933"/>
        <rFont val="Calibri"/>
        <family val="2"/>
        <charset val="238"/>
        <scheme val="minor"/>
      </rPr>
      <t>WEDDING DESIGN</t>
    </r>
  </si>
  <si>
    <r>
      <t xml:space="preserve">GÓÓÓL                               </t>
    </r>
    <r>
      <rPr>
        <b/>
        <sz val="11"/>
        <color theme="7" tint="-0.249977111117893"/>
        <rFont val="Calibri"/>
        <family val="2"/>
        <charset val="238"/>
        <scheme val="minor"/>
      </rPr>
      <t>NEW 2024</t>
    </r>
  </si>
  <si>
    <r>
      <t xml:space="preserve">MINI 8                                        </t>
    </r>
    <r>
      <rPr>
        <b/>
        <sz val="11"/>
        <color theme="7" tint="-0.249977111117893"/>
        <rFont val="Calibri"/>
        <family val="2"/>
        <charset val="238"/>
        <scheme val="minor"/>
      </rPr>
      <t xml:space="preserve"> NEW 2024</t>
    </r>
  </si>
  <si>
    <r>
      <t xml:space="preserve">MAXIMUS                                    </t>
    </r>
    <r>
      <rPr>
        <b/>
        <sz val="11"/>
        <color theme="7" tint="-0.249977111117893"/>
        <rFont val="Calibri"/>
        <family val="2"/>
        <charset val="238"/>
        <scheme val="minor"/>
      </rPr>
      <t>NEW 2024</t>
    </r>
  </si>
  <si>
    <r>
      <t xml:space="preserve">GOLDEN BERLÍN                         </t>
    </r>
    <r>
      <rPr>
        <b/>
        <sz val="11"/>
        <color theme="7" tint="-0.249977111117893"/>
        <rFont val="Calibri"/>
        <family val="2"/>
        <charset val="238"/>
        <scheme val="minor"/>
      </rPr>
      <t>NEW 2024</t>
    </r>
  </si>
  <si>
    <r>
      <t xml:space="preserve">GLORIOUS NIGHT                           </t>
    </r>
    <r>
      <rPr>
        <b/>
        <sz val="11"/>
        <color theme="7" tint="-0.249977111117893"/>
        <rFont val="Calibri"/>
        <family val="2"/>
        <charset val="238"/>
        <scheme val="minor"/>
      </rPr>
      <t>NEW 2024</t>
    </r>
  </si>
  <si>
    <r>
      <t xml:space="preserve">MOONLIGHT SHADOW               </t>
    </r>
    <r>
      <rPr>
        <b/>
        <sz val="11"/>
        <color theme="7" tint="-0.249977111117893"/>
        <rFont val="Calibri"/>
        <family val="2"/>
        <charset val="238"/>
        <scheme val="minor"/>
      </rPr>
      <t>NEW 2024</t>
    </r>
  </si>
  <si>
    <r>
      <t xml:space="preserve">XANTIPA 19"                                </t>
    </r>
    <r>
      <rPr>
        <b/>
        <sz val="11"/>
        <color theme="7" tint="-0.249977111117893"/>
        <rFont val="Calibri"/>
        <family val="2"/>
        <charset val="238"/>
        <scheme val="minor"/>
      </rPr>
      <t>NEW 2024</t>
    </r>
  </si>
  <si>
    <r>
      <t xml:space="preserve">PRAHA                                              </t>
    </r>
    <r>
      <rPr>
        <b/>
        <sz val="11"/>
        <color theme="7" tint="-0.249977111117893"/>
        <rFont val="Calibri"/>
        <family val="2"/>
        <charset val="238"/>
        <scheme val="minor"/>
      </rPr>
      <t>NEW 2024</t>
    </r>
  </si>
  <si>
    <r>
      <t xml:space="preserve">SPLENDID                                     </t>
    </r>
    <r>
      <rPr>
        <b/>
        <sz val="11"/>
        <color theme="7" tint="-0.249977111117893"/>
        <rFont val="Calibri"/>
        <family val="2"/>
        <charset val="238"/>
        <scheme val="minor"/>
      </rPr>
      <t>NEW 2024</t>
    </r>
  </si>
  <si>
    <r>
      <t xml:space="preserve">THUNDERBOLT                           </t>
    </r>
    <r>
      <rPr>
        <b/>
        <sz val="11"/>
        <color theme="7" tint="-0.249977111117893"/>
        <rFont val="Calibri"/>
        <family val="2"/>
        <charset val="238"/>
        <scheme val="minor"/>
      </rPr>
      <t>NEW 2024</t>
    </r>
  </si>
  <si>
    <r>
      <t xml:space="preserve">PARTY NIGHT                              </t>
    </r>
    <r>
      <rPr>
        <b/>
        <sz val="11"/>
        <color theme="7" tint="-0.249977111117893"/>
        <rFont val="Calibri"/>
        <family val="2"/>
        <charset val="238"/>
        <scheme val="minor"/>
      </rPr>
      <t>NEW 2024</t>
    </r>
  </si>
  <si>
    <r>
      <t xml:space="preserve">SHOW TIME                                </t>
    </r>
    <r>
      <rPr>
        <b/>
        <sz val="11"/>
        <color theme="7" tint="-0.249977111117893"/>
        <rFont val="Calibri"/>
        <family val="2"/>
        <charset val="238"/>
        <scheme val="minor"/>
      </rPr>
      <t>NEW 2024</t>
    </r>
  </si>
  <si>
    <r>
      <t xml:space="preserve">GIGA WITCH                                   </t>
    </r>
    <r>
      <rPr>
        <b/>
        <sz val="11"/>
        <color theme="7" tint="-0.249977111117893"/>
        <rFont val="Calibri"/>
        <family val="2"/>
        <charset val="238"/>
        <scheme val="minor"/>
      </rPr>
      <t>NEW 2024</t>
    </r>
  </si>
  <si>
    <t xml:space="preserve">LA BOMBA MINI - 20ks/pcs         </t>
  </si>
  <si>
    <r>
      <rPr>
        <b/>
        <sz val="11"/>
        <color theme="1"/>
        <rFont val="Calibri"/>
        <family val="2"/>
        <charset val="238"/>
        <scheme val="minor"/>
      </rPr>
      <t xml:space="preserve">COSMIC DUST 230SH   </t>
    </r>
    <r>
      <rPr>
        <sz val="11"/>
        <color theme="1"/>
        <rFont val="Calibri"/>
        <family val="2"/>
        <charset val="238"/>
        <scheme val="minor"/>
      </rPr>
      <t xml:space="preserve">            </t>
    </r>
    <r>
      <rPr>
        <b/>
        <sz val="12"/>
        <color theme="7" tint="-0.249977111117893"/>
        <rFont val="Calibri"/>
        <family val="2"/>
        <charset val="238"/>
        <scheme val="minor"/>
      </rPr>
      <t>NEW 2024</t>
    </r>
  </si>
  <si>
    <r>
      <rPr>
        <b/>
        <sz val="11"/>
        <color theme="1"/>
        <rFont val="Calibri"/>
        <family val="2"/>
        <charset val="238"/>
        <scheme val="minor"/>
      </rPr>
      <t xml:space="preserve">GRANDIOSO 252SH </t>
    </r>
    <r>
      <rPr>
        <sz val="11"/>
        <color theme="1"/>
        <rFont val="Calibri"/>
        <family val="2"/>
        <charset val="238"/>
        <scheme val="minor"/>
      </rPr>
      <t xml:space="preserve">                 </t>
    </r>
    <r>
      <rPr>
        <b/>
        <sz val="11"/>
        <color theme="7" tint="-0.249977111117893"/>
        <rFont val="Calibri"/>
        <family val="2"/>
        <charset val="238"/>
        <scheme val="minor"/>
      </rPr>
      <t>NEW 2024</t>
    </r>
  </si>
  <si>
    <t>DS310017</t>
  </si>
  <si>
    <t>4" YELLOW DARK RED PEONY</t>
  </si>
  <si>
    <t xml:space="preserve">4" PURPLE WAVE </t>
  </si>
  <si>
    <t>DS410078</t>
  </si>
  <si>
    <t>4" PURPLE PEONY WITH PALM CORE</t>
  </si>
  <si>
    <t>DS510113</t>
  </si>
  <si>
    <t>5" PINK PEONY TO BROCADE RING</t>
  </si>
  <si>
    <t>DS510193</t>
  </si>
  <si>
    <t>5" GOLD TITANIUM WILLOW</t>
  </si>
  <si>
    <t>DS520023</t>
  </si>
  <si>
    <t>5" GOLD SWILLOW WATERFALL TO WHITE</t>
  </si>
  <si>
    <t>6" KULOVÉ PUMY / 6" SHELLS/ PRODEJ I NA KS</t>
  </si>
  <si>
    <t>DS610242</t>
  </si>
  <si>
    <t>6" BROCADDE CROWN TO RED</t>
  </si>
  <si>
    <t>5"/17,5cm</t>
  </si>
  <si>
    <t>DS610227</t>
  </si>
  <si>
    <t xml:space="preserve">6" BROCADE CROWN W/RED STROBE PISTIL </t>
  </si>
  <si>
    <t>SHINY WAY</t>
  </si>
  <si>
    <r>
      <t>LA BOMBA - 20ks/pcs</t>
    </r>
    <r>
      <rPr>
        <sz val="11"/>
        <color rgb="FFFF9933"/>
        <rFont val="Calibri"/>
        <family val="2"/>
        <charset val="238"/>
        <scheme val="minor"/>
      </rPr>
      <t xml:space="preserve"> </t>
    </r>
    <r>
      <rPr>
        <b/>
        <sz val="11"/>
        <color rgb="FFFF9933"/>
        <rFont val="Calibri"/>
        <family val="2"/>
        <charset val="238"/>
        <scheme val="minor"/>
      </rPr>
      <t xml:space="preserve"> </t>
    </r>
  </si>
  <si>
    <t>M7 SMOKE GRENADE - 6ks/psc</t>
  </si>
  <si>
    <t>SUPER ETNA - 6 ks/pcs</t>
  </si>
  <si>
    <t>5" ASSORTED FOUNTAIN - 6ks/psc</t>
  </si>
  <si>
    <t>7" ASSORTED FOUNTAIN - 4ks/psc</t>
  </si>
  <si>
    <t xml:space="preserve">FLY FALCON - 9 ks </t>
  </si>
  <si>
    <t xml:space="preserve">FLY OWL - 11ks </t>
  </si>
  <si>
    <t xml:space="preserve">FLY HAWK - 17ks  </t>
  </si>
  <si>
    <t xml:space="preserve">BROCADE KING WITH BLUE MINES 49SH                                           </t>
  </si>
  <si>
    <t xml:space="preserve">RED STROBE "FAN" 49SH </t>
  </si>
  <si>
    <t xml:space="preserve">CRACKLING COMET "Z" 49SH                                        </t>
  </si>
  <si>
    <t xml:space="preserve">SILVER CRACKLING PALM "FAN" 49SH                                             </t>
  </si>
  <si>
    <t xml:space="preserve">RED GLITTER WILLOW "FAN" 49SH                                                       </t>
  </si>
  <si>
    <t xml:space="preserve">BIG SILVER CHRYS W/COLOR PISTIL 49SH                     </t>
  </si>
  <si>
    <t>12/12/6</t>
  </si>
  <si>
    <t>DS410061</t>
  </si>
  <si>
    <t xml:space="preserve">4" BLUE CHRYSANTHEMUM </t>
  </si>
  <si>
    <t>DS410091</t>
  </si>
  <si>
    <t>4" AQUA PEONY WITH RED STROBE</t>
  </si>
  <si>
    <t>6"/17,5cm</t>
  </si>
  <si>
    <t>DS410007</t>
  </si>
  <si>
    <t>DS410016</t>
  </si>
  <si>
    <t>4" VIOLET PEONY</t>
  </si>
  <si>
    <t>DS410029</t>
  </si>
  <si>
    <t>4" BLUE TO RED PEONY</t>
  </si>
  <si>
    <t>DS410044</t>
  </si>
  <si>
    <t>DS410064</t>
  </si>
  <si>
    <t>4" CHRYSANTHEMUM TO PURPLE WITH DRAGON EGGS PISTIL</t>
  </si>
  <si>
    <t>DS410066</t>
  </si>
  <si>
    <t>4" RED CHRYSANTHEMUM WITH PALM CORE</t>
  </si>
  <si>
    <t>DS410067</t>
  </si>
  <si>
    <t>4" GREEN CHRYSANTHEMUM WITH PALM CORE</t>
  </si>
  <si>
    <t>DS410068</t>
  </si>
  <si>
    <t>4" BLUE CHRYSANTHEMUM WITH PALM CORE</t>
  </si>
  <si>
    <t>DS410154</t>
  </si>
  <si>
    <t>4" COLOR DAHLIA ( RED AND GREEN)</t>
  </si>
  <si>
    <t>DS510202</t>
  </si>
  <si>
    <t>5" BLUE PEONY w/BROCADE CROWN BIG PISTIL</t>
  </si>
  <si>
    <t>DS510214</t>
  </si>
  <si>
    <t>5" SILVER CROWN w/RED STROBE PISTIL</t>
  </si>
  <si>
    <t>Q-2/2025</t>
  </si>
  <si>
    <t xml:space="preserve">PRESENTATION </t>
  </si>
  <si>
    <t xml:space="preserve">SHOW LIST + NEWS </t>
  </si>
  <si>
    <t>24/4</t>
  </si>
  <si>
    <t>PPP1200</t>
  </si>
  <si>
    <t>100/20</t>
  </si>
  <si>
    <t>Q-3/2025</t>
  </si>
  <si>
    <t>PPP177</t>
  </si>
  <si>
    <t>PPP176</t>
  </si>
  <si>
    <t>160/10</t>
  </si>
  <si>
    <t>80/20</t>
  </si>
  <si>
    <t>PPX0072</t>
  </si>
  <si>
    <t>6/10/2</t>
  </si>
  <si>
    <t>snake and crackling</t>
  </si>
  <si>
    <t>BENGÁLSKÉ OHNĚ / BENGAL FLAME</t>
  </si>
  <si>
    <t>PPBF258R</t>
  </si>
  <si>
    <r>
      <t xml:space="preserve">BENGAL FLAME RED </t>
    </r>
    <r>
      <rPr>
        <b/>
        <sz val="11"/>
        <color theme="7" tint="-0.249977111117893"/>
        <rFont val="Calibri"/>
        <family val="2"/>
        <charset val="238"/>
        <scheme val="minor"/>
      </rPr>
      <t>2025</t>
    </r>
  </si>
  <si>
    <t>28,5x24</t>
  </si>
  <si>
    <t>55-60sec</t>
  </si>
  <si>
    <t>red flame</t>
  </si>
  <si>
    <t>PPBF258G</t>
  </si>
  <si>
    <r>
      <t xml:space="preserve">BENGAL FLAME GREEN </t>
    </r>
    <r>
      <rPr>
        <b/>
        <sz val="11"/>
        <color theme="7" tint="-0.249977111117893"/>
        <rFont val="Calibri"/>
        <family val="2"/>
        <charset val="238"/>
        <scheme val="minor"/>
      </rPr>
      <t>2025</t>
    </r>
  </si>
  <si>
    <t>green flame</t>
  </si>
  <si>
    <t>PPBF258Y</t>
  </si>
  <si>
    <r>
      <t xml:space="preserve">BENGAL FLAME YELLOW </t>
    </r>
    <r>
      <rPr>
        <b/>
        <sz val="11"/>
        <color theme="7" tint="-0.249977111117893"/>
        <rFont val="Calibri"/>
        <family val="2"/>
        <charset val="238"/>
        <scheme val="minor"/>
      </rPr>
      <t>2025</t>
    </r>
  </si>
  <si>
    <t>yellow flame</t>
  </si>
  <si>
    <t>PPBF258B</t>
  </si>
  <si>
    <r>
      <t xml:space="preserve">BENGAL FLAME BLUE </t>
    </r>
    <r>
      <rPr>
        <b/>
        <sz val="11"/>
        <color theme="7" tint="-0.249977111117893"/>
        <rFont val="Calibri"/>
        <family val="2"/>
        <charset val="238"/>
        <scheme val="minor"/>
      </rPr>
      <t>2025</t>
    </r>
  </si>
  <si>
    <t>blue flame</t>
  </si>
  <si>
    <t>PPBF258W</t>
  </si>
  <si>
    <r>
      <t xml:space="preserve">BENGAL FLAME WHITE </t>
    </r>
    <r>
      <rPr>
        <b/>
        <sz val="11"/>
        <color theme="7" tint="-0.249977111117893"/>
        <rFont val="Calibri"/>
        <family val="2"/>
        <charset val="238"/>
        <scheme val="minor"/>
      </rPr>
      <t>2025</t>
    </r>
  </si>
  <si>
    <t>white flame</t>
  </si>
  <si>
    <t>PPBF258FR</t>
  </si>
  <si>
    <r>
      <t xml:space="preserve">BENGAL FLAME RED FLASH TORCH </t>
    </r>
    <r>
      <rPr>
        <b/>
        <sz val="11"/>
        <color theme="7" tint="-0.249977111117893"/>
        <rFont val="Calibri"/>
        <family val="2"/>
        <charset val="238"/>
        <scheme val="minor"/>
      </rPr>
      <t>2025</t>
    </r>
  </si>
  <si>
    <t>red flash torch</t>
  </si>
  <si>
    <t>KOMPAKTY 36 RAN, KALIBR 14mm/ CAKE 36 SHOTS, CALIBER 14mm</t>
  </si>
  <si>
    <t>PPM36440</t>
  </si>
  <si>
    <r>
      <t xml:space="preserve">MINI 4 </t>
    </r>
    <r>
      <rPr>
        <b/>
        <sz val="11"/>
        <color theme="7" tint="-0.249977111117893"/>
        <rFont val="Calibri"/>
        <family val="2"/>
        <charset val="238"/>
        <scheme val="minor"/>
      </rPr>
      <t>2025</t>
    </r>
  </si>
  <si>
    <t>14x17x95</t>
  </si>
  <si>
    <t>Red and white strobe; green and white strobe; crackling; red and green peony; white strobe; crackling</t>
  </si>
  <si>
    <t>SP252A</t>
  </si>
  <si>
    <t>SP252B</t>
  </si>
  <si>
    <t>SP252C</t>
  </si>
  <si>
    <t>SP252D</t>
  </si>
  <si>
    <t>PPD45100</t>
  </si>
  <si>
    <r>
      <t xml:space="preserve">BLUE SMOKE 45 </t>
    </r>
    <r>
      <rPr>
        <b/>
        <sz val="11"/>
        <color theme="7" tint="-0.249977111117893"/>
        <rFont val="Calibri"/>
        <family val="2"/>
        <charset val="238"/>
        <scheme val="minor"/>
      </rPr>
      <t>2025</t>
    </r>
  </si>
  <si>
    <t>8/5</t>
  </si>
  <si>
    <t>Ø45</t>
  </si>
  <si>
    <t>45x55x130</t>
  </si>
  <si>
    <t>modrý dým</t>
  </si>
  <si>
    <t>PPD45100Y</t>
  </si>
  <si>
    <r>
      <t xml:space="preserve">YELLOW SMOKE 45 </t>
    </r>
    <r>
      <rPr>
        <b/>
        <sz val="11"/>
        <color theme="7" tint="-0.249977111117893"/>
        <rFont val="Calibri"/>
        <family val="2"/>
        <charset val="238"/>
        <scheme val="minor"/>
      </rPr>
      <t>2025</t>
    </r>
  </si>
  <si>
    <t>žlutý dým</t>
  </si>
  <si>
    <t>PPD45100G</t>
  </si>
  <si>
    <r>
      <t xml:space="preserve">GREEN SMOKE 45 </t>
    </r>
    <r>
      <rPr>
        <b/>
        <sz val="11"/>
        <color theme="7" tint="-0.249977111117893"/>
        <rFont val="Calibri"/>
        <family val="2"/>
        <charset val="238"/>
        <scheme val="minor"/>
      </rPr>
      <t>2025</t>
    </r>
  </si>
  <si>
    <t>zelený dým</t>
  </si>
  <si>
    <t>PPD45100R</t>
  </si>
  <si>
    <r>
      <t xml:space="preserve">RED SMOKE 45 </t>
    </r>
    <r>
      <rPr>
        <b/>
        <sz val="11"/>
        <color theme="7" tint="-0.249977111117893"/>
        <rFont val="Calibri"/>
        <family val="2"/>
        <charset val="238"/>
        <scheme val="minor"/>
      </rPr>
      <t>2025</t>
    </r>
  </si>
  <si>
    <t xml:space="preserve">červený dým </t>
  </si>
  <si>
    <t>PPD45100W</t>
  </si>
  <si>
    <r>
      <t xml:space="preserve">WHITE SMOKE 45 </t>
    </r>
    <r>
      <rPr>
        <b/>
        <sz val="11"/>
        <color theme="7" tint="-0.249977111117893"/>
        <rFont val="Calibri"/>
        <family val="2"/>
        <charset val="238"/>
        <scheme val="minor"/>
      </rPr>
      <t>2025</t>
    </r>
  </si>
  <si>
    <t>bílý dým</t>
  </si>
  <si>
    <t>PPD45100PL</t>
  </si>
  <si>
    <r>
      <t xml:space="preserve">PURPLE SMOKE 45 </t>
    </r>
    <r>
      <rPr>
        <b/>
        <sz val="11"/>
        <color theme="7" tint="-0.249977111117893"/>
        <rFont val="Calibri"/>
        <family val="2"/>
        <charset val="238"/>
        <scheme val="minor"/>
      </rPr>
      <t>2025</t>
    </r>
  </si>
  <si>
    <t>fialový dým</t>
  </si>
  <si>
    <t>PPD45100PK</t>
  </si>
  <si>
    <r>
      <t xml:space="preserve">PINK SMOKE 45 </t>
    </r>
    <r>
      <rPr>
        <b/>
        <sz val="11"/>
        <color theme="7" tint="-0.249977111117893"/>
        <rFont val="Calibri"/>
        <family val="2"/>
        <charset val="238"/>
        <scheme val="minor"/>
      </rPr>
      <t>2025</t>
    </r>
  </si>
  <si>
    <t>růžový dým</t>
  </si>
  <si>
    <t>PPD45100O</t>
  </si>
  <si>
    <r>
      <t xml:space="preserve">ORANGE SMOKE 45 </t>
    </r>
    <r>
      <rPr>
        <b/>
        <sz val="11"/>
        <color theme="7" tint="-0.249977111117893"/>
        <rFont val="Calibri"/>
        <family val="2"/>
        <charset val="238"/>
        <scheme val="minor"/>
      </rPr>
      <t>2025</t>
    </r>
  </si>
  <si>
    <t>oranžový dým</t>
  </si>
  <si>
    <t>PPD45100BK</t>
  </si>
  <si>
    <r>
      <t xml:space="preserve">BLACK SMOKE 45 </t>
    </r>
    <r>
      <rPr>
        <b/>
        <sz val="11"/>
        <color theme="7" tint="-0.249977111117893"/>
        <rFont val="Calibri"/>
        <family val="2"/>
        <charset val="238"/>
        <scheme val="minor"/>
      </rPr>
      <t>2025</t>
    </r>
  </si>
  <si>
    <t>černý dým</t>
  </si>
  <si>
    <t>PPSBC015</t>
  </si>
  <si>
    <r>
      <t xml:space="preserve">SMOKELESS BIRTHDAY CANDLE </t>
    </r>
    <r>
      <rPr>
        <b/>
        <sz val="11"/>
        <color theme="7" tint="-0.249977111117893"/>
        <rFont val="Calibri"/>
        <family val="2"/>
        <charset val="238"/>
        <scheme val="minor"/>
      </rPr>
      <t>2025</t>
    </r>
  </si>
  <si>
    <t>9/20/4</t>
  </si>
  <si>
    <t>10x15x150</t>
  </si>
  <si>
    <t>PPSS20125</t>
  </si>
  <si>
    <r>
      <t xml:space="preserve">THUNDER FLOWER NEW </t>
    </r>
    <r>
      <rPr>
        <b/>
        <sz val="11"/>
        <color theme="7" tint="-0.249977111117893"/>
        <rFont val="Calibri"/>
        <family val="2"/>
        <charset val="238"/>
        <scheme val="minor"/>
      </rPr>
      <t>2025</t>
    </r>
  </si>
  <si>
    <t>20x25x125</t>
  </si>
  <si>
    <t>single shot</t>
  </si>
  <si>
    <t>PPSS25150</t>
  </si>
  <si>
    <r>
      <t xml:space="preserve">TUNDER SHOOT </t>
    </r>
    <r>
      <rPr>
        <b/>
        <sz val="11"/>
        <color theme="7" tint="-0.249977111117893"/>
        <rFont val="Calibri"/>
        <family val="2"/>
        <charset val="238"/>
        <scheme val="minor"/>
      </rPr>
      <t>2025</t>
    </r>
  </si>
  <si>
    <t>25x30x150</t>
  </si>
  <si>
    <t>PPSS30175</t>
  </si>
  <si>
    <r>
      <t xml:space="preserve">XXL THUNDER NEW </t>
    </r>
    <r>
      <rPr>
        <b/>
        <sz val="11"/>
        <color theme="7" tint="-0.249977111117893"/>
        <rFont val="Calibri"/>
        <family val="2"/>
        <charset val="238"/>
        <scheme val="minor"/>
      </rPr>
      <t>2025</t>
    </r>
  </si>
  <si>
    <t>30x37x175</t>
  </si>
  <si>
    <t>PPSS48290</t>
  </si>
  <si>
    <r>
      <t xml:space="preserve">EXTREME THUNDER </t>
    </r>
    <r>
      <rPr>
        <b/>
        <sz val="11"/>
        <color theme="7" tint="-0.249977111117893"/>
        <rFont val="Calibri"/>
        <family val="2"/>
        <charset val="238"/>
        <scheme val="minor"/>
      </rPr>
      <t>2025</t>
    </r>
  </si>
  <si>
    <t>8/3</t>
  </si>
  <si>
    <t>Ø48</t>
  </si>
  <si>
    <t>48x55x290</t>
  </si>
  <si>
    <t>42sec</t>
  </si>
  <si>
    <t>KOMPAKTY 70 RAN, MULTIKALIBR 14 mm / CAKE 70 SHOTS,MULTI CALIBER 14mm</t>
  </si>
  <si>
    <t>PPB70900</t>
  </si>
  <si>
    <t>MINI 9</t>
  </si>
  <si>
    <t>16/1</t>
  </si>
  <si>
    <t>Q-4/2025</t>
  </si>
  <si>
    <t xml:space="preserve">SMOKE CAKE SURPRISE </t>
  </si>
  <si>
    <t>PPSC30P</t>
  </si>
  <si>
    <t>PPSC30B</t>
  </si>
  <si>
    <r>
      <t xml:space="preserve">SMOKE CAKE SURPRISE PINK </t>
    </r>
    <r>
      <rPr>
        <b/>
        <sz val="11"/>
        <color theme="7" tint="-0.249977111117893"/>
        <rFont val="Calibri"/>
        <family val="2"/>
        <charset val="238"/>
        <scheme val="minor"/>
      </rPr>
      <t>2025</t>
    </r>
  </si>
  <si>
    <r>
      <t xml:space="preserve">SMOKE CAKE SURPRISE BLUE </t>
    </r>
    <r>
      <rPr>
        <b/>
        <sz val="11"/>
        <color theme="7" tint="-0.249977111117893"/>
        <rFont val="Calibri"/>
        <family val="2"/>
        <charset val="238"/>
        <scheme val="minor"/>
      </rPr>
      <t>2025</t>
    </r>
  </si>
  <si>
    <t>30x37x250</t>
  </si>
  <si>
    <t>2sec.</t>
  </si>
  <si>
    <t>Pink smoke</t>
  </si>
  <si>
    <t>Blue smoke</t>
  </si>
  <si>
    <t>KOMPAKTY 9 RAN, KALIBR 20mm /CAKE 9 SHOTS, CALIBER 20mm</t>
  </si>
  <si>
    <t>purple peony, yellow peony</t>
  </si>
  <si>
    <t>PPC2009</t>
  </si>
  <si>
    <t>SPACEMAN</t>
  </si>
  <si>
    <t>20x25x100</t>
  </si>
  <si>
    <t>10sec.</t>
  </si>
  <si>
    <t>PPBC210S</t>
  </si>
  <si>
    <t>78x195</t>
  </si>
  <si>
    <t>PPC303S</t>
  </si>
  <si>
    <r>
      <t xml:space="preserve">GIANT GATLING 400 S    </t>
    </r>
    <r>
      <rPr>
        <b/>
        <sz val="11"/>
        <color theme="7" tint="-0.249977111117893"/>
        <rFont val="Calibri"/>
        <family val="2"/>
        <charset val="238"/>
        <scheme val="minor"/>
      </rPr>
      <t xml:space="preserve"> 2024</t>
    </r>
  </si>
  <si>
    <r>
      <t xml:space="preserve">FIREWIRE GATLIN 300 S     </t>
    </r>
    <r>
      <rPr>
        <b/>
        <sz val="11"/>
        <color theme="7" tint="-0.249977111117893"/>
        <rFont val="Calibri"/>
        <family val="2"/>
        <charset val="238"/>
        <scheme val="minor"/>
      </rPr>
      <t xml:space="preserve"> 2024</t>
    </r>
  </si>
  <si>
    <r>
      <t xml:space="preserve">FIREWIRE GATLIN 300 S NEW      </t>
    </r>
    <r>
      <rPr>
        <b/>
        <sz val="11"/>
        <color theme="7" tint="-0.249977111117893"/>
        <rFont val="Calibri"/>
        <family val="2"/>
        <charset val="238"/>
        <scheme val="minor"/>
      </rPr>
      <t>2025</t>
    </r>
  </si>
  <si>
    <r>
      <t xml:space="preserve">BALLS OF FIRE 210 SH    </t>
    </r>
    <r>
      <rPr>
        <b/>
        <sz val="11"/>
        <color theme="7" tint="-0.249977111117893"/>
        <rFont val="Calibri"/>
        <family val="2"/>
        <charset val="238"/>
        <scheme val="minor"/>
      </rPr>
      <t>NEW</t>
    </r>
    <r>
      <rPr>
        <b/>
        <sz val="11"/>
        <color theme="1"/>
        <rFont val="Calibri"/>
        <family val="2"/>
        <charset val="238"/>
        <scheme val="minor"/>
      </rPr>
      <t xml:space="preserve"> </t>
    </r>
    <r>
      <rPr>
        <b/>
        <sz val="11"/>
        <color theme="7" tint="-0.249977111117893"/>
        <rFont val="Calibri"/>
        <family val="2"/>
        <charset val="238"/>
        <scheme val="minor"/>
      </rPr>
      <t>2025</t>
    </r>
  </si>
  <si>
    <r>
      <t xml:space="preserve">SMALL SILVER CRACKERS          </t>
    </r>
    <r>
      <rPr>
        <b/>
        <sz val="11"/>
        <color theme="7" tint="-0.249977111117893"/>
        <rFont val="Calibri"/>
        <family val="2"/>
        <charset val="238"/>
        <scheme val="minor"/>
      </rPr>
      <t xml:space="preserve"> 2024</t>
    </r>
  </si>
  <si>
    <r>
      <t xml:space="preserve">BIG SILVER CRACKERS                </t>
    </r>
    <r>
      <rPr>
        <b/>
        <sz val="11"/>
        <color theme="7" tint="-0.249977111117893"/>
        <rFont val="Calibri"/>
        <family val="2"/>
        <charset val="238"/>
        <scheme val="minor"/>
      </rPr>
      <t xml:space="preserve"> 2024</t>
    </r>
  </si>
  <si>
    <r>
      <t xml:space="preserve">POOPING DOG        </t>
    </r>
    <r>
      <rPr>
        <b/>
        <sz val="11"/>
        <color theme="7" tint="-0.249977111117893"/>
        <rFont val="Calibri"/>
        <family val="2"/>
        <charset val="238"/>
        <scheme val="minor"/>
      </rPr>
      <t xml:space="preserve">  NEW</t>
    </r>
    <r>
      <rPr>
        <b/>
        <sz val="11"/>
        <color theme="1"/>
        <rFont val="Calibri"/>
        <family val="2"/>
        <charset val="238"/>
        <scheme val="minor"/>
      </rPr>
      <t xml:space="preserve"> </t>
    </r>
    <r>
      <rPr>
        <b/>
        <sz val="11"/>
        <color theme="7" tint="-0.249977111117893"/>
        <rFont val="Calibri"/>
        <family val="2"/>
        <charset val="238"/>
        <scheme val="minor"/>
      </rPr>
      <t>2025</t>
    </r>
  </si>
  <si>
    <r>
      <t xml:space="preserve">FEUER FALTER           </t>
    </r>
    <r>
      <rPr>
        <b/>
        <sz val="11"/>
        <color theme="7" tint="-0.249977111117893"/>
        <rFont val="Calibri"/>
        <family val="2"/>
        <charset val="238"/>
        <scheme val="minor"/>
      </rPr>
      <t>NEW</t>
    </r>
    <r>
      <rPr>
        <b/>
        <sz val="11"/>
        <color theme="1"/>
        <rFont val="Calibri"/>
        <family val="2"/>
        <charset val="238"/>
        <scheme val="minor"/>
      </rPr>
      <t xml:space="preserve"> </t>
    </r>
    <r>
      <rPr>
        <b/>
        <sz val="11"/>
        <color theme="7" tint="-0.249977111117893"/>
        <rFont val="Calibri"/>
        <family val="2"/>
        <charset val="238"/>
        <scheme val="minor"/>
      </rPr>
      <t>2025</t>
    </r>
  </si>
  <si>
    <r>
      <t xml:space="preserve">COBRA 1             </t>
    </r>
    <r>
      <rPr>
        <b/>
        <sz val="11"/>
        <color theme="7" tint="-0.249977111117893"/>
        <rFont val="Calibri"/>
        <family val="2"/>
        <charset val="238"/>
        <scheme val="minor"/>
      </rPr>
      <t>NEW</t>
    </r>
    <r>
      <rPr>
        <b/>
        <sz val="11"/>
        <color theme="1"/>
        <rFont val="Calibri"/>
        <family val="2"/>
        <charset val="238"/>
        <scheme val="minor"/>
      </rPr>
      <t xml:space="preserve"> </t>
    </r>
    <r>
      <rPr>
        <b/>
        <sz val="11"/>
        <color theme="7" tint="-0.249977111117893"/>
        <rFont val="Calibri"/>
        <family val="2"/>
        <charset val="238"/>
        <scheme val="minor"/>
      </rPr>
      <t>2025</t>
    </r>
  </si>
  <si>
    <r>
      <t xml:space="preserve">COBRA 2           </t>
    </r>
    <r>
      <rPr>
        <b/>
        <sz val="11"/>
        <color theme="7" tint="-0.249977111117893"/>
        <rFont val="Calibri"/>
        <family val="2"/>
        <charset val="238"/>
        <scheme val="minor"/>
      </rPr>
      <t xml:space="preserve">  NEW 2025</t>
    </r>
  </si>
  <si>
    <r>
      <t xml:space="preserve">SILVER CRACKERS       </t>
    </r>
    <r>
      <rPr>
        <b/>
        <sz val="11"/>
        <color theme="7" tint="-0.249977111117893"/>
        <rFont val="Calibri"/>
        <family val="2"/>
        <charset val="238"/>
        <scheme val="minor"/>
      </rPr>
      <t>NEW 2025</t>
    </r>
  </si>
  <si>
    <r>
      <t xml:space="preserve">JC05       </t>
    </r>
    <r>
      <rPr>
        <b/>
        <sz val="11"/>
        <color theme="7" tint="-0.249977111117893"/>
        <rFont val="Calibri"/>
        <family val="2"/>
        <charset val="238"/>
        <scheme val="minor"/>
      </rPr>
      <t>NEW 2025</t>
    </r>
  </si>
  <si>
    <t>PPBR100S</t>
  </si>
  <si>
    <r>
      <t xml:space="preserve">SATURN MISSILES            </t>
    </r>
    <r>
      <rPr>
        <b/>
        <sz val="11"/>
        <color theme="7" tint="-0.249977111117893"/>
        <rFont val="Calibri"/>
        <family val="2"/>
        <charset val="238"/>
        <scheme val="minor"/>
      </rPr>
      <t>NEW 2025</t>
    </r>
  </si>
  <si>
    <t>MINI ROCKETS - 50ks/psc  2023</t>
  </si>
  <si>
    <t>105x102x68</t>
  </si>
  <si>
    <t>PPBC165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</si>
</sst>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č&quot;;[Red]\-#,##0.00\ &quot;Kč&quot;"/>
    <numFmt numFmtId="44" formatCode="_-* #,##0.00\ &quot;Kč&quot;_-;\-* #,##0.00\ &quot;Kč&quot;_-;_-* &quot;-&quot;??\ &quot;Kč&quot;_-;_-@_-"/>
    <numFmt numFmtId="164" formatCode="#,##0.00\ &quot;Kč&quot;"/>
    <numFmt numFmtId="165" formatCode="_-* #,##0.00\ [$Kč-405]_-;\-* #,##0.00\ [$Kč-405]_-;_-* &quot;-&quot;??\ [$Kč-405]_-;_-@_-"/>
    <numFmt numFmtId="166" formatCode="_-* #,##0.00\ [$€-1]_-;\-* #,##0.00\ [$€-1]_-;_-* &quot;-&quot;??\ [$€-1]_-;_-@_-"/>
  </numFmts>
  <fonts count="66">
    <font>
      <sz val="11"/>
      <color theme="1"/>
      <name val="Calibri"/>
      <family val="2"/>
      <charset val="238"/>
      <scheme val="minor"/>
    </font>
    <font>
      <sz val="11"/>
      <color theme="1"/>
      <name val="Calibri"/>
      <family val="3"/>
      <charset val="134"/>
      <scheme val="minor"/>
    </font>
    <font>
      <sz val="10"/>
      <name val="Verdana"/>
      <family val="2"/>
      <charset val="238"/>
    </font>
    <font>
      <sz val="12"/>
      <name val="宋体"/>
      <charset val="134"/>
    </font>
    <font>
      <sz val="10"/>
      <name val="MS Sans Serif"/>
      <charset val="134"/>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b/>
      <sz val="10"/>
      <color theme="0"/>
      <name val="Calibri"/>
      <family val="2"/>
      <charset val="238"/>
      <scheme val="minor"/>
    </font>
    <font>
      <sz val="11"/>
      <name val="Calibri"/>
      <family val="2"/>
      <charset val="238"/>
      <scheme val="minor"/>
    </font>
    <font>
      <b/>
      <sz val="11"/>
      <color rgb="FFFF0000"/>
      <name val="Calibri"/>
      <family val="2"/>
      <charset val="238"/>
      <scheme val="minor"/>
    </font>
    <font>
      <sz val="8"/>
      <name val="Calibri"/>
      <family val="2"/>
      <charset val="238"/>
      <scheme val="minor"/>
    </font>
    <font>
      <sz val="11"/>
      <color theme="1"/>
      <name val="Calibri"/>
      <family val="2"/>
      <charset val="238"/>
      <scheme val="minor"/>
    </font>
    <font>
      <b/>
      <sz val="11"/>
      <color theme="9"/>
      <name val="Calibri"/>
      <family val="2"/>
      <charset val="238"/>
      <scheme val="minor"/>
    </font>
    <font>
      <b/>
      <sz val="11"/>
      <color rgb="FF00B0F0"/>
      <name val="Calibri"/>
      <family val="2"/>
      <charset val="238"/>
      <scheme val="minor"/>
    </font>
    <font>
      <sz val="9"/>
      <color rgb="FF343539"/>
      <name val="Fira Sans"/>
      <family val="2"/>
      <charset val="238"/>
    </font>
    <font>
      <sz val="11"/>
      <color rgb="FF343539"/>
      <name val="Fira Sans"/>
      <family val="2"/>
      <charset val="238"/>
    </font>
    <font>
      <sz val="12"/>
      <name val="Arial"/>
      <family val="2"/>
      <charset val="238"/>
    </font>
    <font>
      <sz val="11"/>
      <name val="Arial"/>
      <family val="2"/>
      <charset val="238"/>
    </font>
    <font>
      <sz val="10"/>
      <color theme="1"/>
      <name val="Arial"/>
      <family val="2"/>
      <charset val="238"/>
    </font>
    <font>
      <sz val="8"/>
      <color theme="1"/>
      <name val="Arial"/>
      <family val="2"/>
      <charset val="238"/>
    </font>
    <font>
      <sz val="11"/>
      <color theme="1"/>
      <name val="Arial"/>
      <family val="2"/>
      <charset val="238"/>
    </font>
    <font>
      <sz val="10"/>
      <name val="Helv"/>
      <charset val="134"/>
    </font>
    <font>
      <sz val="14"/>
      <color theme="1"/>
      <name val="Calibri"/>
      <family val="2"/>
      <charset val="238"/>
      <scheme val="minor"/>
    </font>
    <font>
      <b/>
      <sz val="12"/>
      <color theme="0"/>
      <name val="Calibri"/>
      <family val="2"/>
      <charset val="238"/>
      <scheme val="minor"/>
    </font>
    <font>
      <b/>
      <sz val="12"/>
      <color theme="1"/>
      <name val="Calibri"/>
      <family val="2"/>
      <charset val="238"/>
      <scheme val="minor"/>
    </font>
    <font>
      <b/>
      <sz val="11"/>
      <color rgb="FFFF9933"/>
      <name val="Calibri"/>
      <family val="2"/>
      <charset val="238"/>
      <scheme val="minor"/>
    </font>
    <font>
      <sz val="11"/>
      <color rgb="FFFF9933"/>
      <name val="Calibri"/>
      <family val="2"/>
      <charset val="238"/>
      <scheme val="minor"/>
    </font>
    <font>
      <b/>
      <sz val="11"/>
      <name val="Calibri"/>
      <family val="2"/>
      <charset val="238"/>
      <scheme val="minor"/>
    </font>
    <font>
      <b/>
      <u/>
      <sz val="14"/>
      <color theme="1"/>
      <name val="Calibri"/>
      <family val="2"/>
      <charset val="238"/>
    </font>
    <font>
      <b/>
      <sz val="14"/>
      <color theme="1"/>
      <name val="Calibri"/>
      <family val="2"/>
      <charset val="238"/>
    </font>
    <font>
      <b/>
      <u/>
      <sz val="16"/>
      <color theme="1"/>
      <name val="Calibri"/>
      <family val="2"/>
      <charset val="238"/>
    </font>
    <font>
      <b/>
      <sz val="16"/>
      <color theme="1"/>
      <name val="Calibri"/>
      <family val="2"/>
      <charset val="238"/>
      <scheme val="minor"/>
    </font>
    <font>
      <b/>
      <sz val="14"/>
      <color theme="1"/>
      <name val="Calibri"/>
      <family val="2"/>
      <charset val="238"/>
      <scheme val="minor"/>
    </font>
    <font>
      <b/>
      <u/>
      <sz val="16"/>
      <color theme="1"/>
      <name val="Calibri"/>
      <family val="2"/>
      <charset val="238"/>
      <scheme val="minor"/>
    </font>
    <font>
      <b/>
      <sz val="13"/>
      <color theme="1"/>
      <name val="Calibri"/>
      <family val="2"/>
      <charset val="238"/>
      <scheme val="minor"/>
    </font>
    <font>
      <b/>
      <sz val="14"/>
      <color theme="0"/>
      <name val="Calibri"/>
      <family val="2"/>
      <charset val="238"/>
      <scheme val="minor"/>
    </font>
    <font>
      <sz val="16"/>
      <color theme="1"/>
      <name val="Calibri"/>
      <family val="2"/>
      <charset val="238"/>
      <scheme val="minor"/>
    </font>
    <font>
      <sz val="14"/>
      <color rgb="FFFF9933"/>
      <name val="Calibri"/>
      <family val="2"/>
      <charset val="238"/>
      <scheme val="minor"/>
    </font>
    <font>
      <b/>
      <sz val="14"/>
      <color rgb="FFFF9933"/>
      <name val="Calibri"/>
      <family val="2"/>
      <charset val="238"/>
      <scheme val="minor"/>
    </font>
    <font>
      <b/>
      <sz val="12"/>
      <color rgb="FFFFC000"/>
      <name val="Bookman Old Style"/>
      <family val="1"/>
    </font>
    <font>
      <u/>
      <sz val="11"/>
      <color theme="10"/>
      <name val="Calibri"/>
      <family val="2"/>
      <charset val="238"/>
      <scheme val="minor"/>
    </font>
    <font>
      <b/>
      <sz val="16"/>
      <color theme="0"/>
      <name val="Calibri"/>
      <family val="2"/>
      <charset val="238"/>
      <scheme val="minor"/>
    </font>
    <font>
      <sz val="16"/>
      <color theme="0"/>
      <name val="Calibri"/>
      <family val="2"/>
      <charset val="238"/>
      <scheme val="minor"/>
    </font>
    <font>
      <b/>
      <sz val="10"/>
      <color rgb="FFFF9933"/>
      <name val="Calibri"/>
      <family val="2"/>
      <charset val="238"/>
      <scheme val="minor"/>
    </font>
    <font>
      <b/>
      <sz val="11"/>
      <color rgb="FF92D050"/>
      <name val="Calibri"/>
      <family val="2"/>
      <charset val="238"/>
      <scheme val="minor"/>
    </font>
    <font>
      <sz val="10"/>
      <color theme="1"/>
      <name val="Calibri"/>
      <family val="2"/>
      <charset val="238"/>
      <scheme val="minor"/>
    </font>
    <font>
      <sz val="10"/>
      <color rgb="FF343539"/>
      <name val="Calibri"/>
      <family val="2"/>
      <charset val="238"/>
      <scheme val="minor"/>
    </font>
    <font>
      <sz val="10"/>
      <color rgb="FF000000"/>
      <name val="Helv"/>
    </font>
    <font>
      <sz val="11"/>
      <color rgb="FF000000"/>
      <name val="Calibri"/>
      <family val="2"/>
      <charset val="238"/>
    </font>
    <font>
      <sz val="11"/>
      <color indexed="8"/>
      <name val="Calibri"/>
      <family val="2"/>
      <charset val="238"/>
      <scheme val="minor"/>
    </font>
    <font>
      <sz val="11"/>
      <color indexed="8"/>
      <name val="Calibri"/>
      <family val="2"/>
    </font>
    <font>
      <sz val="11"/>
      <color rgb="FF333333"/>
      <name val="Calibri"/>
      <family val="2"/>
      <charset val="238"/>
      <scheme val="minor"/>
    </font>
    <font>
      <sz val="11"/>
      <color rgb="FF2D2D2D"/>
      <name val="Calibri"/>
      <family val="2"/>
      <charset val="238"/>
      <scheme val="minor"/>
    </font>
    <font>
      <b/>
      <u/>
      <sz val="48"/>
      <color theme="10"/>
      <name val="Calibri"/>
      <family val="2"/>
      <charset val="238"/>
      <scheme val="minor"/>
    </font>
    <font>
      <b/>
      <u/>
      <sz val="26"/>
      <color theme="10"/>
      <name val="Calibri"/>
      <family val="2"/>
      <charset val="238"/>
      <scheme val="minor"/>
    </font>
    <font>
      <b/>
      <sz val="26"/>
      <color theme="1"/>
      <name val="Calibri"/>
      <family val="2"/>
      <charset val="238"/>
      <scheme val="minor"/>
    </font>
    <font>
      <b/>
      <u/>
      <sz val="24"/>
      <name val="Calibri"/>
      <family val="2"/>
      <charset val="238"/>
      <scheme val="minor"/>
    </font>
    <font>
      <b/>
      <sz val="11"/>
      <color theme="7" tint="-0.249977111117893"/>
      <name val="Calibri"/>
      <family val="2"/>
      <charset val="238"/>
      <scheme val="minor"/>
    </font>
    <font>
      <b/>
      <sz val="11"/>
      <color rgb="FFFFC000"/>
      <name val="Calibri"/>
      <family val="2"/>
      <charset val="238"/>
      <scheme val="minor"/>
    </font>
    <font>
      <b/>
      <sz val="12"/>
      <color theme="7" tint="-0.249977111117893"/>
      <name val="Calibri"/>
      <family val="2"/>
      <charset val="238"/>
      <scheme val="minor"/>
    </font>
    <font>
      <b/>
      <sz val="36"/>
      <color theme="1"/>
      <name val="Calibri"/>
      <family val="2"/>
      <charset val="238"/>
      <scheme val="minor"/>
    </font>
    <font>
      <sz val="14"/>
      <name val="Calibri"/>
      <family val="2"/>
      <charset val="238"/>
      <scheme val="minor"/>
    </font>
    <font>
      <b/>
      <sz val="14"/>
      <name val="Calibri"/>
      <family val="2"/>
      <charset val="238"/>
      <scheme val="minor"/>
    </font>
    <font>
      <sz val="11"/>
      <name val="微软雅黑"/>
      <family val="2"/>
      <charset val="134"/>
    </font>
    <font>
      <u/>
      <sz val="10"/>
      <color theme="10"/>
      <name val="Calibri"/>
      <family val="2"/>
      <charset val="238"/>
      <scheme val="minor"/>
    </font>
  </fonts>
  <fills count="14">
    <fill>
      <patternFill patternType="none"/>
    </fill>
    <fill>
      <patternFill patternType="gray125"/>
    </fill>
    <fill>
      <patternFill patternType="solid">
        <fgColor theme="1"/>
        <bgColor indexed="64"/>
      </patternFill>
    </fill>
    <fill>
      <patternFill patternType="solid">
        <fgColor rgb="FF0070C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6" tint="0.59999389629810485"/>
        <bgColor indexed="65"/>
      </patternFill>
    </fill>
    <fill>
      <patternFill patternType="solid">
        <fgColor rgb="FFFF9933"/>
        <bgColor indexed="64"/>
      </patternFill>
    </fill>
    <fill>
      <patternFill patternType="solid">
        <fgColor rgb="FFFFC58B"/>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7" tint="0.79998168889431442"/>
        <bgColor indexed="64"/>
      </patternFill>
    </fill>
  </fills>
  <borders count="32">
    <border>
      <left/>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diagonalUp="1">
      <left style="thin">
        <color theme="0" tint="-0.499984740745262"/>
      </left>
      <right style="thin">
        <color theme="0" tint="-0.499984740745262"/>
      </right>
      <top/>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left/>
      <right style="thin">
        <color theme="0"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diagonalUp="1">
      <left style="thin">
        <color theme="0" tint="-0.499984740745262"/>
      </left>
      <right/>
      <top/>
      <bottom/>
      <diagonal style="thin">
        <color theme="0" tint="-0.499984740745262"/>
      </diagonal>
    </border>
    <border>
      <left style="thin">
        <color theme="2" tint="-9.9948118533890809E-2"/>
      </left>
      <right style="thin">
        <color theme="2" tint="-9.9948118533890809E-2"/>
      </right>
      <top style="thin">
        <color theme="2" tint="-9.9948118533890809E-2"/>
      </top>
      <bottom style="thin">
        <color theme="2" tint="-9.9948118533890809E-2"/>
      </bottom>
      <diagonal/>
    </border>
  </borders>
  <cellStyleXfs count="15">
    <xf numFmtId="0" fontId="0" fillId="0" borderId="0"/>
    <xf numFmtId="0" fontId="1" fillId="0" borderId="0">
      <alignment vertical="center"/>
    </xf>
    <xf numFmtId="0" fontId="2" fillId="0" borderId="0"/>
    <xf numFmtId="0" fontId="3" fillId="0" borderId="0">
      <alignment vertical="center"/>
    </xf>
    <xf numFmtId="0" fontId="3" fillId="0" borderId="0"/>
    <xf numFmtId="0" fontId="4" fillId="0" borderId="0"/>
    <xf numFmtId="0" fontId="12" fillId="8" borderId="0" applyNumberFormat="0" applyBorder="0" applyAlignment="0" applyProtection="0"/>
    <xf numFmtId="0" fontId="17" fillId="0" borderId="0"/>
    <xf numFmtId="0" fontId="22" fillId="0" borderId="0"/>
    <xf numFmtId="9" fontId="12" fillId="0" borderId="0" applyFont="0" applyFill="0" applyBorder="0" applyAlignment="0" applyProtection="0"/>
    <xf numFmtId="0" fontId="41" fillId="0" borderId="0" applyNumberFormat="0" applyFill="0" applyBorder="0" applyAlignment="0" applyProtection="0"/>
    <xf numFmtId="0" fontId="48" fillId="0" borderId="0" applyNumberFormat="0" applyBorder="0" applyProtection="0"/>
    <xf numFmtId="0" fontId="3" fillId="0" borderId="0"/>
    <xf numFmtId="0" fontId="51" fillId="0" borderId="0">
      <alignment vertical="center"/>
    </xf>
    <xf numFmtId="44" fontId="12" fillId="0" borderId="0" applyFont="0" applyFill="0" applyBorder="0" applyAlignment="0" applyProtection="0"/>
  </cellStyleXfs>
  <cellXfs count="348">
    <xf numFmtId="0" fontId="0" fillId="0" borderId="0" xfId="0"/>
    <xf numFmtId="0" fontId="0" fillId="9" borderId="0" xfId="0" applyFill="1" applyProtection="1">
      <protection locked="0"/>
    </xf>
    <xf numFmtId="0" fontId="0" fillId="9" borderId="0" xfId="0" applyFill="1" applyAlignment="1" applyProtection="1">
      <alignment horizontal="center"/>
      <protection locked="0"/>
    </xf>
    <xf numFmtId="0" fontId="0" fillId="9" borderId="0" xfId="0" applyFill="1" applyAlignment="1" applyProtection="1">
      <alignment wrapText="1"/>
      <protection locked="0"/>
    </xf>
    <xf numFmtId="164" fontId="6" fillId="9" borderId="0" xfId="0" applyNumberFormat="1" applyFont="1" applyFill="1" applyAlignment="1" applyProtection="1">
      <alignment horizontal="center"/>
      <protection locked="0"/>
    </xf>
    <xf numFmtId="164" fontId="10" fillId="9" borderId="0" xfId="0" applyNumberFormat="1" applyFont="1" applyFill="1" applyAlignment="1" applyProtection="1">
      <alignment horizontal="center"/>
      <protection locked="0"/>
    </xf>
    <xf numFmtId="0" fontId="0" fillId="9" borderId="0" xfId="0" applyFill="1" applyAlignment="1" applyProtection="1">
      <alignment horizontal="center" wrapText="1"/>
      <protection locked="0"/>
    </xf>
    <xf numFmtId="0" fontId="0" fillId="2" borderId="0" xfId="0" applyFill="1" applyProtection="1">
      <protection locked="0"/>
    </xf>
    <xf numFmtId="0" fontId="0" fillId="4" borderId="13" xfId="0" applyFill="1" applyBorder="1" applyProtection="1">
      <protection locked="0"/>
    </xf>
    <xf numFmtId="0" fontId="0" fillId="4" borderId="14" xfId="0" applyFill="1" applyBorder="1" applyAlignment="1" applyProtection="1">
      <alignment horizontal="center" wrapText="1"/>
      <protection locked="0"/>
    </xf>
    <xf numFmtId="0" fontId="0" fillId="4" borderId="14" xfId="0" applyFill="1" applyBorder="1" applyProtection="1">
      <protection locked="0"/>
    </xf>
    <xf numFmtId="0" fontId="0" fillId="4" borderId="14" xfId="0" applyFill="1" applyBorder="1" applyAlignment="1" applyProtection="1">
      <alignment horizontal="center"/>
      <protection locked="0"/>
    </xf>
    <xf numFmtId="0" fontId="0" fillId="4" borderId="15" xfId="0" applyFill="1" applyBorder="1" applyAlignment="1" applyProtection="1">
      <alignment horizontal="center"/>
      <protection locked="0"/>
    </xf>
    <xf numFmtId="2" fontId="30" fillId="4" borderId="13" xfId="0" applyNumberFormat="1" applyFont="1" applyFill="1" applyBorder="1" applyAlignment="1" applyProtection="1">
      <alignment horizontal="center" vertical="center" wrapText="1"/>
      <protection locked="0"/>
    </xf>
    <xf numFmtId="0" fontId="0" fillId="4" borderId="0" xfId="0" applyFill="1" applyProtection="1">
      <protection locked="0"/>
    </xf>
    <xf numFmtId="0" fontId="0" fillId="4" borderId="0" xfId="0" applyFill="1" applyAlignment="1" applyProtection="1">
      <alignment horizontal="center"/>
      <protection locked="0"/>
    </xf>
    <xf numFmtId="0" fontId="0" fillId="4" borderId="20" xfId="0" applyFill="1" applyBorder="1" applyAlignment="1" applyProtection="1">
      <alignment horizontal="center"/>
      <protection locked="0"/>
    </xf>
    <xf numFmtId="2" fontId="30" fillId="4" borderId="19" xfId="0" applyNumberFormat="1" applyFont="1" applyFill="1" applyBorder="1" applyAlignment="1" applyProtection="1">
      <alignment horizontal="center" vertical="center" wrapText="1"/>
      <protection locked="0"/>
    </xf>
    <xf numFmtId="2" fontId="29" fillId="9" borderId="0" xfId="0" applyNumberFormat="1" applyFont="1" applyFill="1" applyAlignment="1" applyProtection="1">
      <alignment vertical="center"/>
      <protection locked="0"/>
    </xf>
    <xf numFmtId="9" fontId="33" fillId="4" borderId="0" xfId="0" applyNumberFormat="1" applyFont="1" applyFill="1" applyAlignment="1" applyProtection="1">
      <alignment horizontal="center" vertical="center" wrapText="1"/>
      <protection locked="0"/>
    </xf>
    <xf numFmtId="0" fontId="33" fillId="4" borderId="0" xfId="0" applyFont="1" applyFill="1" applyAlignment="1" applyProtection="1">
      <alignment horizontal="center" vertical="center"/>
      <protection locked="0"/>
    </xf>
    <xf numFmtId="2" fontId="29" fillId="4" borderId="0" xfId="0" applyNumberFormat="1" applyFont="1" applyFill="1" applyAlignment="1" applyProtection="1">
      <alignment vertical="center"/>
      <protection locked="0"/>
    </xf>
    <xf numFmtId="2" fontId="29" fillId="4" borderId="20" xfId="0" applyNumberFormat="1" applyFont="1" applyFill="1" applyBorder="1" applyAlignment="1" applyProtection="1">
      <alignment vertical="center"/>
      <protection locked="0"/>
    </xf>
    <xf numFmtId="0" fontId="0" fillId="9" borderId="0" xfId="0" applyFill="1" applyAlignment="1" applyProtection="1">
      <alignment horizontal="center" vertical="center"/>
      <protection locked="0"/>
    </xf>
    <xf numFmtId="0" fontId="0" fillId="9" borderId="0" xfId="0" applyFill="1" applyAlignment="1" applyProtection="1">
      <alignment horizontal="center" vertical="center" wrapText="1"/>
      <protection locked="0"/>
    </xf>
    <xf numFmtId="9" fontId="32" fillId="4" borderId="22" xfId="0" applyNumberFormat="1" applyFont="1" applyFill="1" applyBorder="1" applyAlignment="1" applyProtection="1">
      <alignment horizontal="center" vertical="center"/>
      <protection locked="0"/>
    </xf>
    <xf numFmtId="9" fontId="32" fillId="4" borderId="21" xfId="0" applyNumberFormat="1" applyFont="1" applyFill="1" applyBorder="1" applyAlignment="1" applyProtection="1">
      <alignment horizontal="center" vertical="center"/>
      <protection locked="0"/>
    </xf>
    <xf numFmtId="9" fontId="32" fillId="4" borderId="23" xfId="0" applyNumberFormat="1" applyFont="1" applyFill="1" applyBorder="1" applyAlignment="1" applyProtection="1">
      <alignment horizontal="center" vertical="center"/>
      <protection locked="0"/>
    </xf>
    <xf numFmtId="2" fontId="30" fillId="4" borderId="0" xfId="0" applyNumberFormat="1" applyFont="1" applyFill="1" applyAlignment="1" applyProtection="1">
      <alignment horizontal="center" vertical="center" wrapText="1"/>
      <protection locked="0"/>
    </xf>
    <xf numFmtId="0" fontId="30" fillId="4" borderId="20" xfId="0" applyFont="1" applyFill="1" applyBorder="1" applyAlignment="1" applyProtection="1">
      <alignment horizontal="center" vertical="center" wrapText="1"/>
      <protection locked="0"/>
    </xf>
    <xf numFmtId="0" fontId="30" fillId="9" borderId="0" xfId="0" applyFont="1" applyFill="1" applyAlignment="1" applyProtection="1">
      <alignment horizontal="center" vertical="center" wrapText="1"/>
      <protection locked="0"/>
    </xf>
    <xf numFmtId="9" fontId="0" fillId="9" borderId="0" xfId="0" applyNumberFormat="1" applyFill="1" applyAlignment="1" applyProtection="1">
      <alignment horizontal="center" vertical="center"/>
      <protection locked="0"/>
    </xf>
    <xf numFmtId="9" fontId="0" fillId="9" borderId="0" xfId="0" applyNumberFormat="1" applyFill="1" applyAlignment="1" applyProtection="1">
      <alignment horizontal="center" vertical="center" wrapText="1"/>
      <protection locked="0"/>
    </xf>
    <xf numFmtId="9" fontId="32" fillId="4" borderId="19" xfId="0" applyNumberFormat="1" applyFont="1" applyFill="1" applyBorder="1" applyAlignment="1" applyProtection="1">
      <alignment horizontal="center" vertical="center"/>
      <protection locked="0"/>
    </xf>
    <xf numFmtId="9" fontId="32" fillId="4" borderId="0" xfId="0" applyNumberFormat="1" applyFont="1" applyFill="1" applyAlignment="1" applyProtection="1">
      <alignment horizontal="center" vertical="center"/>
      <protection locked="0"/>
    </xf>
    <xf numFmtId="9" fontId="33" fillId="4" borderId="0" xfId="0" applyNumberFormat="1" applyFont="1" applyFill="1" applyAlignment="1" applyProtection="1">
      <alignment horizontal="center" vertical="center"/>
      <protection locked="0"/>
    </xf>
    <xf numFmtId="2" fontId="29" fillId="4" borderId="19" xfId="0" applyNumberFormat="1" applyFont="1" applyFill="1" applyBorder="1" applyAlignment="1" applyProtection="1">
      <alignment horizontal="center" vertical="center"/>
      <protection locked="0"/>
    </xf>
    <xf numFmtId="2" fontId="29" fillId="4" borderId="0" xfId="0" applyNumberFormat="1" applyFont="1" applyFill="1" applyAlignment="1" applyProtection="1">
      <alignment horizontal="center" vertical="center"/>
      <protection locked="0"/>
    </xf>
    <xf numFmtId="2" fontId="29" fillId="4" borderId="20" xfId="0" applyNumberFormat="1" applyFont="1" applyFill="1" applyBorder="1" applyAlignment="1" applyProtection="1">
      <alignment horizontal="center" vertical="center"/>
      <protection locked="0"/>
    </xf>
    <xf numFmtId="2" fontId="29" fillId="9" borderId="0" xfId="0" applyNumberFormat="1" applyFont="1" applyFill="1" applyAlignment="1" applyProtection="1">
      <alignment horizontal="center" vertical="center"/>
      <protection locked="0"/>
    </xf>
    <xf numFmtId="0" fontId="37" fillId="4" borderId="16" xfId="0" applyFont="1" applyFill="1" applyBorder="1" applyProtection="1">
      <protection locked="0"/>
    </xf>
    <xf numFmtId="0" fontId="37" fillId="4" borderId="17" xfId="0" applyFont="1" applyFill="1" applyBorder="1" applyAlignment="1" applyProtection="1">
      <alignment horizontal="center" wrapText="1"/>
      <protection locked="0"/>
    </xf>
    <xf numFmtId="0" fontId="37" fillId="4" borderId="17" xfId="0" applyFont="1" applyFill="1" applyBorder="1" applyProtection="1">
      <protection locked="0"/>
    </xf>
    <xf numFmtId="2" fontId="30" fillId="4" borderId="16" xfId="0" applyNumberFormat="1" applyFont="1" applyFill="1" applyBorder="1" applyAlignment="1" applyProtection="1">
      <alignment horizontal="center" vertical="center"/>
      <protection locked="0"/>
    </xf>
    <xf numFmtId="2" fontId="30" fillId="4" borderId="17" xfId="0" applyNumberFormat="1" applyFont="1" applyFill="1" applyBorder="1" applyAlignment="1" applyProtection="1">
      <alignment horizontal="center" vertical="center"/>
      <protection locked="0"/>
    </xf>
    <xf numFmtId="2" fontId="30" fillId="4" borderId="18" xfId="0" applyNumberFormat="1" applyFont="1" applyFill="1" applyBorder="1" applyAlignment="1" applyProtection="1">
      <alignment horizontal="center" vertical="center"/>
      <protection locked="0"/>
    </xf>
    <xf numFmtId="2" fontId="30" fillId="9" borderId="0" xfId="0" applyNumberFormat="1" applyFont="1" applyFill="1" applyAlignment="1" applyProtection="1">
      <alignment horizontal="center" vertical="center"/>
      <protection locked="0"/>
    </xf>
    <xf numFmtId="0" fontId="0" fillId="9" borderId="0" xfId="0" applyFill="1" applyAlignment="1" applyProtection="1">
      <alignment horizontal="left" vertical="top"/>
      <protection locked="0"/>
    </xf>
    <xf numFmtId="0" fontId="35" fillId="9" borderId="0" xfId="0" applyFont="1" applyFill="1" applyAlignment="1" applyProtection="1">
      <alignment horizontal="left" vertical="top"/>
      <protection locked="0"/>
    </xf>
    <xf numFmtId="0" fontId="24" fillId="3" borderId="0" xfId="0" applyFont="1" applyFill="1" applyAlignment="1" applyProtection="1">
      <alignment horizontal="left" vertical="top" wrapText="1"/>
      <protection locked="0"/>
    </xf>
    <xf numFmtId="0" fontId="8" fillId="9" borderId="0" xfId="0" applyFont="1" applyFill="1" applyAlignment="1" applyProtection="1">
      <alignment horizontal="center" vertical="center" wrapText="1"/>
      <protection locked="0"/>
    </xf>
    <xf numFmtId="0" fontId="25" fillId="10" borderId="0" xfId="0" applyFont="1" applyFill="1" applyAlignment="1" applyProtection="1">
      <alignment horizontal="left" vertical="center"/>
      <protection locked="0"/>
    </xf>
    <xf numFmtId="9" fontId="23" fillId="4" borderId="8" xfId="9" applyFont="1" applyFill="1" applyBorder="1" applyAlignment="1" applyProtection="1">
      <alignment horizontal="center" vertical="center"/>
      <protection locked="0"/>
    </xf>
    <xf numFmtId="0" fontId="0" fillId="2" borderId="0" xfId="0" applyFill="1" applyAlignment="1" applyProtection="1">
      <alignment wrapText="1"/>
      <protection locked="0"/>
    </xf>
    <xf numFmtId="0" fontId="0" fillId="2" borderId="0" xfId="0" applyFill="1" applyAlignment="1" applyProtection="1">
      <alignment horizontal="center"/>
      <protection locked="0"/>
    </xf>
    <xf numFmtId="0" fontId="0" fillId="2" borderId="0" xfId="0" applyFill="1" applyAlignment="1" applyProtection="1">
      <alignment horizontal="center" wrapText="1"/>
      <protection locked="0"/>
    </xf>
    <xf numFmtId="0" fontId="23" fillId="4" borderId="0" xfId="0" applyFont="1" applyFill="1" applyAlignment="1" applyProtection="1">
      <alignment horizontal="center" vertical="center"/>
      <protection locked="0"/>
    </xf>
    <xf numFmtId="0" fontId="27" fillId="9" borderId="0" xfId="0" applyFont="1" applyFill="1" applyProtection="1">
      <protection locked="0"/>
    </xf>
    <xf numFmtId="0" fontId="5" fillId="2" borderId="0" xfId="0" applyFont="1" applyFill="1" applyProtection="1">
      <protection locked="0"/>
    </xf>
    <xf numFmtId="0" fontId="5" fillId="2" borderId="0" xfId="0" applyFont="1" applyFill="1" applyAlignment="1" applyProtection="1">
      <alignment horizontal="center" wrapText="1"/>
      <protection locked="0"/>
    </xf>
    <xf numFmtId="0" fontId="5" fillId="9" borderId="0" xfId="0" applyFont="1" applyFill="1" applyProtection="1">
      <protection locked="0"/>
    </xf>
    <xf numFmtId="0" fontId="0" fillId="4" borderId="1" xfId="0" applyFill="1" applyBorder="1" applyProtection="1">
      <protection locked="0"/>
    </xf>
    <xf numFmtId="0" fontId="0" fillId="5" borderId="1" xfId="0" applyFill="1" applyBorder="1" applyProtection="1">
      <protection locked="0"/>
    </xf>
    <xf numFmtId="0" fontId="0" fillId="4" borderId="1" xfId="0" applyFill="1" applyBorder="1" applyAlignment="1" applyProtection="1">
      <alignment horizontal="center" wrapText="1"/>
      <protection locked="0"/>
    </xf>
    <xf numFmtId="0" fontId="0" fillId="4" borderId="2" xfId="0" applyFill="1" applyBorder="1" applyProtection="1">
      <protection locked="0"/>
    </xf>
    <xf numFmtId="0" fontId="0" fillId="4" borderId="3" xfId="0" applyFill="1" applyBorder="1" applyAlignment="1" applyProtection="1">
      <alignment horizontal="center" wrapText="1"/>
      <protection locked="0"/>
    </xf>
    <xf numFmtId="2" fontId="0" fillId="4" borderId="3" xfId="0" applyNumberFormat="1" applyFill="1" applyBorder="1" applyProtection="1">
      <protection locked="0"/>
    </xf>
    <xf numFmtId="0" fontId="0" fillId="4" borderId="9" xfId="0" applyFill="1" applyBorder="1" applyProtection="1">
      <protection locked="0"/>
    </xf>
    <xf numFmtId="0" fontId="38" fillId="9" borderId="0" xfId="0" applyFont="1" applyFill="1" applyProtection="1">
      <protection locked="0"/>
    </xf>
    <xf numFmtId="0" fontId="23" fillId="9" borderId="0" xfId="0" applyFont="1" applyFill="1" applyProtection="1">
      <protection locked="0"/>
    </xf>
    <xf numFmtId="0" fontId="26" fillId="9" borderId="0" xfId="0" applyFont="1" applyFill="1" applyProtection="1">
      <protection locked="0"/>
    </xf>
    <xf numFmtId="0" fontId="5" fillId="2" borderId="3" xfId="0" applyFont="1" applyFill="1" applyBorder="1" applyProtection="1">
      <protection locked="0"/>
    </xf>
    <xf numFmtId="0" fontId="5" fillId="2" borderId="3" xfId="0" applyFont="1" applyFill="1" applyBorder="1" applyAlignment="1" applyProtection="1">
      <alignment wrapText="1"/>
      <protection locked="0"/>
    </xf>
    <xf numFmtId="0" fontId="28" fillId="2" borderId="3" xfId="0" applyFont="1" applyFill="1" applyBorder="1" applyProtection="1">
      <protection locked="0"/>
    </xf>
    <xf numFmtId="0" fontId="5" fillId="2" borderId="9" xfId="0" applyFont="1" applyFill="1" applyBorder="1" applyProtection="1">
      <protection locked="0"/>
    </xf>
    <xf numFmtId="0" fontId="39" fillId="9" borderId="0" xfId="0" applyFont="1" applyFill="1" applyProtection="1">
      <protection locked="0"/>
    </xf>
    <xf numFmtId="0" fontId="36" fillId="9" borderId="0" xfId="0" applyFont="1" applyFill="1" applyProtection="1">
      <protection locked="0"/>
    </xf>
    <xf numFmtId="0" fontId="0" fillId="2" borderId="5" xfId="0" applyFill="1" applyBorder="1" applyProtection="1">
      <protection locked="0"/>
    </xf>
    <xf numFmtId="0" fontId="0" fillId="2" borderId="3" xfId="0" applyFill="1" applyBorder="1" applyProtection="1">
      <protection locked="0"/>
    </xf>
    <xf numFmtId="164" fontId="5" fillId="2" borderId="3" xfId="0" applyNumberFormat="1" applyFont="1" applyFill="1" applyBorder="1" applyAlignment="1" applyProtection="1">
      <alignment horizontal="center"/>
      <protection locked="0"/>
    </xf>
    <xf numFmtId="0" fontId="39" fillId="9" borderId="0" xfId="0" applyFont="1" applyFill="1" applyAlignment="1" applyProtection="1">
      <alignment horizontal="center" vertical="center" wrapText="1"/>
      <protection locked="0"/>
    </xf>
    <xf numFmtId="0" fontId="0" fillId="9" borderId="5" xfId="0" applyFill="1" applyBorder="1" applyProtection="1">
      <protection locked="0"/>
    </xf>
    <xf numFmtId="0" fontId="0" fillId="9" borderId="3" xfId="0" applyFill="1" applyBorder="1" applyProtection="1">
      <protection locked="0"/>
    </xf>
    <xf numFmtId="0" fontId="38" fillId="9" borderId="0" xfId="0" applyFont="1" applyFill="1" applyAlignment="1" applyProtection="1">
      <alignment horizontal="right"/>
      <protection locked="0"/>
    </xf>
    <xf numFmtId="0" fontId="38" fillId="9" borderId="0" xfId="0" applyFont="1" applyFill="1" applyAlignment="1" applyProtection="1">
      <alignment horizontal="right" vertical="center" wrapText="1"/>
      <protection locked="0"/>
    </xf>
    <xf numFmtId="0" fontId="0" fillId="0" borderId="9" xfId="0" applyBorder="1" applyProtection="1">
      <protection locked="0"/>
    </xf>
    <xf numFmtId="0" fontId="5" fillId="2" borderId="5" xfId="0" applyFont="1" applyFill="1" applyBorder="1" applyProtection="1">
      <protection locked="0"/>
    </xf>
    <xf numFmtId="0" fontId="0" fillId="9" borderId="6" xfId="0" applyFill="1" applyBorder="1" applyProtection="1">
      <protection locked="0"/>
    </xf>
    <xf numFmtId="0" fontId="0" fillId="9" borderId="4" xfId="0" applyFill="1" applyBorder="1" applyProtection="1">
      <protection locked="0"/>
    </xf>
    <xf numFmtId="0" fontId="0" fillId="2" borderId="4" xfId="0" applyFill="1" applyBorder="1" applyProtection="1">
      <protection locked="0"/>
    </xf>
    <xf numFmtId="164" fontId="9" fillId="2" borderId="3" xfId="0" applyNumberFormat="1" applyFont="1" applyFill="1" applyBorder="1" applyAlignment="1" applyProtection="1">
      <alignment horizontal="center"/>
      <protection locked="0"/>
    </xf>
    <xf numFmtId="0" fontId="5" fillId="9" borderId="5" xfId="0" applyFont="1" applyFill="1" applyBorder="1" applyProtection="1">
      <protection locked="0"/>
    </xf>
    <xf numFmtId="0" fontId="5" fillId="9" borderId="3" xfId="0" applyFont="1" applyFill="1" applyBorder="1" applyProtection="1">
      <protection locked="0"/>
    </xf>
    <xf numFmtId="0" fontId="5" fillId="9" borderId="6" xfId="0" applyFont="1" applyFill="1" applyBorder="1" applyProtection="1">
      <protection locked="0"/>
    </xf>
    <xf numFmtId="0" fontId="5" fillId="9" borderId="4" xfId="0" applyFont="1" applyFill="1" applyBorder="1" applyProtection="1">
      <protection locked="0"/>
    </xf>
    <xf numFmtId="0" fontId="5" fillId="2" borderId="4" xfId="0" applyFont="1" applyFill="1" applyBorder="1" applyProtection="1">
      <protection locked="0"/>
    </xf>
    <xf numFmtId="0" fontId="38" fillId="9" borderId="0" xfId="0" applyFont="1" applyFill="1" applyAlignment="1" applyProtection="1">
      <alignment horizontal="left"/>
      <protection locked="0"/>
    </xf>
    <xf numFmtId="0" fontId="38" fillId="9" borderId="0" xfId="0" applyFont="1" applyFill="1" applyAlignment="1" applyProtection="1">
      <alignment horizontal="left" vertical="center" wrapText="1"/>
      <protection locked="0"/>
    </xf>
    <xf numFmtId="0" fontId="5" fillId="4" borderId="9" xfId="0" applyFont="1" applyFill="1" applyBorder="1" applyProtection="1">
      <protection locked="0"/>
    </xf>
    <xf numFmtId="0" fontId="5" fillId="7" borderId="3" xfId="0" applyFont="1" applyFill="1" applyBorder="1" applyAlignment="1" applyProtection="1">
      <alignment wrapText="1"/>
      <protection locked="0"/>
    </xf>
    <xf numFmtId="164" fontId="5" fillId="7" borderId="3" xfId="0" applyNumberFormat="1" applyFont="1" applyFill="1" applyBorder="1" applyAlignment="1" applyProtection="1">
      <alignment horizontal="center"/>
      <protection locked="0"/>
    </xf>
    <xf numFmtId="0" fontId="5" fillId="7" borderId="9" xfId="0" applyFont="1" applyFill="1" applyBorder="1" applyProtection="1">
      <protection locked="0"/>
    </xf>
    <xf numFmtId="0" fontId="38" fillId="9" borderId="0" xfId="0" applyFont="1" applyFill="1" applyAlignment="1" applyProtection="1">
      <alignment horizontal="right" wrapText="1"/>
      <protection locked="0"/>
    </xf>
    <xf numFmtId="164" fontId="5" fillId="11" borderId="3" xfId="0" applyNumberFormat="1" applyFont="1" applyFill="1" applyBorder="1" applyAlignment="1" applyProtection="1">
      <alignment horizontal="center"/>
      <protection locked="0"/>
    </xf>
    <xf numFmtId="0" fontId="0" fillId="2" borderId="9" xfId="0" applyFill="1" applyBorder="1" applyProtection="1">
      <protection locked="0"/>
    </xf>
    <xf numFmtId="0" fontId="7" fillId="2" borderId="3" xfId="0" applyFont="1" applyFill="1" applyBorder="1" applyProtection="1">
      <protection locked="0"/>
    </xf>
    <xf numFmtId="0" fontId="7" fillId="2" borderId="9" xfId="0" applyFont="1" applyFill="1" applyBorder="1" applyProtection="1">
      <protection locked="0"/>
    </xf>
    <xf numFmtId="0" fontId="0" fillId="4" borderId="3" xfId="0" applyFill="1" applyBorder="1" applyProtection="1">
      <protection locked="0"/>
    </xf>
    <xf numFmtId="165" fontId="0" fillId="9" borderId="0" xfId="0" applyNumberFormat="1" applyFill="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164" fontId="6" fillId="0" borderId="0" xfId="0" applyNumberFormat="1" applyFont="1" applyAlignment="1" applyProtection="1">
      <alignment horizontal="center"/>
      <protection locked="0"/>
    </xf>
    <xf numFmtId="164" fontId="10" fillId="0" borderId="0" xfId="0" applyNumberFormat="1" applyFont="1" applyAlignment="1" applyProtection="1">
      <alignment horizontal="center"/>
      <protection locked="0"/>
    </xf>
    <xf numFmtId="0" fontId="0" fillId="0" borderId="0" xfId="0" applyAlignment="1" applyProtection="1">
      <alignment horizontal="center" wrapText="1"/>
      <protection locked="0"/>
    </xf>
    <xf numFmtId="164" fontId="6" fillId="2" borderId="0" xfId="0" applyNumberFormat="1" applyFont="1" applyFill="1" applyAlignment="1" applyProtection="1">
      <alignment horizontal="center"/>
      <protection locked="0"/>
    </xf>
    <xf numFmtId="164" fontId="10" fillId="2" borderId="0" xfId="0" applyNumberFormat="1" applyFont="1" applyFill="1" applyAlignment="1" applyProtection="1">
      <alignment horizontal="center"/>
      <protection locked="0"/>
    </xf>
    <xf numFmtId="2" fontId="40" fillId="9" borderId="0" xfId="0" applyNumberFormat="1" applyFont="1" applyFill="1" applyAlignment="1" applyProtection="1">
      <alignment horizontal="center" vertical="center"/>
      <protection locked="0"/>
    </xf>
    <xf numFmtId="0" fontId="9" fillId="9" borderId="0" xfId="0" applyFont="1" applyFill="1" applyProtection="1">
      <protection locked="0"/>
    </xf>
    <xf numFmtId="0" fontId="28" fillId="9" borderId="0" xfId="0" applyFont="1" applyFill="1" applyProtection="1">
      <protection locked="0"/>
    </xf>
    <xf numFmtId="2" fontId="31" fillId="4" borderId="0" xfId="0" applyNumberFormat="1" applyFont="1" applyFill="1" applyAlignment="1" applyProtection="1">
      <alignment vertical="center" wrapText="1"/>
      <protection locked="0"/>
    </xf>
    <xf numFmtId="2" fontId="31" fillId="4" borderId="20" xfId="0" applyNumberFormat="1" applyFont="1" applyFill="1" applyBorder="1" applyAlignment="1" applyProtection="1">
      <alignment vertical="center" wrapText="1"/>
      <protection locked="0"/>
    </xf>
    <xf numFmtId="2" fontId="31" fillId="4" borderId="0" xfId="0" applyNumberFormat="1" applyFont="1" applyFill="1" applyAlignment="1" applyProtection="1">
      <alignment vertical="center"/>
      <protection locked="0"/>
    </xf>
    <xf numFmtId="0" fontId="42" fillId="9" borderId="0" xfId="0" applyFont="1" applyFill="1" applyAlignment="1" applyProtection="1">
      <alignment horizontal="left" vertical="top"/>
      <protection locked="0"/>
    </xf>
    <xf numFmtId="0" fontId="43" fillId="9" borderId="0" xfId="0" applyFont="1" applyFill="1" applyAlignment="1" applyProtection="1">
      <alignment horizontal="left" vertical="top"/>
      <protection locked="0"/>
    </xf>
    <xf numFmtId="166" fontId="0" fillId="4" borderId="3" xfId="0" applyNumberFormat="1" applyFill="1" applyBorder="1" applyProtection="1">
      <protection locked="0"/>
    </xf>
    <xf numFmtId="0" fontId="41" fillId="4" borderId="9" xfId="10" applyFill="1" applyBorder="1" applyProtection="1">
      <protection locked="0"/>
    </xf>
    <xf numFmtId="0" fontId="6" fillId="10" borderId="0" xfId="0" applyFont="1" applyFill="1" applyAlignment="1" applyProtection="1">
      <alignment horizontal="left" vertical="center"/>
      <protection locked="0"/>
    </xf>
    <xf numFmtId="9" fontId="33" fillId="4" borderId="19" xfId="0" applyNumberFormat="1" applyFont="1" applyFill="1" applyBorder="1" applyAlignment="1" applyProtection="1">
      <alignment horizontal="center" vertical="center" wrapText="1"/>
      <protection locked="0"/>
    </xf>
    <xf numFmtId="2" fontId="0" fillId="9" borderId="0" xfId="0" applyNumberFormat="1" applyFill="1" applyProtection="1">
      <protection locked="0"/>
    </xf>
    <xf numFmtId="4" fontId="0" fillId="9" borderId="0" xfId="0" applyNumberFormat="1" applyFill="1" applyProtection="1">
      <protection locked="0"/>
    </xf>
    <xf numFmtId="166" fontId="0" fillId="9" borderId="0" xfId="0" applyNumberFormat="1" applyFill="1" applyProtection="1">
      <protection locked="0"/>
    </xf>
    <xf numFmtId="9" fontId="33" fillId="4" borderId="24" xfId="0" applyNumberFormat="1" applyFont="1" applyFill="1" applyBorder="1" applyAlignment="1" applyProtection="1">
      <alignment horizontal="center" vertical="center"/>
      <protection locked="0"/>
    </xf>
    <xf numFmtId="0" fontId="0" fillId="9" borderId="14" xfId="0" applyFill="1" applyBorder="1" applyAlignment="1" applyProtection="1">
      <alignment horizontal="left" vertical="top"/>
      <protection locked="0"/>
    </xf>
    <xf numFmtId="0" fontId="26" fillId="2" borderId="0" xfId="0" applyFont="1" applyFill="1" applyProtection="1">
      <protection locked="0"/>
    </xf>
    <xf numFmtId="0" fontId="26" fillId="2" borderId="5" xfId="0" applyFont="1" applyFill="1" applyBorder="1" applyProtection="1">
      <protection locked="0"/>
    </xf>
    <xf numFmtId="0" fontId="5" fillId="2" borderId="3"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166" fontId="7" fillId="2" borderId="3" xfId="0" applyNumberFormat="1" applyFont="1" applyFill="1" applyBorder="1" applyAlignment="1" applyProtection="1">
      <alignment horizontal="center"/>
      <protection locked="0"/>
    </xf>
    <xf numFmtId="0" fontId="37" fillId="9" borderId="0" xfId="0" applyFont="1" applyFill="1" applyAlignment="1" applyProtection="1">
      <alignment horizontal="left" vertical="top"/>
      <protection locked="0"/>
    </xf>
    <xf numFmtId="0" fontId="34" fillId="4" borderId="0" xfId="0" applyFont="1" applyFill="1" applyProtection="1">
      <protection locked="0"/>
    </xf>
    <xf numFmtId="164" fontId="24" fillId="3" borderId="0" xfId="0" applyNumberFormat="1" applyFont="1" applyFill="1" applyAlignment="1" applyProtection="1">
      <alignment horizontal="left" vertical="top" wrapText="1"/>
      <protection locked="0"/>
    </xf>
    <xf numFmtId="164" fontId="36" fillId="3" borderId="0" xfId="0" applyNumberFormat="1" applyFont="1" applyFill="1" applyAlignment="1" applyProtection="1">
      <alignment horizontal="left" vertical="top" wrapText="1"/>
      <protection locked="0"/>
    </xf>
    <xf numFmtId="164" fontId="10" fillId="4" borderId="1" xfId="0" applyNumberFormat="1" applyFont="1" applyFill="1" applyBorder="1" applyAlignment="1" applyProtection="1">
      <alignment horizontal="center"/>
      <protection locked="0"/>
    </xf>
    <xf numFmtId="0" fontId="44" fillId="9" borderId="0" xfId="0" applyFont="1" applyFill="1" applyAlignment="1" applyProtection="1">
      <alignment horizontal="center" vertical="center" wrapText="1"/>
      <protection locked="0"/>
    </xf>
    <xf numFmtId="0" fontId="5" fillId="2" borderId="0" xfId="0" applyFont="1" applyFill="1" applyAlignment="1" applyProtection="1">
      <alignment wrapText="1"/>
      <protection locked="0"/>
    </xf>
    <xf numFmtId="0" fontId="5" fillId="2" borderId="0" xfId="0" applyFont="1" applyFill="1" applyAlignment="1" applyProtection="1">
      <alignment horizontal="center"/>
      <protection locked="0"/>
    </xf>
    <xf numFmtId="0" fontId="0" fillId="4" borderId="3" xfId="0" applyFill="1" applyBorder="1" applyAlignment="1" applyProtection="1">
      <alignment horizontal="center"/>
      <protection hidden="1"/>
    </xf>
    <xf numFmtId="0" fontId="0" fillId="0" borderId="3" xfId="0" applyBorder="1" applyAlignment="1" applyProtection="1">
      <alignment horizontal="center"/>
      <protection hidden="1"/>
    </xf>
    <xf numFmtId="0" fontId="0" fillId="4" borderId="11" xfId="0" applyFill="1" applyBorder="1" applyAlignment="1" applyProtection="1">
      <alignment horizontal="center"/>
      <protection hidden="1"/>
    </xf>
    <xf numFmtId="0" fontId="0" fillId="4" borderId="11" xfId="0" applyFill="1" applyBorder="1" applyAlignment="1" applyProtection="1">
      <alignment wrapText="1"/>
      <protection hidden="1"/>
    </xf>
    <xf numFmtId="0" fontId="14" fillId="6" borderId="3" xfId="0" applyFont="1" applyFill="1" applyBorder="1" applyAlignment="1" applyProtection="1">
      <alignment horizontal="center"/>
      <protection hidden="1"/>
    </xf>
    <xf numFmtId="164" fontId="28" fillId="4" borderId="3" xfId="0" applyNumberFormat="1" applyFont="1" applyFill="1" applyBorder="1" applyAlignment="1" applyProtection="1">
      <alignment horizontal="center"/>
      <protection hidden="1"/>
    </xf>
    <xf numFmtId="166" fontId="28" fillId="4" borderId="3" xfId="0" applyNumberFormat="1" applyFont="1" applyFill="1" applyBorder="1" applyAlignment="1" applyProtection="1">
      <alignment horizontal="center"/>
      <protection hidden="1"/>
    </xf>
    <xf numFmtId="166" fontId="28" fillId="4" borderId="3" xfId="0" applyNumberFormat="1" applyFont="1" applyFill="1" applyBorder="1" applyProtection="1">
      <protection hidden="1"/>
    </xf>
    <xf numFmtId="166" fontId="10" fillId="4" borderId="3" xfId="0" applyNumberFormat="1" applyFont="1" applyFill="1" applyBorder="1" applyAlignment="1" applyProtection="1">
      <alignment horizontal="center"/>
      <protection hidden="1"/>
    </xf>
    <xf numFmtId="0" fontId="9" fillId="6" borderId="3" xfId="0" applyFont="1" applyFill="1" applyBorder="1" applyAlignment="1" applyProtection="1">
      <alignment horizontal="center"/>
      <protection hidden="1"/>
    </xf>
    <xf numFmtId="0" fontId="13" fillId="8" borderId="3" xfId="6" applyFont="1" applyBorder="1" applyAlignment="1" applyProtection="1">
      <alignment horizontal="center"/>
      <protection hidden="1"/>
    </xf>
    <xf numFmtId="164" fontId="28" fillId="0" borderId="3" xfId="0" applyNumberFormat="1" applyFont="1" applyBorder="1" applyAlignment="1" applyProtection="1">
      <alignment horizontal="center"/>
      <protection hidden="1"/>
    </xf>
    <xf numFmtId="0" fontId="5" fillId="2" borderId="3" xfId="0" applyFont="1" applyFill="1" applyBorder="1" applyProtection="1">
      <protection hidden="1"/>
    </xf>
    <xf numFmtId="0" fontId="5" fillId="2" borderId="3" xfId="0" applyFont="1" applyFill="1" applyBorder="1" applyAlignment="1" applyProtection="1">
      <alignment wrapText="1"/>
      <protection hidden="1"/>
    </xf>
    <xf numFmtId="0" fontId="5" fillId="2" borderId="3" xfId="0" applyFont="1" applyFill="1" applyBorder="1" applyAlignment="1" applyProtection="1">
      <alignment horizontal="center"/>
      <protection hidden="1"/>
    </xf>
    <xf numFmtId="0" fontId="28" fillId="2" borderId="3" xfId="0" applyFont="1" applyFill="1" applyBorder="1" applyProtection="1">
      <protection hidden="1"/>
    </xf>
    <xf numFmtId="0" fontId="0" fillId="4" borderId="3" xfId="0" applyFill="1" applyBorder="1" applyAlignment="1" applyProtection="1">
      <alignment wrapText="1"/>
      <protection hidden="1"/>
    </xf>
    <xf numFmtId="2" fontId="28" fillId="0" borderId="3" xfId="0" applyNumberFormat="1" applyFont="1" applyBorder="1" applyAlignment="1" applyProtection="1">
      <alignment horizontal="center"/>
      <protection hidden="1"/>
    </xf>
    <xf numFmtId="164" fontId="28" fillId="2" borderId="3" xfId="0" applyNumberFormat="1" applyFont="1" applyFill="1" applyBorder="1" applyAlignment="1" applyProtection="1">
      <alignment horizontal="center"/>
      <protection hidden="1"/>
    </xf>
    <xf numFmtId="0" fontId="16" fillId="0" borderId="3" xfId="0" applyFont="1" applyBorder="1" applyProtection="1">
      <protection hidden="1"/>
    </xf>
    <xf numFmtId="0" fontId="10" fillId="6" borderId="3" xfId="0" applyFont="1" applyFill="1" applyBorder="1" applyAlignment="1" applyProtection="1">
      <alignment horizontal="center"/>
      <protection hidden="1"/>
    </xf>
    <xf numFmtId="0" fontId="0" fillId="0" borderId="3" xfId="0" applyBorder="1" applyProtection="1">
      <protection hidden="1"/>
    </xf>
    <xf numFmtId="0" fontId="15" fillId="0" borderId="3" xfId="0" applyFont="1" applyBorder="1" applyProtection="1">
      <protection hidden="1"/>
    </xf>
    <xf numFmtId="0" fontId="14" fillId="0" borderId="3" xfId="0" applyFont="1" applyBorder="1" applyAlignment="1" applyProtection="1">
      <alignment horizontal="center"/>
      <protection hidden="1"/>
    </xf>
    <xf numFmtId="8" fontId="28" fillId="0" borderId="3" xfId="0" applyNumberFormat="1" applyFont="1" applyBorder="1" applyAlignment="1" applyProtection="1">
      <alignment horizontal="center"/>
      <protection hidden="1"/>
    </xf>
    <xf numFmtId="0" fontId="10" fillId="8" borderId="3" xfId="6" applyFont="1" applyBorder="1" applyAlignment="1" applyProtection="1">
      <alignment horizontal="center"/>
      <protection hidden="1"/>
    </xf>
    <xf numFmtId="0" fontId="19" fillId="0" borderId="3" xfId="0" applyFont="1" applyBorder="1" applyAlignment="1" applyProtection="1">
      <alignment horizontal="left" vertical="center" wrapText="1"/>
      <protection hidden="1"/>
    </xf>
    <xf numFmtId="0" fontId="6" fillId="4" borderId="3" xfId="0" applyFont="1" applyFill="1" applyBorder="1" applyAlignment="1" applyProtection="1">
      <alignment horizontal="center"/>
      <protection hidden="1"/>
    </xf>
    <xf numFmtId="0" fontId="14" fillId="4" borderId="3" xfId="0" applyFont="1" applyFill="1" applyBorder="1" applyAlignment="1" applyProtection="1">
      <alignment horizontal="center"/>
      <protection hidden="1"/>
    </xf>
    <xf numFmtId="0" fontId="26" fillId="2" borderId="3" xfId="0" applyFont="1" applyFill="1" applyBorder="1" applyAlignment="1" applyProtection="1">
      <alignment horizontal="center"/>
      <protection hidden="1"/>
    </xf>
    <xf numFmtId="0" fontId="21" fillId="0" borderId="3" xfId="0" applyFont="1" applyBorder="1" applyAlignment="1" applyProtection="1">
      <alignment horizontal="left" vertical="center" wrapText="1"/>
      <protection hidden="1"/>
    </xf>
    <xf numFmtId="0" fontId="5" fillId="4" borderId="3" xfId="0" applyFont="1" applyFill="1" applyBorder="1" applyProtection="1">
      <protection hidden="1"/>
    </xf>
    <xf numFmtId="0" fontId="19" fillId="0" borderId="3" xfId="7" applyFont="1" applyBorder="1" applyAlignment="1" applyProtection="1">
      <alignment horizontal="left" vertical="center" wrapText="1"/>
      <protection hidden="1"/>
    </xf>
    <xf numFmtId="8" fontId="28" fillId="4" borderId="3" xfId="0" applyNumberFormat="1" applyFont="1" applyFill="1" applyBorder="1" applyAlignment="1" applyProtection="1">
      <alignment horizontal="center"/>
      <protection hidden="1"/>
    </xf>
    <xf numFmtId="0" fontId="20" fillId="0" borderId="3" xfId="0" applyFont="1" applyBorder="1" applyAlignment="1" applyProtection="1">
      <alignment horizontal="left" vertical="center" wrapText="1"/>
      <protection hidden="1"/>
    </xf>
    <xf numFmtId="0" fontId="18" fillId="0" borderId="3" xfId="8" applyFont="1" applyBorder="1" applyAlignment="1" applyProtection="1">
      <alignment horizontal="left" vertical="center" wrapText="1"/>
      <protection hidden="1"/>
    </xf>
    <xf numFmtId="0" fontId="6" fillId="4" borderId="3" xfId="0" applyFont="1" applyFill="1" applyBorder="1" applyAlignment="1" applyProtection="1">
      <alignment wrapText="1"/>
      <protection hidden="1"/>
    </xf>
    <xf numFmtId="0" fontId="26" fillId="6" borderId="3"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0" fillId="4" borderId="3" xfId="0" applyFill="1" applyBorder="1" applyAlignment="1" applyProtection="1">
      <alignment horizontal="center" wrapText="1"/>
      <protection hidden="1"/>
    </xf>
    <xf numFmtId="0" fontId="5" fillId="2" borderId="3" xfId="0" applyFont="1" applyFill="1" applyBorder="1" applyAlignment="1" applyProtection="1">
      <alignment horizontal="center" wrapText="1"/>
      <protection hidden="1"/>
    </xf>
    <xf numFmtId="0" fontId="6" fillId="2" borderId="3" xfId="0" applyFont="1" applyFill="1" applyBorder="1" applyAlignment="1" applyProtection="1">
      <alignment horizontal="center"/>
      <protection hidden="1"/>
    </xf>
    <xf numFmtId="0" fontId="5" fillId="7" borderId="3" xfId="0" applyFont="1" applyFill="1" applyBorder="1" applyAlignment="1" applyProtection="1">
      <alignment horizontal="center"/>
      <protection hidden="1"/>
    </xf>
    <xf numFmtId="0" fontId="5" fillId="7" borderId="3" xfId="0" applyFont="1" applyFill="1" applyBorder="1" applyAlignment="1" applyProtection="1">
      <alignment wrapText="1"/>
      <protection hidden="1"/>
    </xf>
    <xf numFmtId="0" fontId="7" fillId="7" borderId="3" xfId="0" applyFont="1" applyFill="1" applyBorder="1" applyAlignment="1" applyProtection="1">
      <alignment horizontal="center"/>
      <protection hidden="1"/>
    </xf>
    <xf numFmtId="0" fontId="7" fillId="7" borderId="3" xfId="0" applyFont="1" applyFill="1" applyBorder="1" applyAlignment="1" applyProtection="1">
      <alignment wrapText="1"/>
      <protection hidden="1"/>
    </xf>
    <xf numFmtId="164" fontId="28" fillId="7" borderId="3" xfId="0" applyNumberFormat="1" applyFont="1" applyFill="1" applyBorder="1" applyAlignment="1" applyProtection="1">
      <alignment horizontal="center"/>
      <protection hidden="1"/>
    </xf>
    <xf numFmtId="0" fontId="26" fillId="7" borderId="3" xfId="0" applyFont="1" applyFill="1" applyBorder="1" applyAlignment="1" applyProtection="1">
      <alignment horizontal="center"/>
      <protection hidden="1"/>
    </xf>
    <xf numFmtId="164" fontId="28" fillId="11" borderId="3" xfId="0" applyNumberFormat="1" applyFont="1" applyFill="1" applyBorder="1" applyAlignment="1" applyProtection="1">
      <alignment horizontal="center"/>
      <protection hidden="1"/>
    </xf>
    <xf numFmtId="0" fontId="45" fillId="6" borderId="3" xfId="0" applyFont="1" applyFill="1" applyBorder="1" applyAlignment="1" applyProtection="1">
      <alignment horizontal="center"/>
      <protection hidden="1"/>
    </xf>
    <xf numFmtId="0" fontId="5" fillId="12" borderId="9" xfId="0" applyFont="1" applyFill="1" applyBorder="1" applyProtection="1">
      <protection locked="0"/>
    </xf>
    <xf numFmtId="0" fontId="41" fillId="0" borderId="3" xfId="10" applyFill="1" applyBorder="1" applyAlignment="1" applyProtection="1">
      <alignment horizontal="center" vertical="center"/>
      <protection locked="0"/>
    </xf>
    <xf numFmtId="0" fontId="0" fillId="2" borderId="3" xfId="0" applyFill="1" applyBorder="1" applyAlignment="1" applyProtection="1">
      <alignment wrapText="1"/>
      <protection locked="0"/>
    </xf>
    <xf numFmtId="0" fontId="13" fillId="6" borderId="3" xfId="0" applyFont="1" applyFill="1" applyBorder="1" applyAlignment="1" applyProtection="1">
      <alignment horizontal="center"/>
      <protection hidden="1"/>
    </xf>
    <xf numFmtId="0" fontId="26" fillId="8" borderId="3" xfId="6" applyFont="1" applyBorder="1" applyAlignment="1" applyProtection="1">
      <alignment horizontal="center"/>
      <protection hidden="1"/>
    </xf>
    <xf numFmtId="0" fontId="27" fillId="6" borderId="3" xfId="0" applyFont="1" applyFill="1" applyBorder="1" applyAlignment="1" applyProtection="1">
      <alignment horizontal="center"/>
      <protection hidden="1"/>
    </xf>
    <xf numFmtId="0" fontId="7" fillId="4" borderId="3" xfId="0" applyFont="1" applyFill="1" applyBorder="1" applyProtection="1">
      <protection hidden="1"/>
    </xf>
    <xf numFmtId="0" fontId="0" fillId="4" borderId="1" xfId="0" applyFill="1" applyBorder="1" applyAlignment="1" applyProtection="1">
      <alignment horizontal="center"/>
      <protection hidden="1"/>
    </xf>
    <xf numFmtId="0" fontId="0" fillId="4" borderId="10" xfId="0" applyFill="1" applyBorder="1" applyAlignment="1" applyProtection="1">
      <alignment horizontal="center"/>
      <protection hidden="1"/>
    </xf>
    <xf numFmtId="0" fontId="46" fillId="0" borderId="0" xfId="0" applyFont="1" applyProtection="1">
      <protection hidden="1"/>
    </xf>
    <xf numFmtId="0" fontId="47" fillId="0" borderId="3" xfId="0" applyFont="1" applyBorder="1" applyProtection="1">
      <protection hidden="1"/>
    </xf>
    <xf numFmtId="165" fontId="0" fillId="4" borderId="3" xfId="0" applyNumberFormat="1" applyFill="1" applyBorder="1" applyProtection="1">
      <protection locked="0"/>
    </xf>
    <xf numFmtId="164" fontId="28" fillId="2" borderId="3" xfId="0" applyNumberFormat="1" applyFont="1" applyFill="1" applyBorder="1" applyAlignment="1" applyProtection="1">
      <alignment horizontal="center"/>
      <protection locked="0"/>
    </xf>
    <xf numFmtId="166" fontId="6" fillId="4" borderId="3" xfId="0" applyNumberFormat="1" applyFont="1" applyFill="1" applyBorder="1" applyProtection="1">
      <protection hidden="1"/>
    </xf>
    <xf numFmtId="0" fontId="7" fillId="4" borderId="3" xfId="0" applyFont="1" applyFill="1" applyBorder="1" applyAlignment="1" applyProtection="1">
      <alignment horizontal="center"/>
      <protection hidden="1"/>
    </xf>
    <xf numFmtId="164" fontId="10" fillId="4" borderId="3" xfId="0" applyNumberFormat="1" applyFont="1" applyFill="1" applyBorder="1" applyAlignment="1" applyProtection="1">
      <alignment horizontal="center"/>
      <protection locked="0"/>
    </xf>
    <xf numFmtId="0" fontId="0" fillId="5" borderId="3" xfId="0" applyFill="1" applyBorder="1" applyProtection="1">
      <protection locked="0"/>
    </xf>
    <xf numFmtId="4" fontId="0" fillId="10" borderId="3" xfId="0" applyNumberFormat="1" applyFill="1" applyBorder="1" applyProtection="1">
      <protection locked="0"/>
    </xf>
    <xf numFmtId="165" fontId="10" fillId="0" borderId="3" xfId="0" applyNumberFormat="1" applyFont="1" applyBorder="1" applyAlignment="1" applyProtection="1">
      <alignment horizontal="center"/>
      <protection locked="0"/>
    </xf>
    <xf numFmtId="2" fontId="0" fillId="10" borderId="3" xfId="0" applyNumberFormat="1" applyFill="1" applyBorder="1" applyProtection="1">
      <protection locked="0"/>
    </xf>
    <xf numFmtId="165" fontId="10" fillId="4" borderId="3" xfId="0" applyNumberFormat="1" applyFont="1" applyFill="1" applyBorder="1" applyAlignment="1" applyProtection="1">
      <alignment horizontal="center"/>
      <protection locked="0"/>
    </xf>
    <xf numFmtId="0" fontId="41" fillId="0" borderId="9" xfId="10" applyFill="1" applyBorder="1" applyAlignment="1" applyProtection="1">
      <alignment horizontal="center" vertical="center"/>
      <protection locked="0"/>
    </xf>
    <xf numFmtId="2" fontId="0" fillId="12" borderId="3" xfId="0" applyNumberFormat="1" applyFill="1" applyBorder="1" applyProtection="1">
      <protection locked="0"/>
    </xf>
    <xf numFmtId="0" fontId="41" fillId="4" borderId="3" xfId="10" applyFill="1" applyBorder="1" applyAlignment="1" applyProtection="1">
      <alignment horizontal="center" vertical="center"/>
      <protection locked="0"/>
    </xf>
    <xf numFmtId="164" fontId="28" fillId="7" borderId="3" xfId="0" applyNumberFormat="1" applyFont="1" applyFill="1" applyBorder="1" applyAlignment="1" applyProtection="1">
      <alignment horizontal="center"/>
      <protection locked="0"/>
    </xf>
    <xf numFmtId="164" fontId="28" fillId="11" borderId="3" xfId="0" applyNumberFormat="1" applyFont="1" applyFill="1" applyBorder="1" applyAlignment="1" applyProtection="1">
      <alignment horizontal="center"/>
      <protection locked="0"/>
    </xf>
    <xf numFmtId="0" fontId="53" fillId="0" borderId="0" xfId="0" applyFont="1" applyProtection="1">
      <protection hidden="1"/>
    </xf>
    <xf numFmtId="0" fontId="54" fillId="9" borderId="0" xfId="10" applyFont="1" applyFill="1" applyAlignment="1" applyProtection="1">
      <alignment horizontal="center" vertical="center"/>
      <protection locked="0"/>
    </xf>
    <xf numFmtId="9" fontId="32" fillId="4" borderId="17" xfId="0" applyNumberFormat="1" applyFont="1" applyFill="1" applyBorder="1" applyAlignment="1" applyProtection="1">
      <alignment horizontal="center" vertical="center"/>
      <protection locked="0"/>
    </xf>
    <xf numFmtId="0" fontId="46" fillId="4" borderId="3" xfId="0" applyFont="1" applyFill="1" applyBorder="1" applyAlignment="1" applyProtection="1">
      <alignment horizontal="center"/>
      <protection hidden="1"/>
    </xf>
    <xf numFmtId="0" fontId="55" fillId="9" borderId="0" xfId="10" applyFont="1" applyFill="1" applyProtection="1">
      <protection locked="0"/>
    </xf>
    <xf numFmtId="9" fontId="32" fillId="4" borderId="28" xfId="0" applyNumberFormat="1" applyFont="1" applyFill="1" applyBorder="1" applyAlignment="1" applyProtection="1">
      <alignment horizontal="center" vertical="center"/>
      <protection locked="0"/>
    </xf>
    <xf numFmtId="9" fontId="32" fillId="4" borderId="29" xfId="0" applyNumberFormat="1" applyFont="1" applyFill="1" applyBorder="1" applyAlignment="1" applyProtection="1">
      <alignment vertical="center"/>
      <protection locked="0"/>
    </xf>
    <xf numFmtId="9" fontId="33" fillId="4" borderId="20" xfId="0" applyNumberFormat="1" applyFont="1" applyFill="1" applyBorder="1" applyAlignment="1" applyProtection="1">
      <alignment horizontal="center" vertical="center"/>
      <protection locked="0"/>
    </xf>
    <xf numFmtId="0" fontId="0" fillId="4" borderId="30" xfId="0" applyFill="1" applyBorder="1" applyAlignment="1" applyProtection="1">
      <alignment wrapText="1"/>
      <protection hidden="1"/>
    </xf>
    <xf numFmtId="164" fontId="6" fillId="4" borderId="12" xfId="0" applyNumberFormat="1" applyFont="1" applyFill="1" applyBorder="1" applyAlignment="1" applyProtection="1">
      <alignment horizontal="center"/>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5" fillId="2" borderId="0" xfId="0" applyFont="1" applyFill="1" applyAlignment="1" applyProtection="1">
      <alignment horizontal="center"/>
      <protection hidden="1"/>
    </xf>
    <xf numFmtId="0" fontId="0" fillId="4" borderId="10" xfId="0" applyFill="1" applyBorder="1" applyAlignment="1" applyProtection="1">
      <alignment wrapText="1"/>
      <protection hidden="1"/>
    </xf>
    <xf numFmtId="0" fontId="9" fillId="6" borderId="1" xfId="0" applyFont="1" applyFill="1" applyBorder="1" applyAlignment="1" applyProtection="1">
      <alignment horizontal="center"/>
      <protection hidden="1"/>
    </xf>
    <xf numFmtId="164" fontId="6" fillId="4" borderId="1" xfId="0" applyNumberFormat="1" applyFont="1" applyFill="1" applyBorder="1" applyAlignment="1" applyProtection="1">
      <alignment horizontal="center"/>
      <protection hidden="1"/>
    </xf>
    <xf numFmtId="0" fontId="0" fillId="4" borderId="1" xfId="0" applyFill="1" applyBorder="1" applyProtection="1">
      <protection hidden="1"/>
    </xf>
    <xf numFmtId="164" fontId="10" fillId="4" borderId="1" xfId="0" applyNumberFormat="1" applyFont="1" applyFill="1" applyBorder="1" applyAlignment="1" applyProtection="1">
      <alignment horizontal="center"/>
      <protection hidden="1"/>
    </xf>
    <xf numFmtId="0" fontId="41" fillId="0" borderId="3" xfId="10" applyBorder="1" applyAlignment="1" applyProtection="1">
      <alignment horizontal="center" vertical="center" wrapText="1"/>
      <protection hidden="1"/>
    </xf>
    <xf numFmtId="0" fontId="41" fillId="0" borderId="0" xfId="10" applyAlignment="1" applyProtection="1">
      <alignment horizontal="center"/>
      <protection hidden="1"/>
    </xf>
    <xf numFmtId="0" fontId="41" fillId="0" borderId="0" xfId="10" applyAlignment="1" applyProtection="1">
      <alignment horizontal="center" vertical="center"/>
      <protection hidden="1"/>
    </xf>
    <xf numFmtId="0" fontId="41" fillId="4" borderId="3" xfId="10" applyFill="1" applyBorder="1" applyAlignment="1" applyProtection="1">
      <alignment horizontal="center" vertical="center" wrapText="1"/>
      <protection hidden="1"/>
    </xf>
    <xf numFmtId="0" fontId="41" fillId="4" borderId="3" xfId="10" applyFill="1" applyBorder="1" applyAlignment="1" applyProtection="1">
      <alignment horizontal="center" wrapText="1"/>
      <protection hidden="1"/>
    </xf>
    <xf numFmtId="0" fontId="5" fillId="7" borderId="5" xfId="0" applyFont="1" applyFill="1" applyBorder="1" applyProtection="1">
      <protection locked="0"/>
    </xf>
    <xf numFmtId="0" fontId="26" fillId="7" borderId="5" xfId="0" applyFont="1" applyFill="1" applyBorder="1" applyProtection="1">
      <protection locked="0"/>
    </xf>
    <xf numFmtId="164" fontId="5" fillId="7" borderId="3" xfId="0" applyNumberFormat="1" applyFont="1" applyFill="1" applyBorder="1" applyAlignment="1" applyProtection="1">
      <alignment horizontal="center"/>
      <protection hidden="1"/>
    </xf>
    <xf numFmtId="0" fontId="0" fillId="4" borderId="5" xfId="0" applyFill="1" applyBorder="1" applyProtection="1">
      <protection locked="0"/>
    </xf>
    <xf numFmtId="0" fontId="9" fillId="4" borderId="27" xfId="0" applyFont="1" applyFill="1" applyBorder="1" applyAlignment="1" applyProtection="1">
      <alignment horizontal="left" vertical="center" shrinkToFit="1"/>
      <protection locked="0"/>
    </xf>
    <xf numFmtId="0" fontId="9" fillId="4" borderId="3" xfId="0" applyFont="1" applyFill="1" applyBorder="1" applyAlignment="1" applyProtection="1">
      <alignment horizontal="left" vertical="center" wrapText="1"/>
      <protection locked="0"/>
    </xf>
    <xf numFmtId="0" fontId="41" fillId="4" borderId="9" xfId="10" applyFill="1" applyBorder="1" applyAlignment="1" applyProtection="1">
      <alignment horizontal="center" vertical="center"/>
      <protection locked="0"/>
    </xf>
    <xf numFmtId="166" fontId="28" fillId="4" borderId="3" xfId="14" applyNumberFormat="1" applyFont="1" applyFill="1" applyBorder="1" applyAlignment="1" applyProtection="1">
      <alignment horizontal="center"/>
      <protection hidden="1"/>
    </xf>
    <xf numFmtId="49" fontId="49" fillId="0" borderId="25" xfId="11" applyNumberFormat="1" applyFont="1" applyBorder="1" applyAlignment="1" applyProtection="1">
      <alignment horizontal="left" vertical="center" wrapText="1"/>
      <protection locked="0"/>
    </xf>
    <xf numFmtId="49" fontId="49" fillId="0" borderId="26" xfId="11" applyNumberFormat="1" applyFont="1" applyBorder="1" applyAlignment="1" applyProtection="1">
      <alignment horizontal="left" vertical="center" wrapText="1"/>
      <protection locked="0"/>
    </xf>
    <xf numFmtId="0" fontId="0" fillId="4" borderId="7" xfId="0" applyFill="1" applyBorder="1" applyProtection="1">
      <protection locked="0"/>
    </xf>
    <xf numFmtId="0" fontId="0" fillId="4" borderId="12" xfId="0" applyFill="1" applyBorder="1" applyProtection="1">
      <protection locked="0"/>
    </xf>
    <xf numFmtId="0" fontId="0" fillId="4" borderId="3" xfId="0" applyFill="1" applyBorder="1" applyAlignment="1" applyProtection="1">
      <alignment wrapText="1"/>
      <protection locked="0"/>
    </xf>
    <xf numFmtId="0" fontId="6" fillId="4" borderId="5" xfId="0" applyFont="1" applyFill="1" applyBorder="1" applyProtection="1">
      <protection locked="0"/>
    </xf>
    <xf numFmtId="0" fontId="0" fillId="4" borderId="5" xfId="0" applyFill="1" applyBorder="1" applyAlignment="1" applyProtection="1">
      <alignment horizontal="left"/>
      <protection locked="0"/>
    </xf>
    <xf numFmtId="0" fontId="0" fillId="0" borderId="5" xfId="0" applyBorder="1" applyProtection="1">
      <protection locked="0"/>
    </xf>
    <xf numFmtId="0" fontId="59" fillId="2" borderId="5" xfId="0" applyFont="1" applyFill="1" applyBorder="1" applyProtection="1">
      <protection locked="0"/>
    </xf>
    <xf numFmtId="0" fontId="9" fillId="4" borderId="5" xfId="0" applyFont="1" applyFill="1" applyBorder="1" applyProtection="1">
      <protection locked="0"/>
    </xf>
    <xf numFmtId="0" fontId="0" fillId="4" borderId="6" xfId="0" applyFill="1" applyBorder="1" applyProtection="1">
      <protection locked="0"/>
    </xf>
    <xf numFmtId="0" fontId="0" fillId="4" borderId="5" xfId="0" applyFill="1" applyBorder="1" applyAlignment="1" applyProtection="1">
      <alignment wrapText="1"/>
      <protection locked="0"/>
    </xf>
    <xf numFmtId="0" fontId="26" fillId="2" borderId="5" xfId="0" applyFont="1" applyFill="1" applyBorder="1" applyAlignment="1" applyProtection="1">
      <alignment wrapText="1"/>
      <protection locked="0"/>
    </xf>
    <xf numFmtId="0" fontId="7" fillId="7" borderId="5" xfId="0" applyFont="1" applyFill="1" applyBorder="1" applyProtection="1">
      <protection locked="0"/>
    </xf>
    <xf numFmtId="0" fontId="9" fillId="4" borderId="3" xfId="0" applyFont="1" applyFill="1" applyBorder="1" applyAlignment="1" applyProtection="1">
      <alignment horizontal="left" vertical="center" shrinkToFit="1"/>
      <protection locked="0"/>
    </xf>
    <xf numFmtId="0" fontId="9" fillId="4" borderId="3" xfId="12" applyFont="1" applyFill="1" applyBorder="1" applyAlignment="1" applyProtection="1">
      <alignment horizontal="left" vertical="center" shrinkToFit="1"/>
      <protection locked="0"/>
    </xf>
    <xf numFmtId="0" fontId="50" fillId="4" borderId="3" xfId="12" applyFont="1" applyFill="1" applyBorder="1" applyAlignment="1" applyProtection="1">
      <alignment horizontal="left" vertical="center" wrapText="1"/>
      <protection locked="0"/>
    </xf>
    <xf numFmtId="0" fontId="9" fillId="4" borderId="3" xfId="0" applyFont="1" applyFill="1" applyBorder="1" applyAlignment="1" applyProtection="1">
      <alignment vertical="center" wrapText="1"/>
      <protection locked="0"/>
    </xf>
    <xf numFmtId="0" fontId="9" fillId="4" borderId="21" xfId="0" applyFont="1" applyFill="1" applyBorder="1" applyAlignment="1" applyProtection="1">
      <alignment horizontal="left" vertical="center" shrinkToFit="1"/>
      <protection locked="0"/>
    </xf>
    <xf numFmtId="0" fontId="9" fillId="4" borderId="5" xfId="0" applyFont="1" applyFill="1" applyBorder="1" applyAlignment="1" applyProtection="1">
      <alignment horizontal="left" vertical="center" shrinkToFit="1"/>
      <protection locked="0"/>
    </xf>
    <xf numFmtId="0" fontId="9" fillId="4" borderId="5"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protection locked="0"/>
    </xf>
    <xf numFmtId="0" fontId="0" fillId="4" borderId="27" xfId="0" applyFill="1" applyBorder="1" applyProtection="1">
      <protection locked="0"/>
    </xf>
    <xf numFmtId="0" fontId="9" fillId="4" borderId="27" xfId="13" applyFont="1" applyFill="1" applyBorder="1" applyAlignment="1" applyProtection="1">
      <alignment horizontal="left" vertical="center" shrinkToFit="1"/>
      <protection locked="0"/>
    </xf>
    <xf numFmtId="0" fontId="9" fillId="4" borderId="3" xfId="13" applyFont="1" applyFill="1" applyBorder="1" applyAlignment="1" applyProtection="1">
      <alignment vertical="center" wrapText="1"/>
      <protection locked="0"/>
    </xf>
    <xf numFmtId="0" fontId="0" fillId="0" borderId="31" xfId="0" applyBorder="1"/>
    <xf numFmtId="0" fontId="0" fillId="4" borderId="31" xfId="0" applyFill="1" applyBorder="1" applyProtection="1">
      <protection locked="0"/>
    </xf>
    <xf numFmtId="0" fontId="0" fillId="4" borderId="31" xfId="0" applyFill="1" applyBorder="1" applyAlignment="1" applyProtection="1">
      <alignment horizontal="center"/>
      <protection hidden="1"/>
    </xf>
    <xf numFmtId="0" fontId="0" fillId="4" borderId="31" xfId="0" applyFill="1" applyBorder="1" applyAlignment="1" applyProtection="1">
      <alignment wrapText="1"/>
      <protection hidden="1"/>
    </xf>
    <xf numFmtId="0" fontId="0" fillId="4" borderId="31" xfId="0" applyFill="1" applyBorder="1" applyProtection="1">
      <protection hidden="1"/>
    </xf>
    <xf numFmtId="0" fontId="9" fillId="4" borderId="31" xfId="0" applyFont="1" applyFill="1" applyBorder="1" applyAlignment="1" applyProtection="1">
      <alignment horizontal="center"/>
      <protection hidden="1"/>
    </xf>
    <xf numFmtId="0" fontId="41" fillId="4" borderId="9" xfId="10" applyFill="1" applyBorder="1" applyAlignment="1" applyProtection="1">
      <alignment horizontal="center"/>
      <protection locked="0"/>
    </xf>
    <xf numFmtId="0" fontId="0" fillId="4" borderId="9" xfId="0" applyFill="1" applyBorder="1" applyAlignment="1" applyProtection="1">
      <alignment horizontal="center"/>
      <protection locked="0"/>
    </xf>
    <xf numFmtId="0" fontId="41" fillId="0" borderId="0" xfId="10" applyAlignment="1" applyProtection="1">
      <alignment horizontal="center"/>
      <protection locked="0"/>
    </xf>
    <xf numFmtId="0" fontId="41" fillId="0" borderId="9" xfId="10" applyBorder="1" applyAlignment="1" applyProtection="1">
      <alignment horizontal="center"/>
      <protection locked="0"/>
    </xf>
    <xf numFmtId="166" fontId="28" fillId="4" borderId="3" xfId="0" applyNumberFormat="1" applyFont="1" applyFill="1" applyBorder="1" applyAlignment="1" applyProtection="1">
      <alignment horizontal="center"/>
      <protection locked="0"/>
    </xf>
    <xf numFmtId="166" fontId="10" fillId="4" borderId="3" xfId="0" applyNumberFormat="1"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11" xfId="0" applyFill="1" applyBorder="1" applyAlignment="1" applyProtection="1">
      <alignment wrapText="1"/>
      <protection locked="0"/>
    </xf>
    <xf numFmtId="164" fontId="28" fillId="4" borderId="3" xfId="0" applyNumberFormat="1" applyFont="1" applyFill="1" applyBorder="1" applyAlignment="1" applyProtection="1">
      <alignment horizontal="center"/>
      <protection locked="0"/>
    </xf>
    <xf numFmtId="166" fontId="28" fillId="4" borderId="3" xfId="0" applyNumberFormat="1" applyFont="1" applyFill="1" applyBorder="1" applyProtection="1">
      <protection locked="0"/>
    </xf>
    <xf numFmtId="0" fontId="13" fillId="8" borderId="3" xfId="6" applyFont="1" applyBorder="1" applyAlignment="1" applyProtection="1">
      <alignment horizontal="center"/>
      <protection locked="0"/>
    </xf>
    <xf numFmtId="0" fontId="26" fillId="8" borderId="3" xfId="6" applyFont="1" applyBorder="1" applyAlignment="1" applyProtection="1">
      <alignment horizontal="center"/>
      <protection locked="0"/>
    </xf>
    <xf numFmtId="49" fontId="0" fillId="4" borderId="3" xfId="0" applyNumberFormat="1" applyFill="1" applyBorder="1" applyAlignment="1" applyProtection="1">
      <alignment horizontal="center"/>
      <protection locked="0"/>
    </xf>
    <xf numFmtId="0" fontId="52" fillId="0" borderId="3" xfId="0" applyFont="1" applyBorder="1" applyProtection="1">
      <protection locked="0"/>
    </xf>
    <xf numFmtId="0" fontId="7" fillId="2" borderId="3" xfId="0" applyFont="1" applyFill="1" applyBorder="1" applyAlignment="1" applyProtection="1">
      <alignment wrapText="1"/>
      <protection locked="0"/>
    </xf>
    <xf numFmtId="0" fontId="56" fillId="9" borderId="0" xfId="10" applyFont="1" applyFill="1" applyBorder="1" applyAlignment="1" applyProtection="1">
      <alignment vertical="center"/>
      <protection locked="0"/>
    </xf>
    <xf numFmtId="0" fontId="61" fillId="9" borderId="0" xfId="10" applyFont="1" applyFill="1" applyBorder="1" applyAlignment="1" applyProtection="1">
      <alignment horizontal="center"/>
      <protection locked="0"/>
    </xf>
    <xf numFmtId="0" fontId="57" fillId="9" borderId="0" xfId="10" applyFont="1" applyFill="1" applyBorder="1" applyAlignment="1" applyProtection="1">
      <alignment horizontal="center"/>
      <protection locked="0"/>
    </xf>
    <xf numFmtId="9" fontId="23" fillId="4" borderId="0" xfId="9"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protection hidden="1"/>
    </xf>
    <xf numFmtId="49" fontId="0" fillId="4" borderId="3" xfId="0" applyNumberFormat="1" applyFill="1" applyBorder="1" applyAlignment="1" applyProtection="1">
      <alignment horizontal="center"/>
      <protection hidden="1"/>
    </xf>
    <xf numFmtId="0" fontId="26" fillId="2" borderId="5" xfId="0" applyFont="1" applyFill="1" applyBorder="1" applyProtection="1">
      <protection hidden="1"/>
    </xf>
    <xf numFmtId="16" fontId="0" fillId="4" borderId="3" xfId="0" applyNumberFormat="1" applyFill="1" applyBorder="1" applyAlignment="1" applyProtection="1">
      <alignment horizontal="center"/>
      <protection hidden="1"/>
    </xf>
    <xf numFmtId="49" fontId="0" fillId="0" borderId="3" xfId="0" applyNumberFormat="1" applyBorder="1" applyAlignment="1" applyProtection="1">
      <alignment horizontal="center"/>
      <protection hidden="1"/>
    </xf>
    <xf numFmtId="49" fontId="6" fillId="4" borderId="3" xfId="0" applyNumberFormat="1" applyFont="1" applyFill="1" applyBorder="1" applyAlignment="1" applyProtection="1">
      <alignment horizontal="center"/>
      <protection hidden="1"/>
    </xf>
    <xf numFmtId="14" fontId="0" fillId="4" borderId="3" xfId="0" applyNumberFormat="1" applyFill="1" applyBorder="1" applyAlignment="1" applyProtection="1">
      <alignment horizontal="center"/>
      <protection hidden="1"/>
    </xf>
    <xf numFmtId="0" fontId="52" fillId="0" borderId="3" xfId="0" applyFont="1" applyBorder="1" applyProtection="1">
      <protection hidden="1"/>
    </xf>
    <xf numFmtId="14" fontId="10" fillId="6" borderId="3" xfId="0" applyNumberFormat="1" applyFont="1" applyFill="1" applyBorder="1" applyAlignment="1" applyProtection="1">
      <alignment horizontal="center"/>
      <protection hidden="1"/>
    </xf>
    <xf numFmtId="14" fontId="14" fillId="6" borderId="3" xfId="0" applyNumberFormat="1" applyFont="1" applyFill="1" applyBorder="1" applyAlignment="1" applyProtection="1">
      <alignment horizontal="center"/>
      <protection hidden="1"/>
    </xf>
    <xf numFmtId="0" fontId="62" fillId="9" borderId="0" xfId="0" applyFont="1" applyFill="1" applyProtection="1">
      <protection locked="0"/>
    </xf>
    <xf numFmtId="0" fontId="63" fillId="9" borderId="0" xfId="0" applyFont="1" applyFill="1" applyAlignment="1" applyProtection="1">
      <alignment horizontal="center" vertical="center" wrapText="1"/>
      <protection locked="0"/>
    </xf>
    <xf numFmtId="0" fontId="62" fillId="9" borderId="0" xfId="0" applyFont="1" applyFill="1" applyAlignment="1" applyProtection="1">
      <alignment horizontal="right"/>
      <protection locked="0"/>
    </xf>
    <xf numFmtId="0" fontId="23" fillId="9" borderId="0" xfId="0" applyFont="1" applyFill="1" applyAlignment="1" applyProtection="1">
      <alignment horizontal="right"/>
      <protection locked="0"/>
    </xf>
    <xf numFmtId="0" fontId="62" fillId="9" borderId="0" xfId="0" applyFont="1" applyFill="1" applyAlignment="1" applyProtection="1">
      <alignment horizontal="right" vertical="center" wrapText="1"/>
      <protection locked="0"/>
    </xf>
    <xf numFmtId="0" fontId="23" fillId="9" borderId="0" xfId="0" applyFont="1" applyFill="1" applyAlignment="1" applyProtection="1">
      <alignment horizontal="right" vertical="center" wrapText="1"/>
      <protection locked="0"/>
    </xf>
    <xf numFmtId="0" fontId="0" fillId="4" borderId="9" xfId="0" applyFill="1" applyBorder="1" applyAlignment="1" applyProtection="1">
      <alignment horizontal="center" vertical="center"/>
      <protection locked="0"/>
    </xf>
    <xf numFmtId="0" fontId="9" fillId="4" borderId="3" xfId="10" applyFont="1" applyFill="1" applyBorder="1" applyAlignment="1" applyProtection="1">
      <alignment horizontal="center" vertical="center" wrapText="1"/>
      <protection hidden="1"/>
    </xf>
    <xf numFmtId="0" fontId="28" fillId="4" borderId="5" xfId="0" applyFont="1" applyFill="1" applyBorder="1" applyProtection="1">
      <protection locked="0"/>
    </xf>
    <xf numFmtId="0" fontId="64" fillId="0" borderId="3" xfId="0" applyFont="1" applyBorder="1" applyAlignment="1" applyProtection="1">
      <alignment horizontal="center" vertical="center" wrapText="1"/>
      <protection hidden="1"/>
    </xf>
    <xf numFmtId="0" fontId="0" fillId="13" borderId="11" xfId="0" applyFill="1" applyBorder="1" applyAlignment="1" applyProtection="1">
      <alignment wrapText="1"/>
      <protection hidden="1"/>
    </xf>
    <xf numFmtId="0" fontId="0" fillId="13" borderId="5" xfId="0" applyFill="1" applyBorder="1" applyProtection="1">
      <protection locked="0"/>
    </xf>
    <xf numFmtId="0" fontId="0" fillId="13" borderId="9" xfId="0" applyFill="1" applyBorder="1" applyProtection="1">
      <protection locked="0"/>
    </xf>
    <xf numFmtId="0" fontId="0" fillId="13" borderId="3" xfId="0" applyFill="1" applyBorder="1" applyAlignment="1" applyProtection="1">
      <alignment horizontal="center"/>
      <protection hidden="1"/>
    </xf>
    <xf numFmtId="166" fontId="10" fillId="13" borderId="3" xfId="0" applyNumberFormat="1" applyFont="1" applyFill="1" applyBorder="1" applyAlignment="1" applyProtection="1">
      <alignment horizontal="center"/>
      <protection hidden="1"/>
    </xf>
    <xf numFmtId="166" fontId="0" fillId="13" borderId="3" xfId="0" applyNumberFormat="1" applyFill="1" applyBorder="1" applyProtection="1">
      <protection locked="0"/>
    </xf>
    <xf numFmtId="2" fontId="0" fillId="13" borderId="3" xfId="0" applyNumberFormat="1" applyFill="1" applyBorder="1" applyProtection="1">
      <protection locked="0"/>
    </xf>
    <xf numFmtId="0" fontId="0" fillId="13" borderId="3" xfId="0" applyFill="1" applyBorder="1" applyAlignment="1" applyProtection="1">
      <alignment wrapText="1"/>
      <protection hidden="1"/>
    </xf>
    <xf numFmtId="0" fontId="6" fillId="0" borderId="5" xfId="0" applyFont="1" applyBorder="1" applyProtection="1">
      <protection locked="0"/>
    </xf>
    <xf numFmtId="164" fontId="5" fillId="2" borderId="3" xfId="0" applyNumberFormat="1" applyFont="1" applyFill="1" applyBorder="1" applyAlignment="1" applyProtection="1">
      <alignment horizontal="center"/>
      <protection hidden="1"/>
    </xf>
    <xf numFmtId="0" fontId="65" fillId="0" borderId="9" xfId="10" applyFont="1" applyFill="1" applyBorder="1" applyAlignment="1" applyProtection="1">
      <alignment horizontal="center" vertical="center"/>
      <protection locked="0"/>
    </xf>
    <xf numFmtId="0" fontId="57" fillId="9" borderId="0" xfId="10" applyFont="1" applyFill="1" applyBorder="1" applyAlignment="1" applyProtection="1">
      <alignment horizontal="center"/>
      <protection locked="0"/>
    </xf>
    <xf numFmtId="0" fontId="61" fillId="9" borderId="0" xfId="10" applyFont="1" applyFill="1" applyBorder="1" applyAlignment="1" applyProtection="1">
      <alignment horizontal="center"/>
      <protection locked="0"/>
    </xf>
    <xf numFmtId="0" fontId="32" fillId="9" borderId="0" xfId="0" applyFont="1" applyFill="1" applyAlignment="1" applyProtection="1">
      <alignment horizontal="center"/>
      <protection locked="0"/>
    </xf>
    <xf numFmtId="2" fontId="29" fillId="4" borderId="14" xfId="0" applyNumberFormat="1" applyFont="1" applyFill="1" applyBorder="1" applyAlignment="1" applyProtection="1">
      <alignment horizontal="center" vertical="center" wrapText="1"/>
      <protection locked="0"/>
    </xf>
    <xf numFmtId="2" fontId="29" fillId="4" borderId="15" xfId="0" applyNumberFormat="1" applyFont="1" applyFill="1" applyBorder="1" applyAlignment="1" applyProtection="1">
      <alignment horizontal="center" vertical="center" wrapText="1"/>
      <protection locked="0"/>
    </xf>
    <xf numFmtId="0" fontId="32" fillId="4" borderId="19" xfId="0" applyFont="1" applyFill="1" applyBorder="1" applyAlignment="1" applyProtection="1">
      <alignment horizontal="center"/>
      <protection locked="0"/>
    </xf>
    <xf numFmtId="0" fontId="32" fillId="4" borderId="0" xfId="0" applyFont="1" applyFill="1" applyAlignment="1" applyProtection="1">
      <alignment horizontal="center"/>
      <protection locked="0"/>
    </xf>
    <xf numFmtId="9" fontId="32" fillId="4" borderId="20" xfId="0" applyNumberFormat="1" applyFont="1" applyFill="1" applyBorder="1" applyAlignment="1" applyProtection="1">
      <alignment horizontal="center" vertical="center"/>
      <protection locked="0"/>
    </xf>
    <xf numFmtId="9" fontId="32" fillId="4" borderId="18" xfId="0" applyNumberFormat="1" applyFont="1" applyFill="1" applyBorder="1" applyAlignment="1" applyProtection="1">
      <alignment horizontal="center" vertical="center"/>
      <protection locked="0"/>
    </xf>
    <xf numFmtId="9" fontId="32" fillId="4" borderId="0" xfId="0" applyNumberFormat="1" applyFont="1" applyFill="1" applyAlignment="1" applyProtection="1">
      <alignment horizontal="center" vertical="center"/>
      <protection locked="0"/>
    </xf>
    <xf numFmtId="9" fontId="32" fillId="4" borderId="17" xfId="0" applyNumberFormat="1" applyFont="1" applyFill="1" applyBorder="1" applyAlignment="1" applyProtection="1">
      <alignment horizontal="center" vertical="center"/>
      <protection locked="0"/>
    </xf>
  </cellXfs>
  <cellStyles count="15">
    <cellStyle name="40 % – Zvýraznění 3" xfId="6" builtinId="39"/>
    <cellStyle name="Hypertextový odkaz" xfId="10" builtinId="8"/>
    <cellStyle name="Měna" xfId="14" builtinId="4"/>
    <cellStyle name="Normal" xfId="2" xr:uid="{00000000-0005-0000-0000-000000000000}"/>
    <cellStyle name="Normal 4" xfId="3" xr:uid="{00000000-0005-0000-0000-000001000000}"/>
    <cellStyle name="Normal_Sheet1" xfId="5" xr:uid="{00000000-0005-0000-0000-000002000000}"/>
    <cellStyle name="Normální" xfId="0" builtinId="0"/>
    <cellStyle name="Procenta" xfId="9" builtinId="5"/>
    <cellStyle name="Обычный 4" xfId="13" xr:uid="{228A9893-B717-493C-B8B4-A61791E403B2}"/>
    <cellStyle name="常规 11" xfId="1" xr:uid="{00000000-0005-0000-0000-000004000000}"/>
    <cellStyle name="常规 2 2" xfId="4" xr:uid="{00000000-0005-0000-0000-000005000000}"/>
    <cellStyle name="常规 3" xfId="12" xr:uid="{051DAEDF-1CF9-4438-BE63-9B178F30535C}"/>
    <cellStyle name="常规_Price list for 2014 catalogue V14.0" xfId="11" xr:uid="{A53C7111-D2AB-43BD-86FD-614FE1073E54}"/>
    <cellStyle name="常规_玩具类" xfId="7" xr:uid="{AFC9C95D-5E3B-4305-85F5-D332A92EEA41}"/>
    <cellStyle name="样式 1" xfId="8" xr:uid="{FC056D0C-889E-4B84-A177-C1786697E395}"/>
  </cellStyles>
  <dxfs count="392">
    <dxf>
      <font>
        <b/>
        <i val="0"/>
        <color rgb="FFFF0000"/>
      </font>
    </dxf>
    <dxf>
      <font>
        <b/>
        <i val="0"/>
        <color rgb="FF00B050"/>
      </font>
    </dxf>
    <dxf>
      <font>
        <b/>
        <i val="0"/>
        <color theme="5"/>
      </font>
    </dxf>
    <dxf>
      <font>
        <b/>
        <i val="0"/>
        <color rgb="FF00B0F0"/>
      </font>
    </dxf>
    <dxf>
      <font>
        <color theme="0"/>
      </font>
    </dxf>
    <dxf>
      <font>
        <color theme="0"/>
      </font>
    </dxf>
    <dxf>
      <font>
        <color theme="0"/>
      </font>
    </dxf>
    <dxf>
      <font>
        <color theme="0"/>
      </font>
    </dxf>
    <dxf>
      <font>
        <color theme="0"/>
      </font>
    </dxf>
    <dxf>
      <font>
        <color theme="0"/>
      </font>
    </dxf>
    <dxf>
      <font>
        <b/>
        <i val="0"/>
        <color rgb="FF00B0F0"/>
      </font>
    </dxf>
    <dxf>
      <font>
        <b/>
        <i val="0"/>
        <color rgb="FF00B050"/>
      </font>
    </dxf>
    <dxf>
      <font>
        <b/>
        <i val="0"/>
        <color rgb="FFFF0000"/>
      </font>
    </dxf>
    <dxf>
      <font>
        <b/>
        <i val="0"/>
        <color theme="5"/>
      </font>
    </dxf>
    <dxf>
      <font>
        <b/>
        <i val="0"/>
        <color rgb="FFFF0000"/>
      </font>
    </dxf>
    <dxf>
      <font>
        <b/>
        <i val="0"/>
        <color rgb="FF00B0F0"/>
      </font>
    </dxf>
    <dxf>
      <font>
        <b/>
        <i val="0"/>
        <color theme="5"/>
      </font>
    </dxf>
    <dxf>
      <font>
        <b/>
        <i val="0"/>
        <color rgb="FF00B050"/>
      </font>
    </dxf>
    <dxf>
      <font>
        <b/>
        <i val="0"/>
        <color rgb="FF00B0F0"/>
      </font>
    </dxf>
    <dxf>
      <font>
        <b/>
        <i val="0"/>
        <color theme="5"/>
      </font>
    </dxf>
    <dxf>
      <font>
        <b/>
        <i val="0"/>
        <color rgb="FF00B050"/>
      </font>
    </dxf>
    <dxf>
      <font>
        <b/>
        <i val="0"/>
        <color rgb="FFFF0000"/>
      </font>
    </dxf>
    <dxf>
      <font>
        <b/>
        <i val="0"/>
        <color rgb="FF00B050"/>
      </font>
    </dxf>
    <dxf>
      <font>
        <b/>
        <i val="0"/>
        <color rgb="FFFF0000"/>
      </font>
    </dxf>
    <dxf>
      <font>
        <b/>
        <i val="0"/>
        <color theme="5"/>
      </font>
    </dxf>
    <dxf>
      <font>
        <b/>
        <i val="0"/>
        <color rgb="FF00B0F0"/>
      </font>
    </dxf>
    <dxf>
      <font>
        <b/>
        <i val="0"/>
        <color rgb="FF00B0F0"/>
      </font>
    </dxf>
    <dxf>
      <font>
        <b/>
        <i val="0"/>
        <color theme="5"/>
      </font>
    </dxf>
    <dxf>
      <font>
        <b/>
        <i val="0"/>
        <color rgb="FF00B050"/>
      </font>
    </dxf>
    <dxf>
      <font>
        <b/>
        <i val="0"/>
        <color rgb="FFFF0000"/>
      </font>
    </dxf>
    <dxf>
      <font>
        <b/>
        <i val="0"/>
        <color rgb="FFFF0000"/>
      </font>
    </dxf>
    <dxf>
      <font>
        <b/>
        <i val="0"/>
        <color rgb="FF00B050"/>
      </font>
    </dxf>
    <dxf>
      <font>
        <b/>
        <i val="0"/>
        <color theme="5"/>
      </font>
    </dxf>
    <dxf>
      <font>
        <b/>
        <i val="0"/>
        <color rgb="FF00B0F0"/>
      </font>
    </dxf>
    <dxf>
      <font>
        <b/>
        <i val="0"/>
        <color rgb="FF00B0F0"/>
      </font>
    </dxf>
    <dxf>
      <font>
        <b/>
        <i val="0"/>
        <color rgb="FF00B050"/>
      </font>
    </dxf>
    <dxf>
      <font>
        <b/>
        <i val="0"/>
        <color rgb="FFFF0000"/>
      </font>
    </dxf>
    <dxf>
      <font>
        <b/>
        <i val="0"/>
        <color theme="5"/>
      </font>
    </dxf>
    <dxf>
      <font>
        <b/>
        <i val="0"/>
        <color rgb="FF00B050"/>
      </font>
    </dxf>
    <dxf>
      <font>
        <b/>
        <i val="0"/>
        <color theme="5"/>
      </font>
    </dxf>
    <dxf>
      <font>
        <b/>
        <i val="0"/>
        <color rgb="FFFF0000"/>
      </font>
    </dxf>
    <dxf>
      <font>
        <b/>
        <i val="0"/>
        <color rgb="FF00B0F0"/>
      </font>
    </dxf>
    <dxf>
      <font>
        <b/>
        <i val="0"/>
        <color rgb="FF00B050"/>
      </font>
    </dxf>
    <dxf>
      <font>
        <b/>
        <i val="0"/>
        <color rgb="FF00B0F0"/>
      </font>
    </dxf>
    <dxf>
      <font>
        <b/>
        <i val="0"/>
        <color theme="5"/>
      </font>
    </dxf>
    <dxf>
      <font>
        <b/>
        <i val="0"/>
        <color rgb="FFFF0000"/>
      </font>
    </dxf>
    <dxf>
      <font>
        <b/>
        <i val="0"/>
        <color rgb="FF00B050"/>
      </font>
    </dxf>
    <dxf>
      <font>
        <b/>
        <i val="0"/>
        <color rgb="FF00B0F0"/>
      </font>
    </dxf>
    <dxf>
      <font>
        <b/>
        <i val="0"/>
        <color theme="5"/>
      </font>
    </dxf>
    <dxf>
      <font>
        <b/>
        <i val="0"/>
        <color rgb="FFFF0000"/>
      </font>
    </dxf>
    <dxf>
      <font>
        <b/>
        <i val="0"/>
        <color rgb="FF00B050"/>
      </font>
    </dxf>
    <dxf>
      <font>
        <b/>
        <i val="0"/>
        <color theme="5"/>
      </font>
    </dxf>
    <dxf>
      <font>
        <b/>
        <i val="0"/>
        <color rgb="FF00B0F0"/>
      </font>
    </dxf>
    <dxf>
      <font>
        <b/>
        <i val="0"/>
        <color rgb="FFFF0000"/>
      </font>
    </dxf>
    <dxf>
      <font>
        <b/>
        <i val="0"/>
        <color rgb="FFFF0000"/>
      </font>
    </dxf>
    <dxf>
      <font>
        <b/>
        <i val="0"/>
        <color theme="5"/>
      </font>
    </dxf>
    <dxf>
      <font>
        <b/>
        <i val="0"/>
        <color rgb="FF00B050"/>
      </font>
    </dxf>
    <dxf>
      <font>
        <b/>
        <i val="0"/>
        <color rgb="FF00B0F0"/>
      </font>
    </dxf>
    <dxf>
      <font>
        <b/>
        <i val="0"/>
        <color rgb="FFFF0000"/>
      </font>
    </dxf>
    <dxf>
      <font>
        <b/>
        <i val="0"/>
        <color rgb="FF00B050"/>
      </font>
    </dxf>
    <dxf>
      <font>
        <b/>
        <i val="0"/>
        <color theme="5"/>
      </font>
    </dxf>
    <dxf>
      <font>
        <b/>
        <i val="0"/>
        <color rgb="FF00B0F0"/>
      </font>
    </dxf>
    <dxf>
      <font>
        <b/>
        <i val="0"/>
        <color rgb="FF00B050"/>
      </font>
    </dxf>
    <dxf>
      <font>
        <b/>
        <i val="0"/>
        <color rgb="FFFF0000"/>
      </font>
    </dxf>
    <dxf>
      <font>
        <b/>
        <i val="0"/>
        <color rgb="FF00B0F0"/>
      </font>
    </dxf>
    <dxf>
      <font>
        <b/>
        <i val="0"/>
        <color theme="5"/>
      </font>
    </dxf>
    <dxf>
      <font>
        <b/>
        <i val="0"/>
        <color theme="5"/>
      </font>
    </dxf>
    <dxf>
      <font>
        <b/>
        <i val="0"/>
        <color rgb="FF00B0F0"/>
      </font>
    </dxf>
    <dxf>
      <font>
        <b/>
        <i val="0"/>
        <color rgb="FF00B050"/>
      </font>
    </dxf>
    <dxf>
      <font>
        <b/>
        <i val="0"/>
        <color rgb="FFFF0000"/>
      </font>
    </dxf>
    <dxf>
      <font>
        <b/>
        <i val="0"/>
        <color rgb="FFFF0000"/>
      </font>
    </dxf>
    <dxf>
      <font>
        <b/>
        <i val="0"/>
        <color rgb="FF00B050"/>
      </font>
    </dxf>
    <dxf>
      <font>
        <b/>
        <i val="0"/>
        <color theme="5"/>
      </font>
    </dxf>
    <dxf>
      <font>
        <b/>
        <i val="0"/>
        <color rgb="FF00B0F0"/>
      </font>
    </dxf>
    <dxf>
      <font>
        <b/>
        <i val="0"/>
        <color rgb="FF00B0F0"/>
      </font>
    </dxf>
    <dxf>
      <font>
        <b/>
        <i val="0"/>
        <color theme="5"/>
      </font>
    </dxf>
    <dxf>
      <font>
        <b/>
        <i val="0"/>
        <color rgb="FFFF0000"/>
      </font>
    </dxf>
    <dxf>
      <font>
        <b/>
        <i val="0"/>
        <color rgb="FF00B050"/>
      </font>
    </dxf>
    <dxf>
      <font>
        <b/>
        <i val="0"/>
        <color rgb="FF00B050"/>
      </font>
    </dxf>
    <dxf>
      <font>
        <b/>
        <i val="0"/>
        <color theme="5"/>
      </font>
    </dxf>
    <dxf>
      <font>
        <b/>
        <i val="0"/>
        <color rgb="FF00B0F0"/>
      </font>
    </dxf>
    <dxf>
      <font>
        <b/>
        <i val="0"/>
        <color rgb="FFFF0000"/>
      </font>
    </dxf>
    <dxf>
      <font>
        <b/>
        <i val="0"/>
        <color rgb="FF00B0F0"/>
      </font>
    </dxf>
    <dxf>
      <font>
        <b/>
        <i val="0"/>
        <color theme="5"/>
      </font>
    </dxf>
    <dxf>
      <font>
        <b/>
        <i val="0"/>
        <color rgb="FF00B050"/>
      </font>
    </dxf>
    <dxf>
      <font>
        <b/>
        <i val="0"/>
        <color rgb="FFFF0000"/>
      </font>
    </dxf>
    <dxf>
      <font>
        <b/>
        <i val="0"/>
        <color rgb="FF00B050"/>
      </font>
    </dxf>
    <dxf>
      <font>
        <b/>
        <i val="0"/>
        <color rgb="FFFF000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b/>
        <i val="0"/>
        <color theme="5"/>
      </font>
    </dxf>
    <dxf>
      <font>
        <b/>
        <i val="0"/>
        <color rgb="FF00B0F0"/>
      </font>
    </dxf>
    <dxf>
      <font>
        <b/>
        <i val="0"/>
        <color rgb="FFFF0000"/>
      </font>
    </dxf>
    <dxf>
      <font>
        <b/>
        <i val="0"/>
        <color rgb="FF00B050"/>
      </font>
    </dxf>
    <dxf>
      <font>
        <b/>
        <i val="0"/>
        <color theme="5"/>
      </font>
    </dxf>
    <dxf>
      <font>
        <b/>
        <i val="0"/>
        <color rgb="FFFF0000"/>
      </font>
    </dxf>
    <dxf>
      <font>
        <b/>
        <i val="0"/>
        <color rgb="FF00B0F0"/>
      </font>
    </dxf>
    <dxf>
      <font>
        <b/>
        <i val="0"/>
        <color rgb="FF00B050"/>
      </font>
    </dxf>
    <dxf>
      <font>
        <b/>
        <i val="0"/>
        <color rgb="FFFF0000"/>
      </font>
    </dxf>
    <dxf>
      <font>
        <b/>
        <i val="0"/>
        <color rgb="FF00B050"/>
      </font>
    </dxf>
    <dxf>
      <font>
        <b/>
        <i val="0"/>
        <color rgb="FF00B0F0"/>
      </font>
    </dxf>
    <dxf>
      <font>
        <b/>
        <i val="0"/>
        <color theme="5"/>
      </font>
    </dxf>
    <dxf>
      <font>
        <b/>
        <i val="0"/>
        <color theme="5"/>
      </font>
    </dxf>
    <dxf>
      <font>
        <b/>
        <i val="0"/>
        <color rgb="FF00B0F0"/>
      </font>
    </dxf>
    <dxf>
      <font>
        <b/>
        <i val="0"/>
        <color rgb="FF00B050"/>
      </font>
    </dxf>
    <dxf>
      <font>
        <b/>
        <i val="0"/>
        <color rgb="FFFF0000"/>
      </font>
    </dxf>
    <dxf>
      <font>
        <b/>
        <i val="0"/>
        <color rgb="FFFF0000"/>
      </font>
    </dxf>
    <dxf>
      <font>
        <b/>
        <i val="0"/>
        <color rgb="FF00B0F0"/>
      </font>
    </dxf>
    <dxf>
      <font>
        <b/>
        <i val="0"/>
        <color theme="5"/>
      </font>
    </dxf>
    <dxf>
      <font>
        <b/>
        <i val="0"/>
        <color rgb="FF00B050"/>
      </font>
    </dxf>
    <dxf>
      <font>
        <b/>
        <i val="0"/>
        <color rgb="FF00B0F0"/>
      </font>
    </dxf>
    <dxf>
      <font>
        <b/>
        <i val="0"/>
        <color rgb="FF00B050"/>
      </font>
    </dxf>
    <dxf>
      <font>
        <b/>
        <i val="0"/>
        <color rgb="FFFF0000"/>
      </font>
    </dxf>
    <dxf>
      <font>
        <b/>
        <i val="0"/>
        <color theme="5"/>
      </font>
    </dxf>
    <dxf>
      <font>
        <b/>
        <i val="0"/>
        <color rgb="FF00B050"/>
      </font>
    </dxf>
    <dxf>
      <font>
        <b/>
        <i val="0"/>
        <color theme="5"/>
      </font>
    </dxf>
    <dxf>
      <font>
        <b/>
        <i val="0"/>
        <color rgb="FF00B0F0"/>
      </font>
    </dxf>
    <dxf>
      <font>
        <b/>
        <i val="0"/>
        <color rgb="FFFF0000"/>
      </font>
    </dxf>
    <dxf>
      <font>
        <b/>
        <i val="0"/>
        <color rgb="FFFF0000"/>
      </font>
    </dxf>
    <dxf>
      <font>
        <b/>
        <i val="0"/>
        <color rgb="FF00B0F0"/>
      </font>
    </dxf>
    <dxf>
      <font>
        <b/>
        <i val="0"/>
        <color theme="5"/>
      </font>
    </dxf>
    <dxf>
      <font>
        <b/>
        <i val="0"/>
        <color rgb="FF00B050"/>
      </font>
    </dxf>
    <dxf>
      <font>
        <b/>
        <i val="0"/>
        <color rgb="FF00B050"/>
      </font>
    </dxf>
    <dxf>
      <font>
        <b/>
        <i val="0"/>
        <color theme="5"/>
      </font>
    </dxf>
    <dxf>
      <font>
        <b/>
        <i val="0"/>
        <color rgb="FF00B0F0"/>
      </font>
    </dxf>
    <dxf>
      <font>
        <b/>
        <i val="0"/>
        <color rgb="FFFF0000"/>
      </font>
    </dxf>
    <dxf>
      <font>
        <b/>
        <i val="0"/>
        <color theme="5"/>
      </font>
    </dxf>
    <dxf>
      <font>
        <b/>
        <i val="0"/>
        <color rgb="FF00B0F0"/>
      </font>
    </dxf>
    <dxf>
      <font>
        <b/>
        <i val="0"/>
        <color rgb="FF00B050"/>
      </font>
    </dxf>
    <dxf>
      <font>
        <b/>
        <i val="0"/>
        <color rgb="FFFF0000"/>
      </font>
    </dxf>
    <dxf>
      <font>
        <b/>
        <i val="0"/>
        <color theme="5"/>
      </font>
    </dxf>
    <dxf>
      <font>
        <b/>
        <i val="0"/>
        <color rgb="FF00B050"/>
      </font>
    </dxf>
    <dxf>
      <font>
        <b/>
        <i val="0"/>
        <color rgb="FF00B0F0"/>
      </font>
    </dxf>
    <dxf>
      <font>
        <b/>
        <i val="0"/>
        <color rgb="FFFF0000"/>
      </font>
    </dxf>
    <dxf>
      <font>
        <b/>
        <i val="0"/>
        <color rgb="FF00B0F0"/>
      </font>
    </dxf>
    <dxf>
      <font>
        <b/>
        <i val="0"/>
        <color theme="5"/>
      </font>
    </dxf>
    <dxf>
      <font>
        <b/>
        <i val="0"/>
        <color rgb="FF00B050"/>
      </font>
    </dxf>
    <dxf>
      <font>
        <b/>
        <i val="0"/>
        <color rgb="FFFF0000"/>
      </font>
    </dxf>
    <dxf>
      <font>
        <b/>
        <i val="0"/>
        <color rgb="FF00B050"/>
      </font>
    </dxf>
    <dxf>
      <font>
        <b/>
        <i val="0"/>
        <color theme="5"/>
      </font>
    </dxf>
    <dxf>
      <font>
        <b/>
        <i val="0"/>
        <color rgb="FF00B0F0"/>
      </font>
    </dxf>
    <dxf>
      <font>
        <b/>
        <i val="0"/>
        <color rgb="FFFF0000"/>
      </font>
    </dxf>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b/>
        <i val="0"/>
        <color theme="5"/>
      </font>
    </dxf>
    <dxf>
      <font>
        <b/>
        <i val="0"/>
        <color rgb="FF00B0F0"/>
      </font>
    </dxf>
    <dxf>
      <font>
        <b/>
        <i val="0"/>
        <color rgb="FFFF0000"/>
      </font>
    </dxf>
    <dxf>
      <font>
        <b/>
        <i val="0"/>
        <color rgb="FF00B050"/>
      </font>
    </dxf>
    <dxf>
      <font>
        <b/>
        <i val="0"/>
        <color rgb="FF00B0F0"/>
      </font>
    </dxf>
    <dxf>
      <font>
        <b/>
        <i val="0"/>
        <color rgb="FFFF0000"/>
      </font>
    </dxf>
    <dxf>
      <font>
        <b/>
        <i val="0"/>
        <color rgb="FF00B050"/>
      </font>
    </dxf>
    <dxf>
      <font>
        <b/>
        <i val="0"/>
        <color theme="5"/>
      </font>
    </dxf>
    <dxf>
      <font>
        <b/>
        <i val="0"/>
        <color theme="5"/>
      </font>
    </dxf>
    <dxf>
      <font>
        <b/>
        <i val="0"/>
        <color rgb="FFFF0000"/>
      </font>
    </dxf>
    <dxf>
      <font>
        <b/>
        <i val="0"/>
        <color rgb="FF00B050"/>
      </font>
    </dxf>
    <dxf>
      <font>
        <b/>
        <i val="0"/>
        <color rgb="FF00B0F0"/>
      </font>
    </dxf>
    <dxf>
      <font>
        <b/>
        <i val="0"/>
        <color rgb="FFFF0000"/>
      </font>
    </dxf>
    <dxf>
      <font>
        <b/>
        <i val="0"/>
        <color rgb="FF00B050"/>
      </font>
    </dxf>
    <dxf>
      <font>
        <b/>
        <i val="0"/>
        <color theme="5"/>
      </font>
    </dxf>
    <dxf>
      <font>
        <b/>
        <i val="0"/>
        <color rgb="FF00B0F0"/>
      </font>
    </dxf>
    <dxf>
      <font>
        <b/>
        <i val="0"/>
        <color theme="5"/>
      </font>
    </dxf>
    <dxf>
      <font>
        <b/>
        <i val="0"/>
        <color rgb="FF00B050"/>
      </font>
    </dxf>
    <dxf>
      <font>
        <b/>
        <i val="0"/>
        <color rgb="FFFF0000"/>
      </font>
    </dxf>
    <dxf>
      <font>
        <b/>
        <i val="0"/>
        <color rgb="FF00B0F0"/>
      </font>
    </dxf>
    <dxf>
      <font>
        <b/>
        <i val="0"/>
        <color rgb="FFFF0000"/>
      </font>
    </dxf>
    <dxf>
      <font>
        <b/>
        <i val="0"/>
        <color rgb="FF00B050"/>
      </font>
    </dxf>
    <dxf>
      <font>
        <b/>
        <i val="0"/>
        <color theme="5"/>
      </font>
    </dxf>
    <dxf>
      <font>
        <b/>
        <i val="0"/>
        <color rgb="FF00B0F0"/>
      </font>
    </dxf>
    <dxf>
      <font>
        <b/>
        <i val="0"/>
        <color rgb="FF00B050"/>
      </font>
    </dxf>
    <dxf>
      <font>
        <b/>
        <i val="0"/>
        <color rgb="FF00B0F0"/>
      </font>
    </dxf>
    <dxf>
      <font>
        <b/>
        <i val="0"/>
        <color theme="5"/>
      </font>
    </dxf>
    <dxf>
      <font>
        <b/>
        <i val="0"/>
        <color rgb="FFFF0000"/>
      </font>
    </dxf>
    <dxf>
      <font>
        <b/>
        <i val="0"/>
        <color rgb="FFFF0000"/>
      </font>
    </dxf>
    <dxf>
      <font>
        <b/>
        <i val="0"/>
        <color rgb="FF00B050"/>
      </font>
    </dxf>
    <dxf>
      <font>
        <b/>
        <i val="0"/>
        <color theme="5"/>
      </font>
    </dxf>
    <dxf>
      <font>
        <b/>
        <i val="0"/>
        <color rgb="FF00B0F0"/>
      </font>
    </dxf>
    <dxf>
      <font>
        <b/>
        <i val="0"/>
        <color rgb="FF00B0F0"/>
      </font>
    </dxf>
    <dxf>
      <font>
        <b/>
        <i val="0"/>
        <color theme="5"/>
      </font>
    </dxf>
    <dxf>
      <font>
        <b/>
        <i val="0"/>
        <color rgb="FF00B050"/>
      </font>
    </dxf>
    <dxf>
      <font>
        <b/>
        <i val="0"/>
        <color rgb="FFFF0000"/>
      </font>
    </dxf>
    <dxf>
      <font>
        <b/>
        <i val="0"/>
        <color rgb="FF00B050"/>
      </font>
    </dxf>
    <dxf>
      <font>
        <b/>
        <i val="0"/>
        <color rgb="FFFF0000"/>
      </font>
    </dxf>
    <dxf>
      <font>
        <b/>
        <i val="0"/>
        <color rgb="FF00B0F0"/>
      </font>
    </dxf>
    <dxf>
      <font>
        <b/>
        <i val="0"/>
        <color theme="5"/>
      </font>
    </dxf>
    <dxf>
      <font>
        <b/>
        <i val="0"/>
        <color rgb="FF00B0F0"/>
      </font>
    </dxf>
    <dxf>
      <font>
        <b/>
        <i val="0"/>
        <color theme="5"/>
      </font>
    </dxf>
    <dxf>
      <font>
        <b/>
        <i val="0"/>
        <color rgb="FF00B050"/>
      </font>
    </dxf>
    <dxf>
      <font>
        <b/>
        <i val="0"/>
        <color rgb="FFFF0000"/>
      </font>
    </dxf>
    <dxf>
      <font>
        <b/>
        <i val="0"/>
        <color rgb="FFFF0000"/>
      </font>
    </dxf>
    <dxf>
      <font>
        <b/>
        <i val="0"/>
        <color rgb="FF00B050"/>
      </font>
    </dxf>
    <dxf>
      <font>
        <b/>
        <i val="0"/>
        <color theme="5"/>
      </font>
    </dxf>
    <dxf>
      <font>
        <b/>
        <i val="0"/>
        <color rgb="FF00B0F0"/>
      </font>
    </dxf>
    <dxf>
      <font>
        <b/>
        <i val="0"/>
        <color rgb="FF00B0F0"/>
      </font>
    </dxf>
    <dxf>
      <font>
        <b/>
        <i val="0"/>
        <color theme="5"/>
      </font>
    </dxf>
    <dxf>
      <font>
        <b/>
        <i val="0"/>
        <color rgb="FF00B050"/>
      </font>
    </dxf>
    <dxf>
      <font>
        <b/>
        <i val="0"/>
        <color rgb="FFFF0000"/>
      </font>
    </dxf>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b/>
        <i val="0"/>
        <color theme="5"/>
      </font>
    </dxf>
    <dxf>
      <font>
        <b/>
        <i val="0"/>
        <color rgb="FF00B0F0"/>
      </font>
    </dxf>
    <dxf>
      <font>
        <b/>
        <i val="0"/>
        <color rgb="FF00B050"/>
      </font>
    </dxf>
    <dxf>
      <font>
        <b/>
        <i val="0"/>
        <color rgb="FFFF0000"/>
      </font>
    </dxf>
    <dxf>
      <font>
        <b/>
        <i val="0"/>
        <color rgb="FF00B050"/>
      </font>
    </dxf>
    <dxf>
      <font>
        <b/>
        <i val="0"/>
        <color rgb="FFFF0000"/>
      </font>
    </dxf>
    <dxf>
      <font>
        <b/>
        <i val="0"/>
        <color rgb="FF00B0F0"/>
      </font>
    </dxf>
    <dxf>
      <font>
        <b/>
        <i val="0"/>
        <color theme="5"/>
      </font>
    </dxf>
    <dxf>
      <font>
        <b/>
        <i val="0"/>
        <color rgb="FF00B0F0"/>
      </font>
    </dxf>
    <dxf>
      <font>
        <b/>
        <i val="0"/>
        <color rgb="FF00B050"/>
      </font>
    </dxf>
    <dxf>
      <font>
        <b/>
        <i val="0"/>
        <color theme="5"/>
      </font>
    </dxf>
    <dxf>
      <font>
        <b/>
        <i val="0"/>
        <color rgb="FFFF0000"/>
      </font>
    </dxf>
    <dxf>
      <font>
        <b/>
        <i val="0"/>
        <color rgb="FFFF0000"/>
      </font>
    </dxf>
    <dxf>
      <font>
        <b/>
        <i val="0"/>
        <color rgb="FF00B0F0"/>
      </font>
    </dxf>
    <dxf>
      <font>
        <b/>
        <i val="0"/>
        <color theme="5"/>
      </font>
    </dxf>
    <dxf>
      <font>
        <b/>
        <i val="0"/>
        <color rgb="FF00B050"/>
      </font>
    </dxf>
    <dxf>
      <font>
        <b/>
        <i val="0"/>
        <color rgb="FFFF0000"/>
      </font>
    </dxf>
    <dxf>
      <font>
        <b/>
        <i val="0"/>
        <color rgb="FF00B050"/>
      </font>
    </dxf>
    <dxf>
      <font>
        <b/>
        <i val="0"/>
        <color rgb="FF00B0F0"/>
      </font>
    </dxf>
    <dxf>
      <font>
        <b/>
        <i val="0"/>
        <color theme="5"/>
      </font>
    </dxf>
    <dxf>
      <font>
        <b/>
        <i val="0"/>
        <color theme="5"/>
      </font>
    </dxf>
    <dxf>
      <font>
        <b/>
        <i val="0"/>
        <color rgb="FF00B0F0"/>
      </font>
    </dxf>
    <dxf>
      <font>
        <b/>
        <i val="0"/>
        <color rgb="FFFF0000"/>
      </font>
    </dxf>
    <dxf>
      <font>
        <b/>
        <i val="0"/>
        <color rgb="FF00B050"/>
      </font>
    </dxf>
    <dxf>
      <font>
        <b/>
        <i val="0"/>
        <color rgb="FFFF0000"/>
      </font>
    </dxf>
    <dxf>
      <font>
        <b/>
        <i val="0"/>
        <color rgb="FF00B050"/>
      </font>
    </dxf>
    <dxf>
      <font>
        <b/>
        <i val="0"/>
        <color theme="5"/>
      </font>
    </dxf>
    <dxf>
      <font>
        <b/>
        <i val="0"/>
        <color rgb="FF00B0F0"/>
      </font>
    </dxf>
    <dxf>
      <font>
        <b/>
        <i val="0"/>
        <color rgb="FF00B0F0"/>
      </font>
    </dxf>
    <dxf>
      <font>
        <b/>
        <i val="0"/>
        <color rgb="FFFF0000"/>
      </font>
    </dxf>
    <dxf>
      <font>
        <b/>
        <i val="0"/>
        <color rgb="FF00B050"/>
      </font>
    </dxf>
    <dxf>
      <font>
        <b/>
        <i val="0"/>
        <color theme="5"/>
      </font>
    </dxf>
    <dxf>
      <font>
        <b/>
        <i val="0"/>
        <color rgb="FF00B0F0"/>
      </font>
    </dxf>
    <dxf>
      <font>
        <b/>
        <i val="0"/>
        <color rgb="FF00B050"/>
      </font>
    </dxf>
    <dxf>
      <font>
        <b/>
        <i val="0"/>
        <color rgb="FFFF0000"/>
      </font>
    </dxf>
    <dxf>
      <font>
        <b/>
        <i val="0"/>
        <color theme="5"/>
      </font>
    </dxf>
    <dxf>
      <font>
        <b/>
        <i val="0"/>
        <color theme="5"/>
      </font>
    </dxf>
    <dxf>
      <font>
        <b/>
        <i val="0"/>
        <color rgb="FF00B050"/>
      </font>
    </dxf>
    <dxf>
      <font>
        <b/>
        <i val="0"/>
        <color rgb="FFFF0000"/>
      </font>
    </dxf>
    <dxf>
      <font>
        <b/>
        <i val="0"/>
        <color rgb="FF00B0F0"/>
      </font>
    </dxf>
    <dxf>
      <font>
        <b/>
        <i val="0"/>
        <color theme="5"/>
      </font>
    </dxf>
    <dxf>
      <font>
        <b/>
        <i val="0"/>
        <color rgb="FF00B050"/>
      </font>
    </dxf>
    <dxf>
      <font>
        <b/>
        <i val="0"/>
        <color rgb="FFFF0000"/>
      </font>
    </dxf>
    <dxf>
      <font>
        <b/>
        <i val="0"/>
        <color rgb="FF00B0F0"/>
      </font>
    </dxf>
    <dxf>
      <font>
        <b/>
        <i val="0"/>
        <color theme="5"/>
      </font>
    </dxf>
    <dxf>
      <font>
        <b/>
        <i val="0"/>
        <color rgb="FF00B0F0"/>
      </font>
    </dxf>
    <dxf>
      <font>
        <b/>
        <i val="0"/>
        <color rgb="FFFF0000"/>
      </font>
    </dxf>
    <dxf>
      <font>
        <b/>
        <i val="0"/>
        <color rgb="FF00B050"/>
      </font>
    </dxf>
    <dxf>
      <font>
        <b/>
        <i val="0"/>
        <color rgb="FF00B050"/>
      </font>
    </dxf>
    <dxf>
      <font>
        <b/>
        <i val="0"/>
        <color theme="5"/>
      </font>
    </dxf>
    <dxf>
      <font>
        <b/>
        <i val="0"/>
        <color rgb="FF00B0F0"/>
      </font>
    </dxf>
    <dxf>
      <font>
        <b/>
        <i val="0"/>
        <color rgb="FFFF0000"/>
      </font>
    </dxf>
    <dxf>
      <font>
        <b/>
        <i val="0"/>
        <color rgb="FF00B0F0"/>
      </font>
    </dxf>
    <dxf>
      <font>
        <b/>
        <i val="0"/>
        <color theme="5"/>
      </font>
    </dxf>
    <dxf>
      <font>
        <b/>
        <i val="0"/>
        <color rgb="FF00B050"/>
      </font>
    </dxf>
    <dxf>
      <font>
        <b/>
        <i val="0"/>
        <color rgb="FFFF0000"/>
      </font>
    </dxf>
    <dxf>
      <font>
        <b/>
        <i val="0"/>
        <color rgb="FFFF0000"/>
      </font>
    </dxf>
    <dxf>
      <font>
        <b/>
        <i val="0"/>
        <color rgb="FF00B050"/>
      </font>
    </dxf>
    <dxf>
      <font>
        <b/>
        <i val="0"/>
        <color rgb="FF00B0F0"/>
      </font>
    </dxf>
    <dxf>
      <font>
        <b/>
        <i val="0"/>
        <color theme="5"/>
      </font>
    </dxf>
    <dxf>
      <font>
        <b/>
        <i val="0"/>
        <color rgb="FF00B0F0"/>
      </font>
    </dxf>
    <dxf>
      <font>
        <b/>
        <i val="0"/>
        <color theme="5"/>
      </font>
    </dxf>
    <dxf>
      <font>
        <b/>
        <i val="0"/>
        <color rgb="FF00B050"/>
      </font>
    </dxf>
    <dxf>
      <font>
        <b/>
        <i val="0"/>
        <color rgb="FFFF0000"/>
      </font>
    </dxf>
    <dxf>
      <font>
        <b/>
        <i val="0"/>
        <color rgb="FFFF0000"/>
      </font>
    </dxf>
    <dxf>
      <font>
        <b/>
        <i val="0"/>
        <color rgb="FF00B050"/>
      </font>
    </dxf>
    <dxf>
      <font>
        <b/>
        <i val="0"/>
        <color theme="5"/>
      </font>
    </dxf>
    <dxf>
      <font>
        <b/>
        <i val="0"/>
        <color rgb="FF00B0F0"/>
      </font>
    </dxf>
    <dxf>
      <font>
        <b/>
        <i val="0"/>
        <color rgb="FF00B0F0"/>
      </font>
    </dxf>
    <dxf>
      <font>
        <b/>
        <i val="0"/>
        <color rgb="FFFF0000"/>
      </font>
    </dxf>
    <dxf>
      <font>
        <b/>
        <i val="0"/>
        <color rgb="FF00B050"/>
      </font>
    </dxf>
    <dxf>
      <font>
        <b/>
        <i val="0"/>
        <color theme="5"/>
      </font>
    </dxf>
    <dxf>
      <font>
        <b/>
        <i val="0"/>
        <color rgb="FF00B0F0"/>
      </font>
    </dxf>
    <dxf>
      <font>
        <b/>
        <i val="0"/>
        <color theme="5"/>
      </font>
    </dxf>
    <dxf>
      <font>
        <b/>
        <i val="0"/>
        <color rgb="FF00B050"/>
      </font>
    </dxf>
    <dxf>
      <font>
        <b/>
        <i val="0"/>
        <color rgb="FFFF0000"/>
      </font>
    </dxf>
    <dxf>
      <font>
        <b/>
        <i val="0"/>
        <color rgb="FF00B050"/>
      </font>
    </dxf>
    <dxf>
      <font>
        <b/>
        <i val="0"/>
        <color rgb="FFFF0000"/>
      </font>
    </dxf>
    <dxf>
      <font>
        <b/>
        <i val="0"/>
        <color theme="5"/>
      </font>
    </dxf>
    <dxf>
      <font>
        <b/>
        <i val="0"/>
        <color rgb="FF00B0F0"/>
      </font>
    </dxf>
    <dxf>
      <font>
        <b/>
        <i val="0"/>
        <color rgb="FF00B0F0"/>
      </font>
    </dxf>
    <dxf>
      <font>
        <b/>
        <i val="0"/>
        <color theme="5"/>
      </font>
    </dxf>
    <dxf>
      <font>
        <b/>
        <i val="0"/>
        <color rgb="FF00B050"/>
      </font>
    </dxf>
    <dxf>
      <font>
        <b/>
        <i val="0"/>
        <color rgb="FFFF0000"/>
      </font>
    </dxf>
    <dxf>
      <font>
        <b/>
        <i val="0"/>
        <color rgb="FF00B0F0"/>
      </font>
    </dxf>
    <dxf>
      <font>
        <b/>
        <i val="0"/>
        <color rgb="FFFF0000"/>
      </font>
    </dxf>
    <dxf>
      <font>
        <b/>
        <i val="0"/>
        <color rgb="FF00B050"/>
      </font>
    </dxf>
    <dxf>
      <font>
        <b/>
        <i val="0"/>
        <color theme="5"/>
      </font>
    </dxf>
    <dxf>
      <font>
        <b/>
        <i val="0"/>
        <color rgb="FFFF0000"/>
      </font>
    </dxf>
    <dxf>
      <font>
        <b/>
        <i val="0"/>
        <color theme="5"/>
      </font>
    </dxf>
    <dxf>
      <font>
        <b/>
        <i val="0"/>
        <color rgb="FF00B050"/>
      </font>
    </dxf>
    <dxf>
      <font>
        <b/>
        <i val="0"/>
        <color rgb="FF00B0F0"/>
      </font>
    </dxf>
    <dxf>
      <font>
        <b/>
        <i val="0"/>
        <color theme="5"/>
      </font>
    </dxf>
    <dxf>
      <font>
        <b/>
        <i val="0"/>
        <color rgb="FF00B0F0"/>
      </font>
    </dxf>
    <dxf>
      <font>
        <b/>
        <i val="0"/>
        <color rgb="FF00B050"/>
      </font>
    </dxf>
    <dxf>
      <font>
        <b/>
        <i val="0"/>
        <color rgb="FFFF0000"/>
      </font>
    </dxf>
    <dxf>
      <font>
        <b/>
        <i val="0"/>
        <color theme="5"/>
      </font>
    </dxf>
    <dxf>
      <font>
        <b/>
        <i val="0"/>
        <color rgb="FFFF0000"/>
      </font>
    </dxf>
    <dxf>
      <font>
        <b/>
        <i val="0"/>
        <color rgb="FF00B050"/>
      </font>
    </dxf>
    <dxf>
      <font>
        <b/>
        <i val="0"/>
        <color rgb="FF00B0F0"/>
      </font>
    </dxf>
    <dxf>
      <font>
        <b/>
        <i val="0"/>
        <color rgb="FF00B0F0"/>
      </font>
    </dxf>
    <dxf>
      <font>
        <b/>
        <i val="0"/>
        <color rgb="FF00B050"/>
      </font>
    </dxf>
    <dxf>
      <font>
        <b/>
        <i val="0"/>
        <color rgb="FFFF0000"/>
      </font>
    </dxf>
    <dxf>
      <font>
        <b/>
        <i val="0"/>
        <color theme="5"/>
      </font>
    </dxf>
    <dxf>
      <font>
        <b/>
        <i val="0"/>
        <color theme="5"/>
      </font>
    </dxf>
    <dxf>
      <font>
        <b/>
        <i val="0"/>
        <color rgb="FF00B0F0"/>
      </font>
    </dxf>
    <dxf>
      <font>
        <b/>
        <i val="0"/>
        <color rgb="FFFF0000"/>
      </font>
    </dxf>
    <dxf>
      <font>
        <b/>
        <i val="0"/>
        <color rgb="FF00B050"/>
      </font>
    </dxf>
    <dxf>
      <font>
        <b/>
        <i val="0"/>
        <color rgb="FFFF0000"/>
      </font>
    </dxf>
    <dxf>
      <font>
        <b/>
        <i val="0"/>
        <color theme="5"/>
      </font>
    </dxf>
    <dxf>
      <font>
        <b/>
        <i val="0"/>
        <color rgb="FF00B0F0"/>
      </font>
    </dxf>
    <dxf>
      <font>
        <b/>
        <i val="0"/>
        <color rgb="FF00B050"/>
      </font>
    </dxf>
    <dxf>
      <font>
        <b/>
        <i val="0"/>
        <color rgb="FFFF0000"/>
      </font>
    </dxf>
    <dxf>
      <font>
        <b/>
        <i val="0"/>
        <color theme="5"/>
      </font>
    </dxf>
    <dxf>
      <font>
        <b/>
        <i val="0"/>
        <color rgb="FF00B0F0"/>
      </font>
    </dxf>
    <dxf>
      <font>
        <b/>
        <i val="0"/>
        <color rgb="FF00B050"/>
      </font>
    </dxf>
    <dxf>
      <font>
        <b/>
        <i val="0"/>
        <color rgb="FF00B050"/>
      </font>
    </dxf>
    <dxf>
      <font>
        <b/>
        <i val="0"/>
        <color theme="5"/>
      </font>
    </dxf>
    <dxf>
      <font>
        <b/>
        <i val="0"/>
        <color rgb="FF00B0F0"/>
      </font>
    </dxf>
    <dxf>
      <font>
        <b/>
        <i val="0"/>
        <color rgb="FFFF0000"/>
      </font>
    </dxf>
    <dxf>
      <font>
        <b/>
        <i val="0"/>
        <color rgb="FF00B0F0"/>
      </font>
    </dxf>
    <dxf>
      <font>
        <b/>
        <i val="0"/>
        <color theme="5"/>
      </font>
    </dxf>
    <dxf>
      <font>
        <b/>
        <i val="0"/>
        <color rgb="FFFF0000"/>
      </font>
    </dxf>
    <dxf>
      <font>
        <b/>
        <i val="0"/>
        <color rgb="FF00B050"/>
      </font>
    </dxf>
    <dxf>
      <font>
        <b/>
        <i val="0"/>
        <color rgb="FFFF0000"/>
      </font>
    </dxf>
    <dxf>
      <font>
        <b/>
        <i val="0"/>
        <color rgb="FF00B050"/>
      </font>
    </dxf>
    <dxf>
      <font>
        <b/>
        <i val="0"/>
        <color rgb="FF00B0F0"/>
      </font>
    </dxf>
    <dxf>
      <font>
        <b/>
        <i val="0"/>
        <color theme="5"/>
      </font>
    </dxf>
    <dxf>
      <font>
        <b/>
        <i val="0"/>
        <color theme="5"/>
      </font>
    </dxf>
    <dxf>
      <font>
        <b/>
        <i val="0"/>
        <color rgb="FF00B0F0"/>
      </font>
    </dxf>
    <dxf>
      <font>
        <b/>
        <i val="0"/>
        <color rgb="FF00B050"/>
      </font>
    </dxf>
    <dxf>
      <font>
        <b/>
        <i val="0"/>
        <color rgb="FFFF0000"/>
      </font>
    </dxf>
    <dxf>
      <font>
        <b/>
        <i val="0"/>
        <color rgb="FF00B0F0"/>
      </font>
    </dxf>
    <dxf>
      <font>
        <b/>
        <i val="0"/>
        <color theme="5"/>
      </font>
    </dxf>
    <dxf>
      <font>
        <b/>
        <i val="0"/>
        <color rgb="FF00B050"/>
      </font>
    </dxf>
    <dxf>
      <font>
        <b/>
        <i val="0"/>
        <color rgb="FFFF0000"/>
      </font>
    </dxf>
    <dxf>
      <font>
        <color theme="0"/>
      </font>
    </dxf>
    <dxf>
      <font>
        <color theme="0"/>
      </font>
    </dxf>
    <dxf>
      <font>
        <color theme="0"/>
      </font>
    </dxf>
    <dxf>
      <font>
        <color theme="0"/>
      </font>
    </dxf>
    <dxf>
      <font>
        <color theme="0"/>
      </font>
    </dxf>
    <dxf>
      <font>
        <color theme="0"/>
      </font>
    </dxf>
    <dxf>
      <font>
        <b/>
        <i val="0"/>
        <color rgb="FF00B050"/>
      </font>
    </dxf>
    <dxf>
      <font>
        <b/>
        <i val="0"/>
        <color rgb="FFFF0000"/>
      </font>
    </dxf>
    <dxf>
      <font>
        <b/>
        <i val="0"/>
        <color theme="5"/>
      </font>
    </dxf>
    <dxf>
      <font>
        <b/>
        <i val="0"/>
        <color rgb="FF00B0F0"/>
      </font>
    </dxf>
    <dxf>
      <font>
        <b/>
        <i val="0"/>
        <color rgb="FFFF0000"/>
      </font>
    </dxf>
    <dxf>
      <font>
        <b/>
        <i val="0"/>
        <color theme="5"/>
      </font>
    </dxf>
    <dxf>
      <font>
        <b/>
        <i val="0"/>
        <color rgb="FF00B0F0"/>
      </font>
    </dxf>
    <dxf>
      <font>
        <b/>
        <i val="0"/>
        <color rgb="FF00B050"/>
      </font>
    </dxf>
    <dxf>
      <font>
        <b/>
        <i val="0"/>
        <color rgb="FF00B0F0"/>
      </font>
    </dxf>
    <dxf>
      <font>
        <b/>
        <i val="0"/>
        <color rgb="FFFF0000"/>
      </font>
    </dxf>
    <dxf>
      <font>
        <b/>
        <i val="0"/>
        <color theme="5"/>
      </font>
    </dxf>
    <dxf>
      <font>
        <b/>
        <i val="0"/>
        <color rgb="FF00B050"/>
      </font>
    </dxf>
    <dxf>
      <font>
        <b/>
        <i val="0"/>
        <color rgb="FF00B0F0"/>
      </font>
    </dxf>
    <dxf>
      <font>
        <b/>
        <i val="0"/>
        <color theme="5"/>
      </font>
    </dxf>
    <dxf>
      <font>
        <b/>
        <i val="0"/>
        <color rgb="FF00B050"/>
      </font>
    </dxf>
    <dxf>
      <font>
        <b/>
        <i val="0"/>
        <color rgb="FFFF0000"/>
      </font>
    </dxf>
    <dxf>
      <font>
        <b/>
        <i val="0"/>
        <color rgb="FFFF0000"/>
      </font>
    </dxf>
    <dxf>
      <font>
        <b/>
        <i val="0"/>
        <color rgb="FF00B050"/>
      </font>
    </dxf>
    <dxf>
      <font>
        <b/>
        <i val="0"/>
        <color theme="5"/>
      </font>
    </dxf>
    <dxf>
      <font>
        <b/>
        <i val="0"/>
        <color rgb="FF00B0F0"/>
      </font>
    </dxf>
    <dxf>
      <font>
        <b/>
        <i val="0"/>
        <color rgb="FF00B0F0"/>
      </font>
    </dxf>
    <dxf>
      <font>
        <b/>
        <i val="0"/>
        <color theme="5"/>
      </font>
    </dxf>
    <dxf>
      <font>
        <b/>
        <i val="0"/>
        <color rgb="FFFF0000"/>
      </font>
    </dxf>
    <dxf>
      <font>
        <b/>
        <i val="0"/>
        <color rgb="FF00B05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9933"/>
      <color rgb="FFFFC58B"/>
      <color rgb="FFFFCB97"/>
      <color rgb="FFFFCC99"/>
      <color rgb="FFFFFF99"/>
      <color rgb="FF00589A"/>
      <color rgb="FFFFCF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hyperlink" Target="https://www.pantapyrotechnik.cz/" TargetMode="External"/><Relationship Id="rId10" Type="http://schemas.openxmlformats.org/officeDocument/2006/relationships/image" Target="../media/image9.png"/><Relationship Id="rId4" Type="http://schemas.openxmlformats.org/officeDocument/2006/relationships/image" Target="../media/image4.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54889</xdr:colOff>
      <xdr:row>312</xdr:row>
      <xdr:rowOff>222250</xdr:rowOff>
    </xdr:from>
    <xdr:to>
      <xdr:col>5</xdr:col>
      <xdr:colOff>130245</xdr:colOff>
      <xdr:row>314</xdr:row>
      <xdr:rowOff>232151</xdr:rowOff>
    </xdr:to>
    <xdr:pic>
      <xdr:nvPicPr>
        <xdr:cNvPr id="4" name="Obrázek 3">
          <a:extLst>
            <a:ext uri="{FF2B5EF4-FFF2-40B4-BE49-F238E27FC236}">
              <a16:creationId xmlns:a16="http://schemas.microsoft.com/office/drawing/2014/main" id="{DBF475CC-7FF3-0C09-F278-FA19F00C22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9764" y="62309375"/>
          <a:ext cx="909111" cy="644901"/>
        </a:xfrm>
        <a:prstGeom prst="rect">
          <a:avLst/>
        </a:prstGeom>
      </xdr:spPr>
    </xdr:pic>
    <xdr:clientData/>
  </xdr:twoCellAnchor>
  <xdr:twoCellAnchor editAs="oneCell">
    <xdr:from>
      <xdr:col>2</xdr:col>
      <xdr:colOff>3234732</xdr:colOff>
      <xdr:row>293</xdr:row>
      <xdr:rowOff>265001</xdr:rowOff>
    </xdr:from>
    <xdr:to>
      <xdr:col>3</xdr:col>
      <xdr:colOff>57150</xdr:colOff>
      <xdr:row>301</xdr:row>
      <xdr:rowOff>269874</xdr:rowOff>
    </xdr:to>
    <xdr:pic>
      <xdr:nvPicPr>
        <xdr:cNvPr id="6" name="Obrázek 5">
          <a:extLst>
            <a:ext uri="{FF2B5EF4-FFF2-40B4-BE49-F238E27FC236}">
              <a16:creationId xmlns:a16="http://schemas.microsoft.com/office/drawing/2014/main" id="{BC74766C-F0DD-7C12-8B94-DEA3CD2549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93732" y="59637501"/>
          <a:ext cx="638768" cy="639873"/>
        </a:xfrm>
        <a:prstGeom prst="rect">
          <a:avLst/>
        </a:prstGeom>
      </xdr:spPr>
    </xdr:pic>
    <xdr:clientData/>
  </xdr:twoCellAnchor>
  <xdr:twoCellAnchor editAs="oneCell">
    <xdr:from>
      <xdr:col>2</xdr:col>
      <xdr:colOff>3032396</xdr:colOff>
      <xdr:row>63</xdr:row>
      <xdr:rowOff>243029</xdr:rowOff>
    </xdr:from>
    <xdr:to>
      <xdr:col>3</xdr:col>
      <xdr:colOff>1</xdr:colOff>
      <xdr:row>66</xdr:row>
      <xdr:rowOff>79375</xdr:rowOff>
    </xdr:to>
    <xdr:pic>
      <xdr:nvPicPr>
        <xdr:cNvPr id="8" name="Obrázek 7">
          <a:extLst>
            <a:ext uri="{FF2B5EF4-FFF2-40B4-BE49-F238E27FC236}">
              <a16:creationId xmlns:a16="http://schemas.microsoft.com/office/drawing/2014/main" id="{9FAF4685-6522-0C6A-64F4-D45849C7BB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91396" y="16975279"/>
          <a:ext cx="793480" cy="788846"/>
        </a:xfrm>
        <a:prstGeom prst="rect">
          <a:avLst/>
        </a:prstGeom>
      </xdr:spPr>
    </xdr:pic>
    <xdr:clientData/>
  </xdr:twoCellAnchor>
  <xdr:twoCellAnchor editAs="oneCell">
    <xdr:from>
      <xdr:col>8</xdr:col>
      <xdr:colOff>142875</xdr:colOff>
      <xdr:row>6</xdr:row>
      <xdr:rowOff>317500</xdr:rowOff>
    </xdr:from>
    <xdr:to>
      <xdr:col>9</xdr:col>
      <xdr:colOff>816946</xdr:colOff>
      <xdr:row>8</xdr:row>
      <xdr:rowOff>205997</xdr:rowOff>
    </xdr:to>
    <xdr:pic>
      <xdr:nvPicPr>
        <xdr:cNvPr id="31" name="Obrázek 6">
          <a:extLst>
            <a:ext uri="{FF2B5EF4-FFF2-40B4-BE49-F238E27FC236}">
              <a16:creationId xmlns:a16="http://schemas.microsoft.com/office/drawing/2014/main" id="{B6F86810-D620-4DE8-A351-B1FD8BAD9438}"/>
            </a:ext>
          </a:extLst>
        </xdr:cNvPr>
        <xdr:cNvPicPr>
          <a:picLocks noChangeAspect="1"/>
        </xdr:cNvPicPr>
      </xdr:nvPicPr>
      <xdr:blipFill>
        <a:blip xmlns:r="http://schemas.openxmlformats.org/officeDocument/2006/relationships" r:embed="rId4"/>
        <a:stretch>
          <a:fillRect/>
        </a:stretch>
      </xdr:blipFill>
      <xdr:spPr>
        <a:xfrm>
          <a:off x="9493250" y="2079625"/>
          <a:ext cx="1514176" cy="734317"/>
        </a:xfrm>
        <a:prstGeom prst="rect">
          <a:avLst/>
        </a:prstGeom>
      </xdr:spPr>
    </xdr:pic>
    <xdr:clientData/>
  </xdr:twoCellAnchor>
  <xdr:twoCellAnchor editAs="oneCell">
    <xdr:from>
      <xdr:col>18</xdr:col>
      <xdr:colOff>1285875</xdr:colOff>
      <xdr:row>7</xdr:row>
      <xdr:rowOff>0</xdr:rowOff>
    </xdr:from>
    <xdr:to>
      <xdr:col>20</xdr:col>
      <xdr:colOff>380701</xdr:colOff>
      <xdr:row>8</xdr:row>
      <xdr:rowOff>305692</xdr:rowOff>
    </xdr:to>
    <xdr:pic>
      <xdr:nvPicPr>
        <xdr:cNvPr id="30" name="Obrázek 8">
          <a:extLst>
            <a:ext uri="{FF2B5EF4-FFF2-40B4-BE49-F238E27FC236}">
              <a16:creationId xmlns:a16="http://schemas.microsoft.com/office/drawing/2014/main" id="{A140C09D-4EC2-41C2-9755-B3ED2F252E08}"/>
            </a:ext>
          </a:extLst>
        </xdr:cNvPr>
        <xdr:cNvPicPr>
          <a:picLocks noChangeAspect="1"/>
        </xdr:cNvPicPr>
      </xdr:nvPicPr>
      <xdr:blipFill>
        <a:blip xmlns:r="http://schemas.openxmlformats.org/officeDocument/2006/relationships" r:embed="rId4"/>
        <a:stretch>
          <a:fillRect/>
        </a:stretch>
      </xdr:blipFill>
      <xdr:spPr>
        <a:xfrm>
          <a:off x="20732750" y="2190750"/>
          <a:ext cx="1514176" cy="734317"/>
        </a:xfrm>
        <a:prstGeom prst="rect">
          <a:avLst/>
        </a:prstGeom>
      </xdr:spPr>
    </xdr:pic>
    <xdr:clientData/>
  </xdr:twoCellAnchor>
  <xdr:twoCellAnchor editAs="oneCell">
    <xdr:from>
      <xdr:col>4</xdr:col>
      <xdr:colOff>47625</xdr:colOff>
      <xdr:row>319</xdr:row>
      <xdr:rowOff>275273</xdr:rowOff>
    </xdr:from>
    <xdr:to>
      <xdr:col>4</xdr:col>
      <xdr:colOff>571500</xdr:colOff>
      <xdr:row>321</xdr:row>
      <xdr:rowOff>79375</xdr:rowOff>
    </xdr:to>
    <xdr:pic>
      <xdr:nvPicPr>
        <xdr:cNvPr id="18" name="Obrázek 17">
          <a:extLst>
            <a:ext uri="{FF2B5EF4-FFF2-40B4-BE49-F238E27FC236}">
              <a16:creationId xmlns:a16="http://schemas.microsoft.com/office/drawing/2014/main" id="{81C1BCF6-AAED-4168-91D6-8F4A532DCC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64410273"/>
          <a:ext cx="523875" cy="439102"/>
        </a:xfrm>
        <a:prstGeom prst="rect">
          <a:avLst/>
        </a:prstGeom>
      </xdr:spPr>
    </xdr:pic>
    <xdr:clientData/>
  </xdr:twoCellAnchor>
  <xdr:twoCellAnchor editAs="oneCell">
    <xdr:from>
      <xdr:col>1</xdr:col>
      <xdr:colOff>1127125</xdr:colOff>
      <xdr:row>0</xdr:row>
      <xdr:rowOff>111125</xdr:rowOff>
    </xdr:from>
    <xdr:to>
      <xdr:col>2</xdr:col>
      <xdr:colOff>2991485</xdr:colOff>
      <xdr:row>5</xdr:row>
      <xdr:rowOff>742215</xdr:rowOff>
    </xdr:to>
    <xdr:pic>
      <xdr:nvPicPr>
        <xdr:cNvPr id="35" name="Obrázek 10">
          <a:hlinkClick xmlns:r="http://schemas.openxmlformats.org/officeDocument/2006/relationships" r:id="rId5"/>
          <a:extLst>
            <a:ext uri="{FF2B5EF4-FFF2-40B4-BE49-F238E27FC236}">
              <a16:creationId xmlns:a16="http://schemas.microsoft.com/office/drawing/2014/main" id="{DE95B93B-97AD-21FE-E634-7388913739F6}"/>
            </a:ext>
          </a:extLst>
        </xdr:cNvPr>
        <xdr:cNvPicPr>
          <a:picLocks noChangeAspect="1"/>
        </xdr:cNvPicPr>
      </xdr:nvPicPr>
      <xdr:blipFill>
        <a:blip xmlns:r="http://schemas.openxmlformats.org/officeDocument/2006/relationships" r:embed="rId4"/>
        <a:stretch>
          <a:fillRect/>
        </a:stretch>
      </xdr:blipFill>
      <xdr:spPr>
        <a:xfrm>
          <a:off x="1730375" y="111125"/>
          <a:ext cx="3406775" cy="1628675"/>
        </a:xfrm>
        <a:prstGeom prst="rect">
          <a:avLst/>
        </a:prstGeom>
      </xdr:spPr>
    </xdr:pic>
    <xdr:clientData/>
  </xdr:twoCellAnchor>
  <xdr:twoCellAnchor editAs="oneCell">
    <xdr:from>
      <xdr:col>2</xdr:col>
      <xdr:colOff>587375</xdr:colOff>
      <xdr:row>7</xdr:row>
      <xdr:rowOff>190500</xdr:rowOff>
    </xdr:from>
    <xdr:to>
      <xdr:col>2</xdr:col>
      <xdr:colOff>1162991</xdr:colOff>
      <xdr:row>8</xdr:row>
      <xdr:rowOff>326061</xdr:rowOff>
    </xdr:to>
    <xdr:pic>
      <xdr:nvPicPr>
        <xdr:cNvPr id="39" name="Obrázek 11">
          <a:extLst>
            <a:ext uri="{FF2B5EF4-FFF2-40B4-BE49-F238E27FC236}">
              <a16:creationId xmlns:a16="http://schemas.microsoft.com/office/drawing/2014/main" id="{53B56714-BBBD-ACBF-56A8-9677A0B658D4}"/>
            </a:ext>
          </a:extLst>
        </xdr:cNvPr>
        <xdr:cNvPicPr>
          <a:picLocks noChangeAspect="1"/>
        </xdr:cNvPicPr>
      </xdr:nvPicPr>
      <xdr:blipFill>
        <a:blip xmlns:r="http://schemas.openxmlformats.org/officeDocument/2006/relationships" r:embed="rId6"/>
        <a:stretch>
          <a:fillRect/>
        </a:stretch>
      </xdr:blipFill>
      <xdr:spPr>
        <a:xfrm>
          <a:off x="2746375" y="2381250"/>
          <a:ext cx="571806" cy="571806"/>
        </a:xfrm>
        <a:prstGeom prst="rect">
          <a:avLst/>
        </a:prstGeom>
      </xdr:spPr>
    </xdr:pic>
    <xdr:clientData/>
  </xdr:twoCellAnchor>
  <xdr:twoCellAnchor editAs="oneCell">
    <xdr:from>
      <xdr:col>2</xdr:col>
      <xdr:colOff>1619250</xdr:colOff>
      <xdr:row>6</xdr:row>
      <xdr:rowOff>174625</xdr:rowOff>
    </xdr:from>
    <xdr:to>
      <xdr:col>2</xdr:col>
      <xdr:colOff>2150923</xdr:colOff>
      <xdr:row>7</xdr:row>
      <xdr:rowOff>287198</xdr:rowOff>
    </xdr:to>
    <xdr:pic>
      <xdr:nvPicPr>
        <xdr:cNvPr id="44" name="Obrázek 16">
          <a:extLst>
            <a:ext uri="{FF2B5EF4-FFF2-40B4-BE49-F238E27FC236}">
              <a16:creationId xmlns:a16="http://schemas.microsoft.com/office/drawing/2014/main" id="{7EB11F59-8299-142C-999C-97D974B76CFD}"/>
            </a:ext>
          </a:extLst>
        </xdr:cNvPr>
        <xdr:cNvPicPr>
          <a:picLocks noChangeAspect="1"/>
        </xdr:cNvPicPr>
      </xdr:nvPicPr>
      <xdr:blipFill>
        <a:blip xmlns:r="http://schemas.openxmlformats.org/officeDocument/2006/relationships" r:embed="rId7"/>
        <a:stretch>
          <a:fillRect/>
        </a:stretch>
      </xdr:blipFill>
      <xdr:spPr>
        <a:xfrm>
          <a:off x="3778250" y="1936750"/>
          <a:ext cx="527863" cy="527863"/>
        </a:xfrm>
        <a:prstGeom prst="rect">
          <a:avLst/>
        </a:prstGeom>
      </xdr:spPr>
    </xdr:pic>
    <xdr:clientData/>
  </xdr:twoCellAnchor>
  <xdr:twoCellAnchor editAs="oneCell">
    <xdr:from>
      <xdr:col>2</xdr:col>
      <xdr:colOff>3175001</xdr:colOff>
      <xdr:row>145</xdr:row>
      <xdr:rowOff>242966</xdr:rowOff>
    </xdr:from>
    <xdr:to>
      <xdr:col>2</xdr:col>
      <xdr:colOff>3750311</xdr:colOff>
      <xdr:row>150</xdr:row>
      <xdr:rowOff>133620</xdr:rowOff>
    </xdr:to>
    <xdr:pic>
      <xdr:nvPicPr>
        <xdr:cNvPr id="2" name="Obrázek 1">
          <a:extLst>
            <a:ext uri="{FF2B5EF4-FFF2-40B4-BE49-F238E27FC236}">
              <a16:creationId xmlns:a16="http://schemas.microsoft.com/office/drawing/2014/main" id="{26FC2C3D-5E65-499D-8B7B-8DB05B6CA47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34001" y="30087966"/>
          <a:ext cx="571500" cy="529464"/>
        </a:xfrm>
        <a:prstGeom prst="rect">
          <a:avLst/>
        </a:prstGeom>
      </xdr:spPr>
    </xdr:pic>
    <xdr:clientData/>
  </xdr:twoCellAnchor>
  <xdr:twoCellAnchor editAs="oneCell">
    <xdr:from>
      <xdr:col>2</xdr:col>
      <xdr:colOff>2952750</xdr:colOff>
      <xdr:row>169</xdr:row>
      <xdr:rowOff>254000</xdr:rowOff>
    </xdr:from>
    <xdr:to>
      <xdr:col>2</xdr:col>
      <xdr:colOff>3485680</xdr:colOff>
      <xdr:row>171</xdr:row>
      <xdr:rowOff>134890</xdr:rowOff>
    </xdr:to>
    <xdr:pic>
      <xdr:nvPicPr>
        <xdr:cNvPr id="3" name="Obrázek 2">
          <a:extLst>
            <a:ext uri="{FF2B5EF4-FFF2-40B4-BE49-F238E27FC236}">
              <a16:creationId xmlns:a16="http://schemas.microsoft.com/office/drawing/2014/main" id="{8964C723-B998-44C9-8F6A-057B3BA5502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1750" y="35496500"/>
          <a:ext cx="542455" cy="502555"/>
        </a:xfrm>
        <a:prstGeom prst="rect">
          <a:avLst/>
        </a:prstGeom>
      </xdr:spPr>
    </xdr:pic>
    <xdr:clientData/>
  </xdr:twoCellAnchor>
  <xdr:twoCellAnchor editAs="oneCell">
    <xdr:from>
      <xdr:col>2</xdr:col>
      <xdr:colOff>3270251</xdr:colOff>
      <xdr:row>189</xdr:row>
      <xdr:rowOff>206375</xdr:rowOff>
    </xdr:from>
    <xdr:to>
      <xdr:col>3</xdr:col>
      <xdr:colOff>15396</xdr:colOff>
      <xdr:row>191</xdr:row>
      <xdr:rowOff>93615</xdr:rowOff>
    </xdr:to>
    <xdr:pic>
      <xdr:nvPicPr>
        <xdr:cNvPr id="5" name="Obrázek 4">
          <a:extLst>
            <a:ext uri="{FF2B5EF4-FFF2-40B4-BE49-F238E27FC236}">
              <a16:creationId xmlns:a16="http://schemas.microsoft.com/office/drawing/2014/main" id="{4A3C441F-790F-4E87-ABAA-E4F13907C1D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29251" y="39258875"/>
          <a:ext cx="559590" cy="518430"/>
        </a:xfrm>
        <a:prstGeom prst="rect">
          <a:avLst/>
        </a:prstGeom>
      </xdr:spPr>
    </xdr:pic>
    <xdr:clientData/>
  </xdr:twoCellAnchor>
  <xdr:twoCellAnchor editAs="oneCell">
    <xdr:from>
      <xdr:col>2</xdr:col>
      <xdr:colOff>3159125</xdr:colOff>
      <xdr:row>192</xdr:row>
      <xdr:rowOff>0</xdr:rowOff>
    </xdr:from>
    <xdr:to>
      <xdr:col>2</xdr:col>
      <xdr:colOff>3714905</xdr:colOff>
      <xdr:row>195</xdr:row>
      <xdr:rowOff>210455</xdr:rowOff>
    </xdr:to>
    <xdr:pic>
      <xdr:nvPicPr>
        <xdr:cNvPr id="7" name="Obrázek 6">
          <a:extLst>
            <a:ext uri="{FF2B5EF4-FFF2-40B4-BE49-F238E27FC236}">
              <a16:creationId xmlns:a16="http://schemas.microsoft.com/office/drawing/2014/main" id="{308671A9-DF94-4D56-B096-D320F64969B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18125" y="40005000"/>
          <a:ext cx="559590" cy="518430"/>
        </a:xfrm>
        <a:prstGeom prst="rect">
          <a:avLst/>
        </a:prstGeom>
      </xdr:spPr>
    </xdr:pic>
    <xdr:clientData/>
  </xdr:twoCellAnchor>
  <xdr:twoCellAnchor editAs="oneCell">
    <xdr:from>
      <xdr:col>2</xdr:col>
      <xdr:colOff>3206750</xdr:colOff>
      <xdr:row>224</xdr:row>
      <xdr:rowOff>190500</xdr:rowOff>
    </xdr:from>
    <xdr:to>
      <xdr:col>2</xdr:col>
      <xdr:colOff>3754910</xdr:colOff>
      <xdr:row>231</xdr:row>
      <xdr:rowOff>73930</xdr:rowOff>
    </xdr:to>
    <xdr:pic>
      <xdr:nvPicPr>
        <xdr:cNvPr id="9" name="Obrázek 8">
          <a:extLst>
            <a:ext uri="{FF2B5EF4-FFF2-40B4-BE49-F238E27FC236}">
              <a16:creationId xmlns:a16="http://schemas.microsoft.com/office/drawing/2014/main" id="{845BC58A-EE9C-4E12-9605-506F2CD2696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65750" y="47498000"/>
          <a:ext cx="559590" cy="518430"/>
        </a:xfrm>
        <a:prstGeom prst="rect">
          <a:avLst/>
        </a:prstGeom>
      </xdr:spPr>
    </xdr:pic>
    <xdr:clientData/>
  </xdr:twoCellAnchor>
  <xdr:twoCellAnchor editAs="oneCell">
    <xdr:from>
      <xdr:col>2</xdr:col>
      <xdr:colOff>3302000</xdr:colOff>
      <xdr:row>235</xdr:row>
      <xdr:rowOff>254000</xdr:rowOff>
    </xdr:from>
    <xdr:to>
      <xdr:col>3</xdr:col>
      <xdr:colOff>35715</xdr:colOff>
      <xdr:row>237</xdr:row>
      <xdr:rowOff>133620</xdr:rowOff>
    </xdr:to>
    <xdr:pic>
      <xdr:nvPicPr>
        <xdr:cNvPr id="10" name="Obrázek 9">
          <a:extLst>
            <a:ext uri="{FF2B5EF4-FFF2-40B4-BE49-F238E27FC236}">
              <a16:creationId xmlns:a16="http://schemas.microsoft.com/office/drawing/2014/main" id="{37E56157-1E8A-4A3F-B115-E8F8C644B6F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61000" y="48831500"/>
          <a:ext cx="559590" cy="518430"/>
        </a:xfrm>
        <a:prstGeom prst="rect">
          <a:avLst/>
        </a:prstGeom>
      </xdr:spPr>
    </xdr:pic>
    <xdr:clientData/>
  </xdr:twoCellAnchor>
  <xdr:twoCellAnchor editAs="oneCell">
    <xdr:from>
      <xdr:col>2</xdr:col>
      <xdr:colOff>3206750</xdr:colOff>
      <xdr:row>237</xdr:row>
      <xdr:rowOff>254000</xdr:rowOff>
    </xdr:from>
    <xdr:to>
      <xdr:col>2</xdr:col>
      <xdr:colOff>3754910</xdr:colOff>
      <xdr:row>239</xdr:row>
      <xdr:rowOff>133620</xdr:rowOff>
    </xdr:to>
    <xdr:pic>
      <xdr:nvPicPr>
        <xdr:cNvPr id="11" name="Obrázek 10">
          <a:extLst>
            <a:ext uri="{FF2B5EF4-FFF2-40B4-BE49-F238E27FC236}">
              <a16:creationId xmlns:a16="http://schemas.microsoft.com/office/drawing/2014/main" id="{92C637EA-9FD9-4450-90C4-CC90A0079DB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65750" y="49466500"/>
          <a:ext cx="559590" cy="518430"/>
        </a:xfrm>
        <a:prstGeom prst="rect">
          <a:avLst/>
        </a:prstGeom>
      </xdr:spPr>
    </xdr:pic>
    <xdr:clientData/>
  </xdr:twoCellAnchor>
  <xdr:twoCellAnchor editAs="oneCell">
    <xdr:from>
      <xdr:col>2</xdr:col>
      <xdr:colOff>3175000</xdr:colOff>
      <xdr:row>245</xdr:row>
      <xdr:rowOff>285750</xdr:rowOff>
    </xdr:from>
    <xdr:to>
      <xdr:col>2</xdr:col>
      <xdr:colOff>3734590</xdr:colOff>
      <xdr:row>247</xdr:row>
      <xdr:rowOff>172990</xdr:rowOff>
    </xdr:to>
    <xdr:pic>
      <xdr:nvPicPr>
        <xdr:cNvPr id="12" name="Obrázek 11">
          <a:extLst>
            <a:ext uri="{FF2B5EF4-FFF2-40B4-BE49-F238E27FC236}">
              <a16:creationId xmlns:a16="http://schemas.microsoft.com/office/drawing/2014/main" id="{1C52FFC2-E5D6-498E-94FB-52817C48A1D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34000" y="52038250"/>
          <a:ext cx="559590" cy="518430"/>
        </a:xfrm>
        <a:prstGeom prst="rect">
          <a:avLst/>
        </a:prstGeom>
      </xdr:spPr>
    </xdr:pic>
    <xdr:clientData/>
  </xdr:twoCellAnchor>
  <xdr:twoCellAnchor editAs="oneCell">
    <xdr:from>
      <xdr:col>2</xdr:col>
      <xdr:colOff>3222625</xdr:colOff>
      <xdr:row>253</xdr:row>
      <xdr:rowOff>238125</xdr:rowOff>
    </xdr:from>
    <xdr:to>
      <xdr:col>2</xdr:col>
      <xdr:colOff>3791740</xdr:colOff>
      <xdr:row>255</xdr:row>
      <xdr:rowOff>134890</xdr:rowOff>
    </xdr:to>
    <xdr:pic>
      <xdr:nvPicPr>
        <xdr:cNvPr id="13" name="Obrázek 12">
          <a:extLst>
            <a:ext uri="{FF2B5EF4-FFF2-40B4-BE49-F238E27FC236}">
              <a16:creationId xmlns:a16="http://schemas.microsoft.com/office/drawing/2014/main" id="{DB42D134-070D-4F94-A312-D19648A25FF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81625" y="53578125"/>
          <a:ext cx="559590" cy="518430"/>
        </a:xfrm>
        <a:prstGeom prst="rect">
          <a:avLst/>
        </a:prstGeom>
      </xdr:spPr>
    </xdr:pic>
    <xdr:clientData/>
  </xdr:twoCellAnchor>
  <xdr:twoCellAnchor editAs="oneCell">
    <xdr:from>
      <xdr:col>2</xdr:col>
      <xdr:colOff>3238500</xdr:colOff>
      <xdr:row>263</xdr:row>
      <xdr:rowOff>269875</xdr:rowOff>
    </xdr:from>
    <xdr:to>
      <xdr:col>2</xdr:col>
      <xdr:colOff>3794280</xdr:colOff>
      <xdr:row>265</xdr:row>
      <xdr:rowOff>153305</xdr:rowOff>
    </xdr:to>
    <xdr:pic>
      <xdr:nvPicPr>
        <xdr:cNvPr id="14" name="Obrázek 13">
          <a:extLst>
            <a:ext uri="{FF2B5EF4-FFF2-40B4-BE49-F238E27FC236}">
              <a16:creationId xmlns:a16="http://schemas.microsoft.com/office/drawing/2014/main" id="{3B2BDA57-794E-4C43-86EA-7C689075A05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97500" y="54879875"/>
          <a:ext cx="559590" cy="518430"/>
        </a:xfrm>
        <a:prstGeom prst="rect">
          <a:avLst/>
        </a:prstGeom>
      </xdr:spPr>
    </xdr:pic>
    <xdr:clientData/>
  </xdr:twoCellAnchor>
  <xdr:twoCellAnchor editAs="oneCell">
    <xdr:from>
      <xdr:col>2</xdr:col>
      <xdr:colOff>3238500</xdr:colOff>
      <xdr:row>275</xdr:row>
      <xdr:rowOff>238125</xdr:rowOff>
    </xdr:from>
    <xdr:to>
      <xdr:col>2</xdr:col>
      <xdr:colOff>3794280</xdr:colOff>
      <xdr:row>277</xdr:row>
      <xdr:rowOff>134890</xdr:rowOff>
    </xdr:to>
    <xdr:pic>
      <xdr:nvPicPr>
        <xdr:cNvPr id="15" name="Obrázek 14">
          <a:extLst>
            <a:ext uri="{FF2B5EF4-FFF2-40B4-BE49-F238E27FC236}">
              <a16:creationId xmlns:a16="http://schemas.microsoft.com/office/drawing/2014/main" id="{B0ADC6B4-C9DA-466D-B985-95FBF55187C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97500" y="56118125"/>
          <a:ext cx="559590" cy="518430"/>
        </a:xfrm>
        <a:prstGeom prst="rect">
          <a:avLst/>
        </a:prstGeom>
      </xdr:spPr>
    </xdr:pic>
    <xdr:clientData/>
  </xdr:twoCellAnchor>
  <xdr:twoCellAnchor editAs="oneCell">
    <xdr:from>
      <xdr:col>2</xdr:col>
      <xdr:colOff>3143250</xdr:colOff>
      <xdr:row>277</xdr:row>
      <xdr:rowOff>254000</xdr:rowOff>
    </xdr:from>
    <xdr:to>
      <xdr:col>2</xdr:col>
      <xdr:colOff>3716175</xdr:colOff>
      <xdr:row>279</xdr:row>
      <xdr:rowOff>133620</xdr:rowOff>
    </xdr:to>
    <xdr:pic>
      <xdr:nvPicPr>
        <xdr:cNvPr id="16" name="Obrázek 15">
          <a:extLst>
            <a:ext uri="{FF2B5EF4-FFF2-40B4-BE49-F238E27FC236}">
              <a16:creationId xmlns:a16="http://schemas.microsoft.com/office/drawing/2014/main" id="{8679F521-DBBB-42E6-B7AE-9E0B3C5FE96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02250" y="56769000"/>
          <a:ext cx="559590" cy="518430"/>
        </a:xfrm>
        <a:prstGeom prst="rect">
          <a:avLst/>
        </a:prstGeom>
      </xdr:spPr>
    </xdr:pic>
    <xdr:clientData/>
  </xdr:twoCellAnchor>
  <xdr:twoCellAnchor editAs="oneCell">
    <xdr:from>
      <xdr:col>2</xdr:col>
      <xdr:colOff>3222625</xdr:colOff>
      <xdr:row>279</xdr:row>
      <xdr:rowOff>222250</xdr:rowOff>
    </xdr:from>
    <xdr:to>
      <xdr:col>2</xdr:col>
      <xdr:colOff>3791740</xdr:colOff>
      <xdr:row>283</xdr:row>
      <xdr:rowOff>98060</xdr:rowOff>
    </xdr:to>
    <xdr:pic>
      <xdr:nvPicPr>
        <xdr:cNvPr id="17" name="Obrázek 16">
          <a:extLst>
            <a:ext uri="{FF2B5EF4-FFF2-40B4-BE49-F238E27FC236}">
              <a16:creationId xmlns:a16="http://schemas.microsoft.com/office/drawing/2014/main" id="{105DEEC1-960D-45FB-B427-72F675D4DAB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81625" y="57372250"/>
          <a:ext cx="559590" cy="518430"/>
        </a:xfrm>
        <a:prstGeom prst="rect">
          <a:avLst/>
        </a:prstGeom>
      </xdr:spPr>
    </xdr:pic>
    <xdr:clientData/>
  </xdr:twoCellAnchor>
  <xdr:twoCellAnchor editAs="oneCell">
    <xdr:from>
      <xdr:col>2</xdr:col>
      <xdr:colOff>3302000</xdr:colOff>
      <xdr:row>291</xdr:row>
      <xdr:rowOff>238125</xdr:rowOff>
    </xdr:from>
    <xdr:to>
      <xdr:col>3</xdr:col>
      <xdr:colOff>35715</xdr:colOff>
      <xdr:row>293</xdr:row>
      <xdr:rowOff>134890</xdr:rowOff>
    </xdr:to>
    <xdr:pic>
      <xdr:nvPicPr>
        <xdr:cNvPr id="19" name="Obrázek 18">
          <a:extLst>
            <a:ext uri="{FF2B5EF4-FFF2-40B4-BE49-F238E27FC236}">
              <a16:creationId xmlns:a16="http://schemas.microsoft.com/office/drawing/2014/main" id="{4211A6DA-CA90-4002-9409-17A838EF00D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61000" y="58975625"/>
          <a:ext cx="559590" cy="518430"/>
        </a:xfrm>
        <a:prstGeom prst="rect">
          <a:avLst/>
        </a:prstGeom>
      </xdr:spPr>
    </xdr:pic>
    <xdr:clientData/>
  </xdr:twoCellAnchor>
  <xdr:twoCellAnchor editAs="oneCell">
    <xdr:from>
      <xdr:col>2</xdr:col>
      <xdr:colOff>3095625</xdr:colOff>
      <xdr:row>34</xdr:row>
      <xdr:rowOff>46243</xdr:rowOff>
    </xdr:from>
    <xdr:to>
      <xdr:col>2</xdr:col>
      <xdr:colOff>3698875</xdr:colOff>
      <xdr:row>36</xdr:row>
      <xdr:rowOff>54150</xdr:rowOff>
    </xdr:to>
    <xdr:pic>
      <xdr:nvPicPr>
        <xdr:cNvPr id="20" name="Obrázek 19">
          <a:extLst>
            <a:ext uri="{FF2B5EF4-FFF2-40B4-BE49-F238E27FC236}">
              <a16:creationId xmlns:a16="http://schemas.microsoft.com/office/drawing/2014/main" id="{6F0F7C22-940E-4DBD-89F1-053F3FFCC77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254625" y="9523618"/>
          <a:ext cx="603250" cy="599727"/>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youtu.be/JutskoZTfdw" TargetMode="External"/><Relationship Id="rId299" Type="http://schemas.openxmlformats.org/officeDocument/2006/relationships/hyperlink" Target="https://www.youtube.com/watch?v=uCbh4qEPdwE" TargetMode="External"/><Relationship Id="rId21" Type="http://schemas.openxmlformats.org/officeDocument/2006/relationships/hyperlink" Target="https://youtu.be/CBjpXg7fy4U" TargetMode="External"/><Relationship Id="rId63" Type="http://schemas.openxmlformats.org/officeDocument/2006/relationships/hyperlink" Target="https://www.youtube.com/watch?v=9iEp5E5AwPE" TargetMode="External"/><Relationship Id="rId159" Type="http://schemas.openxmlformats.org/officeDocument/2006/relationships/hyperlink" Target="https://youtu.be/tDIeIH8fp-4" TargetMode="External"/><Relationship Id="rId324" Type="http://schemas.openxmlformats.org/officeDocument/2006/relationships/hyperlink" Target="=" TargetMode="External"/><Relationship Id="rId366" Type="http://schemas.openxmlformats.org/officeDocument/2006/relationships/hyperlink" Target="https://youtu.be/hnT_Ao0n84A" TargetMode="External"/><Relationship Id="rId170" Type="http://schemas.openxmlformats.org/officeDocument/2006/relationships/hyperlink" Target="https://www.canva.com/design/DAGMaPyy2ao/ksBJu8Ya5hiWZOaWjyl1Ag/view?utm_content=DAGMaPyy2ao&amp;utm_campaign=designshare&amp;utm_medium=link&amp;utm_source=editor" TargetMode="External"/><Relationship Id="rId226" Type="http://schemas.openxmlformats.org/officeDocument/2006/relationships/hyperlink" Target="https://www.youtube.com/watch?v=4zlqlZb70UM" TargetMode="External"/><Relationship Id="rId433" Type="http://schemas.openxmlformats.org/officeDocument/2006/relationships/hyperlink" Target="https://www.youtube.com/watch?v=4jDKho6phw4" TargetMode="External"/><Relationship Id="rId268" Type="http://schemas.openxmlformats.org/officeDocument/2006/relationships/hyperlink" Target="http://www.youtube.com/watch?v=CzlQPRT72B0" TargetMode="External"/><Relationship Id="rId475" Type="http://schemas.openxmlformats.org/officeDocument/2006/relationships/hyperlink" Target="https://www.youtube.com/watch?v=adc_XrOFlaM" TargetMode="External"/><Relationship Id="rId32" Type="http://schemas.openxmlformats.org/officeDocument/2006/relationships/hyperlink" Target="http://www.youtube.com/watch?v=2YsgOzNgv38" TargetMode="External"/><Relationship Id="rId74" Type="http://schemas.openxmlformats.org/officeDocument/2006/relationships/hyperlink" Target="https://www.youtube.com/watch?v=B9bTxZV4QpA&amp;feature=youtu.be" TargetMode="External"/><Relationship Id="rId128" Type="http://schemas.openxmlformats.org/officeDocument/2006/relationships/hyperlink" Target="https://www.youtube.com/watch?v=1N60NakMVRY" TargetMode="External"/><Relationship Id="rId335" Type="http://schemas.openxmlformats.org/officeDocument/2006/relationships/hyperlink" Target="https://youtu.be/GLaLNH2_RjA" TargetMode="External"/><Relationship Id="rId377" Type="http://schemas.openxmlformats.org/officeDocument/2006/relationships/hyperlink" Target="https://www.youtube.com/watch?v=BgyMHMWWNEo&amp;feature=em-upload_owner" TargetMode="External"/><Relationship Id="rId5" Type="http://schemas.openxmlformats.org/officeDocument/2006/relationships/hyperlink" Target="https://www.youtube.com/watch?v=3KV29XB0ybE" TargetMode="External"/><Relationship Id="rId181" Type="http://schemas.openxmlformats.org/officeDocument/2006/relationships/hyperlink" Target="https://www.canva.com/design/DAGMaiMJTCc/iS5NZEmhWP5qwPqcRqDDMQ/view?utm_content=DAGMaiMJTCc&amp;utm_campaign=designshare&amp;utm_medium=link&amp;utm_source=editor" TargetMode="External"/><Relationship Id="rId237" Type="http://schemas.openxmlformats.org/officeDocument/2006/relationships/hyperlink" Target="https://www.youtube.com/watch?v=21vZlKP5GCU" TargetMode="External"/><Relationship Id="rId402" Type="http://schemas.openxmlformats.org/officeDocument/2006/relationships/hyperlink" Target="https://www.youtube.com/watch?v=ICpR8pI4Pls" TargetMode="External"/><Relationship Id="rId279" Type="http://schemas.openxmlformats.org/officeDocument/2006/relationships/hyperlink" Target="https://www.youtube.com/watch?v=_o-DBEkT3vk&amp;feature=em-upload_owner" TargetMode="External"/><Relationship Id="rId444" Type="http://schemas.openxmlformats.org/officeDocument/2006/relationships/hyperlink" Target="https://www.youtube.com/watch?v=21vZlKP5GCU" TargetMode="External"/><Relationship Id="rId43" Type="http://schemas.openxmlformats.org/officeDocument/2006/relationships/hyperlink" Target="https://www.youtube.com/watch?v=dRHKzc2qSU4" TargetMode="External"/><Relationship Id="rId139" Type="http://schemas.openxmlformats.org/officeDocument/2006/relationships/hyperlink" Target="https://www.youtube.com/watch?v=mzGXkYWvcIQ&amp;feature=em-upload_owner" TargetMode="External"/><Relationship Id="rId290" Type="http://schemas.openxmlformats.org/officeDocument/2006/relationships/hyperlink" Target="https://youtu.be/7m1N5-HmcwA" TargetMode="External"/><Relationship Id="rId304" Type="http://schemas.openxmlformats.org/officeDocument/2006/relationships/hyperlink" Target="https://www.youtube.com/watch?v=UXzGtOaVZv8" TargetMode="External"/><Relationship Id="rId346" Type="http://schemas.openxmlformats.org/officeDocument/2006/relationships/hyperlink" Target="https://www.youtube.com/watch?v=0JcAYx-a2Fo" TargetMode="External"/><Relationship Id="rId388" Type="http://schemas.openxmlformats.org/officeDocument/2006/relationships/hyperlink" Target="https://youtu.be/DkXhoK1R-Gg" TargetMode="External"/><Relationship Id="rId85" Type="http://schemas.openxmlformats.org/officeDocument/2006/relationships/hyperlink" Target="https://www.youtube.com/watch?v=CSnhR1p42dk" TargetMode="External"/><Relationship Id="rId150" Type="http://schemas.openxmlformats.org/officeDocument/2006/relationships/hyperlink" Target="https://www.youtube.com/watch?v=CzlQPRT72B0" TargetMode="External"/><Relationship Id="rId192" Type="http://schemas.openxmlformats.org/officeDocument/2006/relationships/hyperlink" Target="https://youtu.be/9vjO37SfLSo" TargetMode="External"/><Relationship Id="rId206" Type="http://schemas.openxmlformats.org/officeDocument/2006/relationships/hyperlink" Target="https://www.youtube.com/watch?v=2d8BAjI_6wE" TargetMode="External"/><Relationship Id="rId413" Type="http://schemas.openxmlformats.org/officeDocument/2006/relationships/hyperlink" Target="https://www.youtube.com/watch?v=_o-DBEkT3vk&amp;feature=em-upload_owner" TargetMode="External"/><Relationship Id="rId248" Type="http://schemas.openxmlformats.org/officeDocument/2006/relationships/hyperlink" Target="https://www.youtube.com/watch?v=mmTtfz3rnPg" TargetMode="External"/><Relationship Id="rId455" Type="http://schemas.openxmlformats.org/officeDocument/2006/relationships/hyperlink" Target="https://www.youtube.com/watch?v=XvcyvXvBxtE" TargetMode="External"/><Relationship Id="rId12" Type="http://schemas.openxmlformats.org/officeDocument/2006/relationships/hyperlink" Target="https://youtu.be/D68AnZo6qlg" TargetMode="External"/><Relationship Id="rId108" Type="http://schemas.openxmlformats.org/officeDocument/2006/relationships/hyperlink" Target="https://youtu.be/wPoTsrQ8ElQ" TargetMode="External"/><Relationship Id="rId315" Type="http://schemas.openxmlformats.org/officeDocument/2006/relationships/hyperlink" Target="https://www.youtube.com/watch?v=jjyeWHKzKqI" TargetMode="External"/><Relationship Id="rId357" Type="http://schemas.openxmlformats.org/officeDocument/2006/relationships/hyperlink" Target="https://youtu.be/WDyXnsyiMD4" TargetMode="External"/><Relationship Id="rId54" Type="http://schemas.openxmlformats.org/officeDocument/2006/relationships/hyperlink" Target="https://youtu.be/xV0LwKPdeDU" TargetMode="External"/><Relationship Id="rId96" Type="http://schemas.openxmlformats.org/officeDocument/2006/relationships/hyperlink" Target="https://www.youtube.com/watch?v=YNryY7J-jxw" TargetMode="External"/><Relationship Id="rId161" Type="http://schemas.openxmlformats.org/officeDocument/2006/relationships/hyperlink" Target="https://www.youtube.com/watch?v=zOhfyDKUccQ" TargetMode="External"/><Relationship Id="rId217" Type="http://schemas.openxmlformats.org/officeDocument/2006/relationships/hyperlink" Target="https://youtu.be/DHhG8e7gGkc" TargetMode="External"/><Relationship Id="rId399" Type="http://schemas.openxmlformats.org/officeDocument/2006/relationships/hyperlink" Target="https://youtu.be/qdrgA1sSjvs" TargetMode="External"/><Relationship Id="rId259" Type="http://schemas.openxmlformats.org/officeDocument/2006/relationships/hyperlink" Target="https://youtu.be/2vQYhanH2iE" TargetMode="External"/><Relationship Id="rId424" Type="http://schemas.openxmlformats.org/officeDocument/2006/relationships/hyperlink" Target="https://www.youtube.com/watch?v=suv3LBiuNOc" TargetMode="External"/><Relationship Id="rId466" Type="http://schemas.openxmlformats.org/officeDocument/2006/relationships/hyperlink" Target="https://www.youtube.com/watch?v=8PQpMNlJiFM" TargetMode="External"/><Relationship Id="rId23" Type="http://schemas.openxmlformats.org/officeDocument/2006/relationships/hyperlink" Target="https://youtu.be/j2Ez0kR4PYo" TargetMode="External"/><Relationship Id="rId119" Type="http://schemas.openxmlformats.org/officeDocument/2006/relationships/hyperlink" Target="https://youtu.be/p-xe_4KhTGw" TargetMode="External"/><Relationship Id="rId270" Type="http://schemas.openxmlformats.org/officeDocument/2006/relationships/hyperlink" Target="https://www.youtube.com/watch?v=qko75-Fh9BM" TargetMode="External"/><Relationship Id="rId326" Type="http://schemas.openxmlformats.org/officeDocument/2006/relationships/hyperlink" Target="https://www.youtube.com/watch?v=iBAqTJCj8gc" TargetMode="External"/><Relationship Id="rId65" Type="http://schemas.openxmlformats.org/officeDocument/2006/relationships/hyperlink" Target="https://www.youtube.com/watch?v=VWoD7kMwYY8" TargetMode="External"/><Relationship Id="rId130" Type="http://schemas.openxmlformats.org/officeDocument/2006/relationships/hyperlink" Target="https://www.youtube.com/watch?v=gPoTn-ujG6U&amp;feature=em-upload_owner" TargetMode="External"/><Relationship Id="rId368" Type="http://schemas.openxmlformats.org/officeDocument/2006/relationships/hyperlink" Target="https://www.youtube.com/watch?v=ZkBiHESZWN4" TargetMode="External"/><Relationship Id="rId172" Type="http://schemas.openxmlformats.org/officeDocument/2006/relationships/hyperlink" Target="https://www.canva.com/design/DAGMaP9Xv_0/CnUDnvHdG2GpYnD9wXqYRQ/view?utm_content=DAGMaP9Xv_0&amp;utm_campaign=designshare&amp;utm_medium=link&amp;utm_source=editor" TargetMode="External"/><Relationship Id="rId228" Type="http://schemas.openxmlformats.org/officeDocument/2006/relationships/hyperlink" Target="https://www.youtube.com/watch?v=k-In9-GkhUQ" TargetMode="External"/><Relationship Id="rId435" Type="http://schemas.openxmlformats.org/officeDocument/2006/relationships/hyperlink" Target="https://www.youtube.com/watch?v=P8D_S2oGgIE" TargetMode="External"/><Relationship Id="rId477" Type="http://schemas.openxmlformats.org/officeDocument/2006/relationships/hyperlink" Target="https://www.youtube.com/shorts/7KSy4O5KtIo" TargetMode="External"/><Relationship Id="rId13" Type="http://schemas.openxmlformats.org/officeDocument/2006/relationships/hyperlink" Target="https://www.youtube.com/watch?v=iTQypQnC2pY" TargetMode="External"/><Relationship Id="rId109" Type="http://schemas.openxmlformats.org/officeDocument/2006/relationships/hyperlink" Target="https://www.youtube.com/watch?v=0JcAYx-a2Fo" TargetMode="External"/><Relationship Id="rId260" Type="http://schemas.openxmlformats.org/officeDocument/2006/relationships/hyperlink" Target="https://youtu.be/j2Ez0kR4PYo" TargetMode="External"/><Relationship Id="rId281" Type="http://schemas.openxmlformats.org/officeDocument/2006/relationships/hyperlink" Target="https://www.youtube.com/watch?v=BgyMHMWWNEo&amp;feature=em-upload_owner" TargetMode="External"/><Relationship Id="rId316" Type="http://schemas.openxmlformats.org/officeDocument/2006/relationships/hyperlink" Target="https://www.youtube.com/watch?v=9Xvwzyfe7cs" TargetMode="External"/><Relationship Id="rId337" Type="http://schemas.openxmlformats.org/officeDocument/2006/relationships/hyperlink" Target="https://www.youtube.com/watch?v=-4Pfiow4jJE" TargetMode="External"/><Relationship Id="rId34" Type="http://schemas.openxmlformats.org/officeDocument/2006/relationships/hyperlink" Target="http://www.youtube.com/watch?v=mG4WzdLCMio&amp;feature=youtu.be" TargetMode="External"/><Relationship Id="rId55" Type="http://schemas.openxmlformats.org/officeDocument/2006/relationships/hyperlink" Target="https://youtu.be/d-9JUslDMRY" TargetMode="External"/><Relationship Id="rId76" Type="http://schemas.openxmlformats.org/officeDocument/2006/relationships/hyperlink" Target="https://www.youtube.com/watch?v=NjHDJ3XGt08" TargetMode="External"/><Relationship Id="rId97" Type="http://schemas.openxmlformats.org/officeDocument/2006/relationships/hyperlink" Target="https://youtu.be/1AWFndnfWoo" TargetMode="External"/><Relationship Id="rId120" Type="http://schemas.openxmlformats.org/officeDocument/2006/relationships/hyperlink" Target="https://youtu.be/WDyXnsyiMD4" TargetMode="External"/><Relationship Id="rId141" Type="http://schemas.openxmlformats.org/officeDocument/2006/relationships/hyperlink" Target="https://www.youtube.com/watch?v=1UERXEt5Pmc" TargetMode="External"/><Relationship Id="rId358" Type="http://schemas.openxmlformats.org/officeDocument/2006/relationships/hyperlink" Target="https://youtu.be/3CeIyY0E0BE" TargetMode="External"/><Relationship Id="rId379" Type="http://schemas.openxmlformats.org/officeDocument/2006/relationships/hyperlink" Target="https://youtu.be/ET8Xfz1C0cw" TargetMode="External"/><Relationship Id="rId7" Type="http://schemas.openxmlformats.org/officeDocument/2006/relationships/hyperlink" Target="https://www.youtube.com/watch?v=qJk37lAP_gk" TargetMode="External"/><Relationship Id="rId162" Type="http://schemas.openxmlformats.org/officeDocument/2006/relationships/hyperlink" Target="https://youtu.be/e-Slf8repDM" TargetMode="External"/><Relationship Id="rId183" Type="http://schemas.openxmlformats.org/officeDocument/2006/relationships/hyperlink" Target="https://www.canva.com/design/DAGMavq2qOE/KCjsvLfWOrmap6X39QgB2g/view?utm_content=DAGMavq2qOE&amp;utm_campaign=designshare&amp;utm_medium=link&amp;utm_source=editor" TargetMode="External"/><Relationship Id="rId218" Type="http://schemas.openxmlformats.org/officeDocument/2006/relationships/hyperlink" Target="https://www.youtube.com/watch?v=suv3LBiuNOc" TargetMode="External"/><Relationship Id="rId239" Type="http://schemas.openxmlformats.org/officeDocument/2006/relationships/hyperlink" Target="https://www.youtube.com/watch?v=hjjlMONLnxM" TargetMode="External"/><Relationship Id="rId390" Type="http://schemas.openxmlformats.org/officeDocument/2006/relationships/hyperlink" Target="https://youtu.be/t-moxFaSX0w" TargetMode="External"/><Relationship Id="rId404" Type="http://schemas.openxmlformats.org/officeDocument/2006/relationships/hyperlink" Target="https://www.youtube.com/watch?v=MlezY7nNyzg" TargetMode="External"/><Relationship Id="rId425" Type="http://schemas.openxmlformats.org/officeDocument/2006/relationships/hyperlink" Target="https://www.youtube.com/watch?v=JAoz3s4dZ10" TargetMode="External"/><Relationship Id="rId446" Type="http://schemas.openxmlformats.org/officeDocument/2006/relationships/hyperlink" Target="https://www.youtube.com/shorts/loY9YBcFF3A" TargetMode="External"/><Relationship Id="rId467" Type="http://schemas.openxmlformats.org/officeDocument/2006/relationships/hyperlink" Target="https://www.youtube.com/watch?v=dwWxiA5-6Ys" TargetMode="External"/><Relationship Id="rId250" Type="http://schemas.openxmlformats.org/officeDocument/2006/relationships/hyperlink" Target="https://www.youtube.com/watch?v=iTQypQnC2pY" TargetMode="External"/><Relationship Id="rId271" Type="http://schemas.openxmlformats.org/officeDocument/2006/relationships/hyperlink" Target="http://www.youtube.com/watch?v=mG4WzdLCMio&amp;feature=youtu.be" TargetMode="External"/><Relationship Id="rId292" Type="http://schemas.openxmlformats.org/officeDocument/2006/relationships/hyperlink" Target="https://youtu.be/d-9JUslDMRY" TargetMode="External"/><Relationship Id="rId306" Type="http://schemas.openxmlformats.org/officeDocument/2006/relationships/hyperlink" Target="https://www.youtube.com/watch?v=pWhPZaQmQbw" TargetMode="External"/><Relationship Id="rId24" Type="http://schemas.openxmlformats.org/officeDocument/2006/relationships/hyperlink" Target="https://youtu.be/A-dgjkOqcew" TargetMode="External"/><Relationship Id="rId45" Type="http://schemas.openxmlformats.org/officeDocument/2006/relationships/hyperlink" Target="https://youtu.be/ET8Xfz1C0cw" TargetMode="External"/><Relationship Id="rId66" Type="http://schemas.openxmlformats.org/officeDocument/2006/relationships/hyperlink" Target="https://www.youtube.com/watch?v=L6dOS2X4bLI" TargetMode="External"/><Relationship Id="rId87" Type="http://schemas.openxmlformats.org/officeDocument/2006/relationships/hyperlink" Target="=" TargetMode="External"/><Relationship Id="rId110" Type="http://schemas.openxmlformats.org/officeDocument/2006/relationships/hyperlink" Target="https://www.youtube.com/watch?v=apHwpXINKu8" TargetMode="External"/><Relationship Id="rId131" Type="http://schemas.openxmlformats.org/officeDocument/2006/relationships/hyperlink" Target="https://youtu.be/hnT_Ao0n84A" TargetMode="External"/><Relationship Id="rId327" Type="http://schemas.openxmlformats.org/officeDocument/2006/relationships/hyperlink" Target="https://www.youtube.com/watch?v=XjR8n5w9gZs" TargetMode="External"/><Relationship Id="rId348" Type="http://schemas.openxmlformats.org/officeDocument/2006/relationships/hyperlink" Target="https://youtu.be/fq7Hs5q6HPc" TargetMode="External"/><Relationship Id="rId369" Type="http://schemas.openxmlformats.org/officeDocument/2006/relationships/hyperlink" Target="https://www.youtube.com/watch?v=ZirtaLc45DQ" TargetMode="External"/><Relationship Id="rId152" Type="http://schemas.openxmlformats.org/officeDocument/2006/relationships/hyperlink" Target="https://www.youtube.com/watch?v=tiuuCsqpKZk" TargetMode="External"/><Relationship Id="rId173" Type="http://schemas.openxmlformats.org/officeDocument/2006/relationships/hyperlink" Target="https://www.canva.com/design/DAGMaOjxoT4/6B2L1HoHOck-SafWmtfDEA/view?utm_content=DAGMaOjxoT4&amp;utm_campaign=designshare&amp;utm_medium=link&amp;utm_source=editor" TargetMode="External"/><Relationship Id="rId194" Type="http://schemas.openxmlformats.org/officeDocument/2006/relationships/hyperlink" Target="https://youtu.be/XKzuV_XlrVM" TargetMode="External"/><Relationship Id="rId208" Type="http://schemas.openxmlformats.org/officeDocument/2006/relationships/hyperlink" Target="https://www.youtube.com/watch?v=MZPpOmz15qI" TargetMode="External"/><Relationship Id="rId229" Type="http://schemas.openxmlformats.org/officeDocument/2006/relationships/hyperlink" Target="https://www.youtube.com/watch?v=P8D_S2oGgIE" TargetMode="External"/><Relationship Id="rId380" Type="http://schemas.openxmlformats.org/officeDocument/2006/relationships/hyperlink" Target="http://www.youtube.com/watch?v=I11T9hqZFHI" TargetMode="External"/><Relationship Id="rId415" Type="http://schemas.openxmlformats.org/officeDocument/2006/relationships/hyperlink" Target="http://www.youtube.com/watch?v=TfeVa18GkXI" TargetMode="External"/><Relationship Id="rId436" Type="http://schemas.openxmlformats.org/officeDocument/2006/relationships/hyperlink" Target="https://www.youtube.com/watch?v=4xNXReH6wcg" TargetMode="External"/><Relationship Id="rId457" Type="http://schemas.openxmlformats.org/officeDocument/2006/relationships/hyperlink" Target="http://www.youtube.com/watch?v=D0xB_KpuNUk" TargetMode="External"/><Relationship Id="rId240" Type="http://schemas.openxmlformats.org/officeDocument/2006/relationships/hyperlink" Target="https://www.youtube.com/watch?v=dXo4QBlyz4Q" TargetMode="External"/><Relationship Id="rId261" Type="http://schemas.openxmlformats.org/officeDocument/2006/relationships/hyperlink" Target="https://youtu.be/A-dgjkOqcew" TargetMode="External"/><Relationship Id="rId478" Type="http://schemas.openxmlformats.org/officeDocument/2006/relationships/hyperlink" Target="https://www.youtube.com/watch?v=FVQmNMrBdeU" TargetMode="External"/><Relationship Id="rId14" Type="http://schemas.openxmlformats.org/officeDocument/2006/relationships/hyperlink" Target="https://youtu.be/yK-tUrieJvw" TargetMode="External"/><Relationship Id="rId35" Type="http://schemas.openxmlformats.org/officeDocument/2006/relationships/hyperlink" Target="https://www.youtube.com/watch?v=sVAQ9KYUbyg" TargetMode="External"/><Relationship Id="rId56" Type="http://schemas.openxmlformats.org/officeDocument/2006/relationships/hyperlink" Target="https://youtu.be/j4WsNBuud4A" TargetMode="External"/><Relationship Id="rId77" Type="http://schemas.openxmlformats.org/officeDocument/2006/relationships/hyperlink" Target="https://www.youtube.com/watch?v=yljN8363sYI" TargetMode="External"/><Relationship Id="rId100" Type="http://schemas.openxmlformats.org/officeDocument/2006/relationships/hyperlink" Target="https://www.youtube.com/watch?v=-4Pfiow4jJE" TargetMode="External"/><Relationship Id="rId282" Type="http://schemas.openxmlformats.org/officeDocument/2006/relationships/hyperlink" Target="https://youtu.be/ET8Xfz1C0cw" TargetMode="External"/><Relationship Id="rId317" Type="http://schemas.openxmlformats.org/officeDocument/2006/relationships/hyperlink" Target="https://www.youtube.com/watch?v=fuhOgX7wTiI" TargetMode="External"/><Relationship Id="rId338" Type="http://schemas.openxmlformats.org/officeDocument/2006/relationships/hyperlink" Target="https://youtu.be/35Py0YvyRo8" TargetMode="External"/><Relationship Id="rId359" Type="http://schemas.openxmlformats.org/officeDocument/2006/relationships/hyperlink" Target="https://youtu.be/nzUuzKfYh0U" TargetMode="External"/><Relationship Id="rId8" Type="http://schemas.openxmlformats.org/officeDocument/2006/relationships/hyperlink" Target="https://www.youtube.com/watch?v=pRKzRJtx87M" TargetMode="External"/><Relationship Id="rId98" Type="http://schemas.openxmlformats.org/officeDocument/2006/relationships/hyperlink" Target="https://youtu.be/GLaLNH2_RjA" TargetMode="External"/><Relationship Id="rId121" Type="http://schemas.openxmlformats.org/officeDocument/2006/relationships/hyperlink" Target="https://youtu.be/3CeIyY0E0BE" TargetMode="External"/><Relationship Id="rId142" Type="http://schemas.openxmlformats.org/officeDocument/2006/relationships/hyperlink" Target="https://www.youtube.com/watch?v=MEymaBy8SnE" TargetMode="External"/><Relationship Id="rId163" Type="http://schemas.openxmlformats.org/officeDocument/2006/relationships/hyperlink" Target="https://youtu.be/vnH09PjsosQ" TargetMode="External"/><Relationship Id="rId184" Type="http://schemas.openxmlformats.org/officeDocument/2006/relationships/hyperlink" Target="https://www.canva.com/design/DAGMah9hy-Q/k-yKCztL4nT0AZnLJUq-UA/view?utm_content=DAGMah9hy-Q&amp;utm_campaign=designshare&amp;utm_medium=link&amp;utm_source=editor" TargetMode="External"/><Relationship Id="rId219" Type="http://schemas.openxmlformats.org/officeDocument/2006/relationships/hyperlink" Target="https://www.youtube.com/watch?v=JAoz3s4dZ10" TargetMode="External"/><Relationship Id="rId370" Type="http://schemas.openxmlformats.org/officeDocument/2006/relationships/hyperlink" Target="https://www.youtube.com/watch?v=r-rIaQhgAq4" TargetMode="External"/><Relationship Id="rId391" Type="http://schemas.openxmlformats.org/officeDocument/2006/relationships/hyperlink" Target="https://youtu.be/tDIeIH8fp-4" TargetMode="External"/><Relationship Id="rId405" Type="http://schemas.openxmlformats.org/officeDocument/2006/relationships/hyperlink" Target="https://www.youtube.com/watch?v=BgyMHMWWNEo" TargetMode="External"/><Relationship Id="rId426" Type="http://schemas.openxmlformats.org/officeDocument/2006/relationships/hyperlink" Target="https://www.youtube.com/watch?v=lBmRKlTIUCQ" TargetMode="External"/><Relationship Id="rId447" Type="http://schemas.openxmlformats.org/officeDocument/2006/relationships/hyperlink" Target="https://www.youtube.com/watch?v=PR1ba1sJpbQ" TargetMode="External"/><Relationship Id="rId230" Type="http://schemas.openxmlformats.org/officeDocument/2006/relationships/hyperlink" Target="https://www.youtube.com/watch?v=4xNXReH6wcg" TargetMode="External"/><Relationship Id="rId251" Type="http://schemas.openxmlformats.org/officeDocument/2006/relationships/hyperlink" Target="https://youtu.be/yK-tUrieJvw" TargetMode="External"/><Relationship Id="rId468" Type="http://schemas.openxmlformats.org/officeDocument/2006/relationships/hyperlink" Target="https://www.youtube.com/watch?v=oQyMvz2VzjY" TargetMode="External"/><Relationship Id="rId25" Type="http://schemas.openxmlformats.org/officeDocument/2006/relationships/hyperlink" Target="https://youtu.be/sqorD9XiWc8" TargetMode="External"/><Relationship Id="rId46" Type="http://schemas.openxmlformats.org/officeDocument/2006/relationships/hyperlink" Target="https://youtu.be/9vjO37SfLSo" TargetMode="External"/><Relationship Id="rId67" Type="http://schemas.openxmlformats.org/officeDocument/2006/relationships/hyperlink" Target="https://www.youtube.com/watch?v=UXzGtOaVZv8" TargetMode="External"/><Relationship Id="rId272" Type="http://schemas.openxmlformats.org/officeDocument/2006/relationships/hyperlink" Target="https://www.youtube.com/watch?v=sVAQ9KYUbyg" TargetMode="External"/><Relationship Id="rId293" Type="http://schemas.openxmlformats.org/officeDocument/2006/relationships/hyperlink" Target="https://youtu.be/j4WsNBuud4A" TargetMode="External"/><Relationship Id="rId307" Type="http://schemas.openxmlformats.org/officeDocument/2006/relationships/hyperlink" Target="https://www.youtube.com/watch?v=cxCWAo3P_f8" TargetMode="External"/><Relationship Id="rId328" Type="http://schemas.openxmlformats.org/officeDocument/2006/relationships/hyperlink" Target="https://www.youtube.com/watch?v=Ou7y5iXtWEE" TargetMode="External"/><Relationship Id="rId349" Type="http://schemas.openxmlformats.org/officeDocument/2006/relationships/hyperlink" Target="https://youtu.be/QJhj_qYnVF8" TargetMode="External"/><Relationship Id="rId88" Type="http://schemas.openxmlformats.org/officeDocument/2006/relationships/hyperlink" Target="https://www.youtube.com/watch?v=7oeRpLxJUHs" TargetMode="External"/><Relationship Id="rId111" Type="http://schemas.openxmlformats.org/officeDocument/2006/relationships/hyperlink" Target="https://youtu.be/fq7Hs5q6HPc" TargetMode="External"/><Relationship Id="rId132" Type="http://schemas.openxmlformats.org/officeDocument/2006/relationships/hyperlink" Target="https://youtu.be/2MdHk-5RCJ4" TargetMode="External"/><Relationship Id="rId153" Type="http://schemas.openxmlformats.org/officeDocument/2006/relationships/hyperlink" Target="https://www.youtube.com/watch?v=sVAQ9KYUbyg" TargetMode="External"/><Relationship Id="rId174" Type="http://schemas.openxmlformats.org/officeDocument/2006/relationships/hyperlink" Target="https://www.canva.com/design/DAGMaF651D4/9sIw_RRWaWF7BSpIcANGUg/view?utm_content=DAGMaF651D4&amp;utm_campaign=designshare&amp;utm_medium=link&amp;utm_source=editor" TargetMode="External"/><Relationship Id="rId195" Type="http://schemas.openxmlformats.org/officeDocument/2006/relationships/hyperlink" Target="https://www.youtube.com/watch?v=RxcnpmtYql0&amp;feature=em-upload_owner" TargetMode="External"/><Relationship Id="rId209" Type="http://schemas.openxmlformats.org/officeDocument/2006/relationships/hyperlink" Target="http://www.youtube.com/watch?v=TfeVa18GkXI" TargetMode="External"/><Relationship Id="rId360" Type="http://schemas.openxmlformats.org/officeDocument/2006/relationships/hyperlink" Target="https://youtu.be/NXe601g6OBw" TargetMode="External"/><Relationship Id="rId381" Type="http://schemas.openxmlformats.org/officeDocument/2006/relationships/hyperlink" Target="https://www.youtube.com/watch?v=U21ZfNw4TT0" TargetMode="External"/><Relationship Id="rId416" Type="http://schemas.openxmlformats.org/officeDocument/2006/relationships/hyperlink" Target="http://www.youtube.com/watch?v=junA2RBdHxU" TargetMode="External"/><Relationship Id="rId220" Type="http://schemas.openxmlformats.org/officeDocument/2006/relationships/hyperlink" Target="https://www.youtube.com/watch?v=lBmRKlTIUCQ" TargetMode="External"/><Relationship Id="rId241" Type="http://schemas.openxmlformats.org/officeDocument/2006/relationships/hyperlink" Target="https://www.youtube.com/shorts/9bYP_QsuP5M" TargetMode="External"/><Relationship Id="rId437" Type="http://schemas.openxmlformats.org/officeDocument/2006/relationships/hyperlink" Target="https://www.youtube.com/watch?v=21vZlKP5GCU" TargetMode="External"/><Relationship Id="rId458" Type="http://schemas.openxmlformats.org/officeDocument/2006/relationships/hyperlink" Target="https://youtu.be/hqRVIH8Gj4o" TargetMode="External"/><Relationship Id="rId479" Type="http://schemas.openxmlformats.org/officeDocument/2006/relationships/printerSettings" Target="../printerSettings/printerSettings1.bin"/><Relationship Id="rId15" Type="http://schemas.openxmlformats.org/officeDocument/2006/relationships/hyperlink" Target="https://youtu.be/wI9FXZVsQb8" TargetMode="External"/><Relationship Id="rId36" Type="http://schemas.openxmlformats.org/officeDocument/2006/relationships/hyperlink" Target="https://youtu.be/DHhG8e7gGkc" TargetMode="External"/><Relationship Id="rId57" Type="http://schemas.openxmlformats.org/officeDocument/2006/relationships/hyperlink" Target="https://youtu.be/vnH09PjsosQ" TargetMode="External"/><Relationship Id="rId262" Type="http://schemas.openxmlformats.org/officeDocument/2006/relationships/hyperlink" Target="https://youtu.be/sqorD9XiWc8" TargetMode="External"/><Relationship Id="rId283" Type="http://schemas.openxmlformats.org/officeDocument/2006/relationships/hyperlink" Target="https://youtu.be/9vjO37SfLSo" TargetMode="External"/><Relationship Id="rId318" Type="http://schemas.openxmlformats.org/officeDocument/2006/relationships/hyperlink" Target="https://www.youtube.com/watch?v=c4weMVvOa94" TargetMode="External"/><Relationship Id="rId339" Type="http://schemas.openxmlformats.org/officeDocument/2006/relationships/hyperlink" Target="https://youtu.be/pTtzSKkoqYQ" TargetMode="External"/><Relationship Id="rId78" Type="http://schemas.openxmlformats.org/officeDocument/2006/relationships/hyperlink" Target="https://www.youtube.com/watch?v=jjyeWHKzKqI" TargetMode="External"/><Relationship Id="rId99" Type="http://schemas.openxmlformats.org/officeDocument/2006/relationships/hyperlink" Target="https://www.youtube.com/watch?v=midHGmnmfPA" TargetMode="External"/><Relationship Id="rId101" Type="http://schemas.openxmlformats.org/officeDocument/2006/relationships/hyperlink" Target="https://youtu.be/35Py0YvyRo8" TargetMode="External"/><Relationship Id="rId122" Type="http://schemas.openxmlformats.org/officeDocument/2006/relationships/hyperlink" Target="https://youtu.be/qpgrvp1WLn8" TargetMode="External"/><Relationship Id="rId143" Type="http://schemas.openxmlformats.org/officeDocument/2006/relationships/hyperlink" Target="https://youtu.be/aacCS_4Sb5c" TargetMode="External"/><Relationship Id="rId164" Type="http://schemas.openxmlformats.org/officeDocument/2006/relationships/hyperlink" Target="https://www.youtube.com/watch?v=4uGd76CissE" TargetMode="External"/><Relationship Id="rId185" Type="http://schemas.openxmlformats.org/officeDocument/2006/relationships/hyperlink" Target="https://www.canva.com/design/DAGMauCj0X0/QeXYJ-DVe5dV-sSZrNYWNA/view?utm_content=DAGMauCj0X0&amp;utm_campaign=designshare&amp;utm_medium=link&amp;utm_source=editor" TargetMode="External"/><Relationship Id="rId350" Type="http://schemas.openxmlformats.org/officeDocument/2006/relationships/hyperlink" Target="https://youtu.be/Hd72X2iAWSU" TargetMode="External"/><Relationship Id="rId371" Type="http://schemas.openxmlformats.org/officeDocument/2006/relationships/hyperlink" Target="https://www.youtube.com/watch?v=ZzgLbDRm8QI" TargetMode="External"/><Relationship Id="rId406" Type="http://schemas.openxmlformats.org/officeDocument/2006/relationships/hyperlink" Target="https://www.youtube.com/watch?v=kFsU3tuIb3s" TargetMode="External"/><Relationship Id="rId9" Type="http://schemas.openxmlformats.org/officeDocument/2006/relationships/hyperlink" Target="https://www.youtube.com/watch?v=iXAppMD1azc" TargetMode="External"/><Relationship Id="rId210" Type="http://schemas.openxmlformats.org/officeDocument/2006/relationships/hyperlink" Target="http://www.youtube.com/watch?v=junA2RBdHxU" TargetMode="External"/><Relationship Id="rId392" Type="http://schemas.openxmlformats.org/officeDocument/2006/relationships/hyperlink" Target="https://www.youtube.com/watch?v=1b1tF7wqCUo" TargetMode="External"/><Relationship Id="rId427" Type="http://schemas.openxmlformats.org/officeDocument/2006/relationships/hyperlink" Target="https://www.youtube.com/watch?v=WJ4u16plZ9M" TargetMode="External"/><Relationship Id="rId448" Type="http://schemas.openxmlformats.org/officeDocument/2006/relationships/hyperlink" Target="https://www.youtube.com/watch?v=dHG89fT-KLg" TargetMode="External"/><Relationship Id="rId469" Type="http://schemas.openxmlformats.org/officeDocument/2006/relationships/hyperlink" Target="https://www.youtube.com/watch?v=_iS7RxgNmTA" TargetMode="External"/><Relationship Id="rId26" Type="http://schemas.openxmlformats.org/officeDocument/2006/relationships/hyperlink" Target="https://youtu.be/z7M8kwz4_wA" TargetMode="External"/><Relationship Id="rId231" Type="http://schemas.openxmlformats.org/officeDocument/2006/relationships/hyperlink" Target="https://www.youtube.com/watch?v=21vZlKP5GCU" TargetMode="External"/><Relationship Id="rId252" Type="http://schemas.openxmlformats.org/officeDocument/2006/relationships/hyperlink" Target="https://youtu.be/wI9FXZVsQb8" TargetMode="External"/><Relationship Id="rId273" Type="http://schemas.openxmlformats.org/officeDocument/2006/relationships/hyperlink" Target="https://youtu.be/DHhG8e7gGkc" TargetMode="External"/><Relationship Id="rId294" Type="http://schemas.openxmlformats.org/officeDocument/2006/relationships/hyperlink" Target="https://www.youtube.com/watch?v=zqyOZTrmIqI" TargetMode="External"/><Relationship Id="rId308" Type="http://schemas.openxmlformats.org/officeDocument/2006/relationships/hyperlink" Target="https://www.youtube.com/watch?v=SsAvYHNJ4Pc&amp;feature=youtu.be" TargetMode="External"/><Relationship Id="rId329" Type="http://schemas.openxmlformats.org/officeDocument/2006/relationships/hyperlink" Target="https://youtu.be/8lfg_N0DAnw?si=jFEl_J_hxKyTE3_F" TargetMode="External"/><Relationship Id="rId480" Type="http://schemas.openxmlformats.org/officeDocument/2006/relationships/drawing" Target="../drawings/drawing1.xml"/><Relationship Id="rId47" Type="http://schemas.openxmlformats.org/officeDocument/2006/relationships/hyperlink" Target="https://youtu.be/qdrgA1sSjvs" TargetMode="External"/><Relationship Id="rId68" Type="http://schemas.openxmlformats.org/officeDocument/2006/relationships/hyperlink" Target="https://www.youtube.com/watch?v=mCZY3-OTddw" TargetMode="External"/><Relationship Id="rId89" Type="http://schemas.openxmlformats.org/officeDocument/2006/relationships/hyperlink" Target="https://www.youtube.com/watch?v=iBAqTJCj8gc" TargetMode="External"/><Relationship Id="rId112" Type="http://schemas.openxmlformats.org/officeDocument/2006/relationships/hyperlink" Target="https://youtu.be/QJhj_qYnVF8" TargetMode="External"/><Relationship Id="rId133" Type="http://schemas.openxmlformats.org/officeDocument/2006/relationships/hyperlink" Target="https://www.youtube.com/watch?v=ZkBiHESZWN4" TargetMode="External"/><Relationship Id="rId154" Type="http://schemas.openxmlformats.org/officeDocument/2006/relationships/hyperlink" Target="https://youtu.be/Jf_dClT0mWk" TargetMode="External"/><Relationship Id="rId175" Type="http://schemas.openxmlformats.org/officeDocument/2006/relationships/hyperlink" Target="https://www.canva.com/design/DAGMaIrHgcg/9bl-A1v__G2d6FLpLLDwrA/view?utm_content=DAGMaIrHgcg&amp;utm_campaign=designshare&amp;utm_medium=link&amp;utm_source=editor" TargetMode="External"/><Relationship Id="rId340" Type="http://schemas.openxmlformats.org/officeDocument/2006/relationships/hyperlink" Target="https://youtu.be/tUtVB4mK0AI" TargetMode="External"/><Relationship Id="rId361" Type="http://schemas.openxmlformats.org/officeDocument/2006/relationships/hyperlink" Target="https://youtu.be/qydnSdNyKUI" TargetMode="External"/><Relationship Id="rId196" Type="http://schemas.openxmlformats.org/officeDocument/2006/relationships/hyperlink" Target="https://www.youtube.com/watch?v=ICpR8pI4Pls" TargetMode="External"/><Relationship Id="rId200" Type="http://schemas.openxmlformats.org/officeDocument/2006/relationships/hyperlink" Target="https://www.youtube.com/watch?v=kFsU3tuIb3s" TargetMode="External"/><Relationship Id="rId382" Type="http://schemas.openxmlformats.org/officeDocument/2006/relationships/hyperlink" Target="http://www.youtube.com/watch?v=A_Yxd9hN0cs" TargetMode="External"/><Relationship Id="rId417" Type="http://schemas.openxmlformats.org/officeDocument/2006/relationships/hyperlink" Target="https://www.youtube.com/watch?v=gWDmLphdnfg" TargetMode="External"/><Relationship Id="rId438" Type="http://schemas.openxmlformats.org/officeDocument/2006/relationships/hyperlink" Target="https://www.youtube.com/watch?v=21vZlKP5GCU" TargetMode="External"/><Relationship Id="rId459" Type="http://schemas.openxmlformats.org/officeDocument/2006/relationships/hyperlink" Target="https://www.youtube.com/watch?v=zvi_fx93bO4" TargetMode="External"/><Relationship Id="rId16" Type="http://schemas.openxmlformats.org/officeDocument/2006/relationships/hyperlink" Target="https://youtu.be/YxmOt4rVkQk" TargetMode="External"/><Relationship Id="rId221" Type="http://schemas.openxmlformats.org/officeDocument/2006/relationships/hyperlink" Target="https://www.youtube.com/watch?v=WJ4u16plZ9M" TargetMode="External"/><Relationship Id="rId242" Type="http://schemas.openxmlformats.org/officeDocument/2006/relationships/hyperlink" Target="https://www.youtube.com/watch?v=3KV29XB0ybE" TargetMode="External"/><Relationship Id="rId263" Type="http://schemas.openxmlformats.org/officeDocument/2006/relationships/hyperlink" Target="https://youtu.be/z7M8kwz4_wA" TargetMode="External"/><Relationship Id="rId284" Type="http://schemas.openxmlformats.org/officeDocument/2006/relationships/hyperlink" Target="https://youtu.be/qdrgA1sSjvs" TargetMode="External"/><Relationship Id="rId319" Type="http://schemas.openxmlformats.org/officeDocument/2006/relationships/hyperlink" Target="https://www.youtube.com/watch?v=Ywy8iDnvZ30" TargetMode="External"/><Relationship Id="rId470" Type="http://schemas.openxmlformats.org/officeDocument/2006/relationships/hyperlink" Target="https://www.youtube.com/watch?v=4jDKho6phw4" TargetMode="External"/><Relationship Id="rId37" Type="http://schemas.openxmlformats.org/officeDocument/2006/relationships/hyperlink" Target="https://www.youtube.com/watch?v=V0raikbKMYY" TargetMode="External"/><Relationship Id="rId58" Type="http://schemas.openxmlformats.org/officeDocument/2006/relationships/hyperlink" Target="https://youtu.be/TvroLjAK3sQ" TargetMode="External"/><Relationship Id="rId79" Type="http://schemas.openxmlformats.org/officeDocument/2006/relationships/hyperlink" Target="https://www.youtube.com/watch?v=9Xvwzyfe7cs" TargetMode="External"/><Relationship Id="rId102" Type="http://schemas.openxmlformats.org/officeDocument/2006/relationships/hyperlink" Target="https://youtu.be/pTtzSKkoqYQ" TargetMode="External"/><Relationship Id="rId123" Type="http://schemas.openxmlformats.org/officeDocument/2006/relationships/hyperlink" Target="https://youtu.be/nzUuzKfYh0U" TargetMode="External"/><Relationship Id="rId144" Type="http://schemas.openxmlformats.org/officeDocument/2006/relationships/hyperlink" Target="https://www.youtube.com/watch?v=BgyMHMWWNEo&amp;feature=em-upload_owner" TargetMode="External"/><Relationship Id="rId330" Type="http://schemas.openxmlformats.org/officeDocument/2006/relationships/hyperlink" Target="https://www.youtube.com/watch?v=NApWxQjTZfw" TargetMode="External"/><Relationship Id="rId90" Type="http://schemas.openxmlformats.org/officeDocument/2006/relationships/hyperlink" Target="https://www.youtube.com/watch?v=XjR8n5w9gZs" TargetMode="External"/><Relationship Id="rId165" Type="http://schemas.openxmlformats.org/officeDocument/2006/relationships/hyperlink" Target="https://www.canva.com/design/DAGQiAms_I4/_MFAy6KvklY_DdKCTFYLgQ/view?utm_content=DAGQiAms_I4&amp;utm_campaign=designshare&amp;utm_medium=link&amp;utm_source=editorm_source=editorv" TargetMode="External"/><Relationship Id="rId186" Type="http://schemas.openxmlformats.org/officeDocument/2006/relationships/hyperlink" Target="https://www.canva.com/design/DAGMa2eHWjg/cfLvxYr2B9Ai6pT274E2_w/view?utm_content=DAGMa2eHWjg&amp;utm_campaign=designshare&amp;utm_medium=link&amp;utm_source=editor" TargetMode="External"/><Relationship Id="rId351" Type="http://schemas.openxmlformats.org/officeDocument/2006/relationships/hyperlink" Target="https://youtu.be/IF18mH2xEl0" TargetMode="External"/><Relationship Id="rId372" Type="http://schemas.openxmlformats.org/officeDocument/2006/relationships/hyperlink" Target="https://www.youtube.com/watch?v=BEvYdRsU2Zo&amp;feature=em-upload_owner" TargetMode="External"/><Relationship Id="rId393" Type="http://schemas.openxmlformats.org/officeDocument/2006/relationships/hyperlink" Target="https://youtu.be/e-Slf8repDM" TargetMode="External"/><Relationship Id="rId407" Type="http://schemas.openxmlformats.org/officeDocument/2006/relationships/hyperlink" Target="https://www.youtube.com/watch?v=B-7PRBWxPio" TargetMode="External"/><Relationship Id="rId428" Type="http://schemas.openxmlformats.org/officeDocument/2006/relationships/hyperlink" Target="https://www.youtube.com/watch?v=gWDmLphdnfg" TargetMode="External"/><Relationship Id="rId449" Type="http://schemas.openxmlformats.org/officeDocument/2006/relationships/hyperlink" Target="https://www.youtube.com/watch?v=qko75-Fh9BM" TargetMode="External"/><Relationship Id="rId211" Type="http://schemas.openxmlformats.org/officeDocument/2006/relationships/hyperlink" Target="https://www.youtube.com/watch?v=gWDmLphdnfg" TargetMode="External"/><Relationship Id="rId232" Type="http://schemas.openxmlformats.org/officeDocument/2006/relationships/hyperlink" Target="https://www.youtube.com/watch?v=21vZlKP5GCU" TargetMode="External"/><Relationship Id="rId253" Type="http://schemas.openxmlformats.org/officeDocument/2006/relationships/hyperlink" Target="https://youtu.be/YxmOt4rVkQk" TargetMode="External"/><Relationship Id="rId274" Type="http://schemas.openxmlformats.org/officeDocument/2006/relationships/hyperlink" Target="https://www.youtube.com/watch?v=V0raikbKMYY" TargetMode="External"/><Relationship Id="rId295" Type="http://schemas.openxmlformats.org/officeDocument/2006/relationships/hyperlink" Target="https://youtu.be/TvroLjAK3sQ" TargetMode="External"/><Relationship Id="rId309" Type="http://schemas.openxmlformats.org/officeDocument/2006/relationships/hyperlink" Target="https://www.youtube.com/watch?v=VpvRm1b4ZU0&amp;feature=youtu.be" TargetMode="External"/><Relationship Id="rId460" Type="http://schemas.openxmlformats.org/officeDocument/2006/relationships/hyperlink" Target="https://www.youtube.com/watch?v=8lEDqLVgboA" TargetMode="External"/><Relationship Id="rId27" Type="http://schemas.openxmlformats.org/officeDocument/2006/relationships/hyperlink" Target="https://youtu.be/9dgjVFb0SYw" TargetMode="External"/><Relationship Id="rId48" Type="http://schemas.openxmlformats.org/officeDocument/2006/relationships/hyperlink" Target="https://youtu.be/XKzuV_XlrVM" TargetMode="External"/><Relationship Id="rId69" Type="http://schemas.openxmlformats.org/officeDocument/2006/relationships/hyperlink" Target="https://www.youtube.com/watch?v=pWhPZaQmQbw" TargetMode="External"/><Relationship Id="rId113" Type="http://schemas.openxmlformats.org/officeDocument/2006/relationships/hyperlink" Target="https://youtu.be/Hd72X2iAWSU" TargetMode="External"/><Relationship Id="rId134" Type="http://schemas.openxmlformats.org/officeDocument/2006/relationships/hyperlink" Target="https://www.youtube.com/watch?v=ZirtaLc45DQ" TargetMode="External"/><Relationship Id="rId320" Type="http://schemas.openxmlformats.org/officeDocument/2006/relationships/hyperlink" Target="https://www.youtube.com/watch?v=LVbf8NWn1Hw" TargetMode="External"/><Relationship Id="rId80" Type="http://schemas.openxmlformats.org/officeDocument/2006/relationships/hyperlink" Target="https://www.youtube.com/watch?v=fuhOgX7wTiI" TargetMode="External"/><Relationship Id="rId155" Type="http://schemas.openxmlformats.org/officeDocument/2006/relationships/hyperlink" Target="https://youtu.be/cya-G8iYOqY" TargetMode="External"/><Relationship Id="rId176" Type="http://schemas.openxmlformats.org/officeDocument/2006/relationships/hyperlink" Target="https://www.canva.com/design/DAGMaSK7ChY/QWBdmxf2rYZLsy2Oq0KCbw/view?utm_content=DAGMaSK7ChY&amp;utm_campaign=designshare&amp;utm_medium=link&amp;utm_source=editor" TargetMode="External"/><Relationship Id="rId197" Type="http://schemas.openxmlformats.org/officeDocument/2006/relationships/hyperlink" Target="https://www.youtube.com/watch?v=T3a9tA9eqZ8" TargetMode="External"/><Relationship Id="rId341" Type="http://schemas.openxmlformats.org/officeDocument/2006/relationships/hyperlink" Target="https://youtu.be/il7NO6U2cMU" TargetMode="External"/><Relationship Id="rId362" Type="http://schemas.openxmlformats.org/officeDocument/2006/relationships/hyperlink" Target="https://youtu.be/uyACkgpCsRQ" TargetMode="External"/><Relationship Id="rId383" Type="http://schemas.openxmlformats.org/officeDocument/2006/relationships/hyperlink" Target="https://www.youtube.com/watch?v=CzlQPRT72B0" TargetMode="External"/><Relationship Id="rId418" Type="http://schemas.openxmlformats.org/officeDocument/2006/relationships/hyperlink" Target="https://www.youtube.com/watch?v=Ge4yrJZMxiM&amp;feature=em-upload_owner" TargetMode="External"/><Relationship Id="rId439" Type="http://schemas.openxmlformats.org/officeDocument/2006/relationships/hyperlink" Target="https://www.youtube.com/watch?v=21vZlKP5GCU" TargetMode="External"/><Relationship Id="rId201" Type="http://schemas.openxmlformats.org/officeDocument/2006/relationships/hyperlink" Target="https://www.youtube.com/watch?v=B-7PRBWxPio" TargetMode="External"/><Relationship Id="rId222" Type="http://schemas.openxmlformats.org/officeDocument/2006/relationships/hyperlink" Target="https://www.youtube.com/watch?v=gWDmLphdnfg" TargetMode="External"/><Relationship Id="rId243" Type="http://schemas.openxmlformats.org/officeDocument/2006/relationships/hyperlink" Target="https://www.youtube.com/shorts/jCqtYGpjM_M" TargetMode="External"/><Relationship Id="rId264" Type="http://schemas.openxmlformats.org/officeDocument/2006/relationships/hyperlink" Target="https://youtu.be/9dgjVFb0SYw" TargetMode="External"/><Relationship Id="rId285" Type="http://schemas.openxmlformats.org/officeDocument/2006/relationships/hyperlink" Target="https://youtu.be/XKzuV_XlrVM" TargetMode="External"/><Relationship Id="rId450" Type="http://schemas.openxmlformats.org/officeDocument/2006/relationships/hyperlink" Target="http://www.youtube.com/watch?v=mG4WzdLCMio&amp;feature=youtu.be" TargetMode="External"/><Relationship Id="rId471" Type="http://schemas.openxmlformats.org/officeDocument/2006/relationships/hyperlink" Target="https://www.youtube.com/watch?v=cwONIc-Fbws" TargetMode="External"/><Relationship Id="rId17" Type="http://schemas.openxmlformats.org/officeDocument/2006/relationships/hyperlink" Target="https://www.youtube.com/watch?v=JmMt8GaCDCA" TargetMode="External"/><Relationship Id="rId38" Type="http://schemas.openxmlformats.org/officeDocument/2006/relationships/hyperlink" Target="http://www.youtube.com/watch?v=LB2cMy8JWrw" TargetMode="External"/><Relationship Id="rId59" Type="http://schemas.openxmlformats.org/officeDocument/2006/relationships/hyperlink" Target="https://youtu.be/MrclsCOavRA" TargetMode="External"/><Relationship Id="rId103" Type="http://schemas.openxmlformats.org/officeDocument/2006/relationships/hyperlink" Target="https://youtu.be/tUtVB4mK0AI" TargetMode="External"/><Relationship Id="rId124" Type="http://schemas.openxmlformats.org/officeDocument/2006/relationships/hyperlink" Target="https://youtu.be/NXe601g6OBw" TargetMode="External"/><Relationship Id="rId310" Type="http://schemas.openxmlformats.org/officeDocument/2006/relationships/hyperlink" Target="https://www.youtube.com/watch?v=vznDJjGG63A" TargetMode="External"/><Relationship Id="rId70" Type="http://schemas.openxmlformats.org/officeDocument/2006/relationships/hyperlink" Target="https://www.youtube.com/watch?v=cxCWAo3P_f8" TargetMode="External"/><Relationship Id="rId91" Type="http://schemas.openxmlformats.org/officeDocument/2006/relationships/hyperlink" Target="https://www.youtube.com/watch?v=Ou7y5iXtWEE" TargetMode="External"/><Relationship Id="rId145" Type="http://schemas.openxmlformats.org/officeDocument/2006/relationships/hyperlink" Target="https://www.youtube.com/watch?v=dRHKzc2qSU4" TargetMode="External"/><Relationship Id="rId166" Type="http://schemas.openxmlformats.org/officeDocument/2006/relationships/hyperlink" Target="https://www.canva.com/design/DAGIdpicvZI/BrAhSb6yXhnBZqjt57fLmw/view?utm_content=DAGIdpicvZI&amp;utm_campaign=designshare&amp;utm_medium=link&amp;utm_source=editor" TargetMode="External"/><Relationship Id="rId187" Type="http://schemas.openxmlformats.org/officeDocument/2006/relationships/hyperlink" Target="https://www.canva.com/design/DAGMaxO4RS0/UAUBF2mExhSSa4LqwEvueA/view?utm_content=DAGMaxO4RS0&amp;utm_campaign=designshare&amp;utm_medium=link&amp;utm_source=editor" TargetMode="External"/><Relationship Id="rId331" Type="http://schemas.openxmlformats.org/officeDocument/2006/relationships/hyperlink" Target="https://youtu.be/2vQYhanH2iE" TargetMode="External"/><Relationship Id="rId352" Type="http://schemas.openxmlformats.org/officeDocument/2006/relationships/hyperlink" Target="https://www.youtube.com/shorts/yR9ZCsJL6k8" TargetMode="External"/><Relationship Id="rId373" Type="http://schemas.openxmlformats.org/officeDocument/2006/relationships/hyperlink" Target="https://www.youtube.com/watch?v=Tqe2E-0GfV0&amp;feature=em-upload_owner" TargetMode="External"/><Relationship Id="rId394" Type="http://schemas.openxmlformats.org/officeDocument/2006/relationships/hyperlink" Target="https://youtu.be/vnH09PjsosQ" TargetMode="External"/><Relationship Id="rId408" Type="http://schemas.openxmlformats.org/officeDocument/2006/relationships/hyperlink" Target="https://www.youtube.com/watch?v=_o-DBEkT3vk" TargetMode="External"/><Relationship Id="rId429" Type="http://schemas.openxmlformats.org/officeDocument/2006/relationships/hyperlink" Target="https://www.youtube.com/watch?v=vU9aehvrxNQ" TargetMode="External"/><Relationship Id="rId1" Type="http://schemas.openxmlformats.org/officeDocument/2006/relationships/hyperlink" Target="https://www.youtube.com/shorts/7KSy4O5KtIo" TargetMode="External"/><Relationship Id="rId212" Type="http://schemas.openxmlformats.org/officeDocument/2006/relationships/hyperlink" Target="https://www.youtube.com/watch?v=Ge4yrJZMxiM&amp;feature=em-upload_owner" TargetMode="External"/><Relationship Id="rId233" Type="http://schemas.openxmlformats.org/officeDocument/2006/relationships/hyperlink" Target="https://www.youtube.com/watch?v=21vZlKP5GCU" TargetMode="External"/><Relationship Id="rId254" Type="http://schemas.openxmlformats.org/officeDocument/2006/relationships/hyperlink" Target="https://www.youtube.com/watch?v=JmMt8GaCDCA" TargetMode="External"/><Relationship Id="rId440" Type="http://schemas.openxmlformats.org/officeDocument/2006/relationships/hyperlink" Target="https://www.youtube.com/watch?v=21vZlKP5GCU" TargetMode="External"/><Relationship Id="rId28" Type="http://schemas.openxmlformats.org/officeDocument/2006/relationships/hyperlink" Target="https://youtu.be/PnkNX_WHvCw" TargetMode="External"/><Relationship Id="rId49" Type="http://schemas.openxmlformats.org/officeDocument/2006/relationships/hyperlink" Target="https://youtu.be/hqRVIH8Gj4o" TargetMode="External"/><Relationship Id="rId114" Type="http://schemas.openxmlformats.org/officeDocument/2006/relationships/hyperlink" Target="https://youtu.be/IF18mH2xEl0" TargetMode="External"/><Relationship Id="rId275" Type="http://schemas.openxmlformats.org/officeDocument/2006/relationships/hyperlink" Target="http://www.youtube.com/watch?v=LB2cMy8JWrw" TargetMode="External"/><Relationship Id="rId296" Type="http://schemas.openxmlformats.org/officeDocument/2006/relationships/hyperlink" Target="https://youtu.be/MrclsCOavRA" TargetMode="External"/><Relationship Id="rId300" Type="http://schemas.openxmlformats.org/officeDocument/2006/relationships/hyperlink" Target="https://www.youtube.com/watch?v=9iEp5E5AwPE" TargetMode="External"/><Relationship Id="rId461" Type="http://schemas.openxmlformats.org/officeDocument/2006/relationships/hyperlink" Target="https://www.youtube.com/watch?v=7JGF1j0BJHc" TargetMode="External"/><Relationship Id="rId60" Type="http://schemas.openxmlformats.org/officeDocument/2006/relationships/hyperlink" Target="https://www.youtube.com/watch?v=M_9b_ooSki8" TargetMode="External"/><Relationship Id="rId81" Type="http://schemas.openxmlformats.org/officeDocument/2006/relationships/hyperlink" Target="https://www.youtube.com/watch?v=c4weMVvOa94" TargetMode="External"/><Relationship Id="rId135" Type="http://schemas.openxmlformats.org/officeDocument/2006/relationships/hyperlink" Target="https://www.youtube.com/watch?v=r-rIaQhgAq4" TargetMode="External"/><Relationship Id="rId156" Type="http://schemas.openxmlformats.org/officeDocument/2006/relationships/hyperlink" Target="https://youtu.be/DkXhoK1R-Gg" TargetMode="External"/><Relationship Id="rId177" Type="http://schemas.openxmlformats.org/officeDocument/2006/relationships/hyperlink" Target="https://www.canva.com/design/DAGMaTfL324/_g5IMmwuYw9x1IMysU1g4Q/view?utm_content=DAGMaTfL324&amp;utm_campaign=designshare&amp;utm_medium=link&amp;utm_source=editor" TargetMode="External"/><Relationship Id="rId198" Type="http://schemas.openxmlformats.org/officeDocument/2006/relationships/hyperlink" Target="https://www.youtube.com/watch?v=MlezY7nNyzg" TargetMode="External"/><Relationship Id="rId321" Type="http://schemas.openxmlformats.org/officeDocument/2006/relationships/hyperlink" Target="https://www.youtube.com/watch?v=1jPUhsHk5ig" TargetMode="External"/><Relationship Id="rId342" Type="http://schemas.openxmlformats.org/officeDocument/2006/relationships/hyperlink" Target="https://youtu.be/pu5PaTRQM-A" TargetMode="External"/><Relationship Id="rId363" Type="http://schemas.openxmlformats.org/officeDocument/2006/relationships/hyperlink" Target="https://www.youtube.com/watch?v=1N60NakMVRY" TargetMode="External"/><Relationship Id="rId384" Type="http://schemas.openxmlformats.org/officeDocument/2006/relationships/hyperlink" Target="https://www.youtube.com/watch?v=2YsgOzNgv38" TargetMode="External"/><Relationship Id="rId419" Type="http://schemas.openxmlformats.org/officeDocument/2006/relationships/hyperlink" Target="http://www.youtube.com/watch?v=v5AuqRzjAFo" TargetMode="External"/><Relationship Id="rId202" Type="http://schemas.openxmlformats.org/officeDocument/2006/relationships/hyperlink" Target="https://www.youtube.com/watch?v=_o-DBEkT3vk" TargetMode="External"/><Relationship Id="rId223" Type="http://schemas.openxmlformats.org/officeDocument/2006/relationships/hyperlink" Target="https://www.youtube.com/watch?v=vU9aehvrxNQ" TargetMode="External"/><Relationship Id="rId244" Type="http://schemas.openxmlformats.org/officeDocument/2006/relationships/hyperlink" Target="https://www.youtube.com/watch?v=qJk37lAP_gk" TargetMode="External"/><Relationship Id="rId430" Type="http://schemas.openxmlformats.org/officeDocument/2006/relationships/hyperlink" Target="https://www.youtube.com/watch?v=vJ6dRigZe8k" TargetMode="External"/><Relationship Id="rId18" Type="http://schemas.openxmlformats.org/officeDocument/2006/relationships/hyperlink" Target="https://youtu.be/WSoC9uAod_0" TargetMode="External"/><Relationship Id="rId39" Type="http://schemas.openxmlformats.org/officeDocument/2006/relationships/hyperlink" Target="http://www.youtube.com/watch?v=_sYP6-A3b8Y" TargetMode="External"/><Relationship Id="rId265" Type="http://schemas.openxmlformats.org/officeDocument/2006/relationships/hyperlink" Target="https://youtu.be/PnkNX_WHvCw" TargetMode="External"/><Relationship Id="rId286" Type="http://schemas.openxmlformats.org/officeDocument/2006/relationships/hyperlink" Target="https://youtu.be/hqRVIH8Gj4o" TargetMode="External"/><Relationship Id="rId451" Type="http://schemas.openxmlformats.org/officeDocument/2006/relationships/hyperlink" Target="http://www.youtube.com/watch?v=mG4WzdLCMio&amp;feature=youtu.be" TargetMode="External"/><Relationship Id="rId472" Type="http://schemas.openxmlformats.org/officeDocument/2006/relationships/hyperlink" Target="https://www.youtube.com/watch?v=g3xNkkD-D1w" TargetMode="External"/><Relationship Id="rId50" Type="http://schemas.openxmlformats.org/officeDocument/2006/relationships/hyperlink" Target="https://youtu.be/aacCS_4Sb5c" TargetMode="External"/><Relationship Id="rId104" Type="http://schemas.openxmlformats.org/officeDocument/2006/relationships/hyperlink" Target="https://youtu.be/il7NO6U2cMU" TargetMode="External"/><Relationship Id="rId125" Type="http://schemas.openxmlformats.org/officeDocument/2006/relationships/hyperlink" Target="https://youtu.be/qydnSdNyKUI" TargetMode="External"/><Relationship Id="rId146" Type="http://schemas.openxmlformats.org/officeDocument/2006/relationships/hyperlink" Target="https://youtu.be/ET8Xfz1C0cw" TargetMode="External"/><Relationship Id="rId167" Type="http://schemas.openxmlformats.org/officeDocument/2006/relationships/hyperlink" Target="https://www.canva.com/design/DAGMZtU5r8E/Vs-Qj3rq9guu26PoRByiQA/view?utm_content=DAGMZtU5r8E&amp;utm_campaign=designshare&amp;utm_medium=link&amp;utm_source=editor" TargetMode="External"/><Relationship Id="rId188" Type="http://schemas.openxmlformats.org/officeDocument/2006/relationships/hyperlink" Target="https://www.canva.com/design/DAGMa3ioDLE/BjeqexcueIQz2sTobIes0A/view?utm_content=DAGMa3ioDLE&amp;utm_campaign=designshare&amp;utm_medium=link&amp;utm_source=editor" TargetMode="External"/><Relationship Id="rId311" Type="http://schemas.openxmlformats.org/officeDocument/2006/relationships/hyperlink" Target="https://www.youtube.com/watch?v=B9bTxZV4QpA&amp;feature=youtu.be" TargetMode="External"/><Relationship Id="rId332" Type="http://schemas.openxmlformats.org/officeDocument/2006/relationships/hyperlink" Target="https://www.youtube.com/watch?v=m0wSNSIOL2s" TargetMode="External"/><Relationship Id="rId353" Type="http://schemas.openxmlformats.org/officeDocument/2006/relationships/hyperlink" Target="https://www.youtube.com/watch?v=vwfYf3GitPY" TargetMode="External"/><Relationship Id="rId374" Type="http://schemas.openxmlformats.org/officeDocument/2006/relationships/hyperlink" Target="https://www.youtube.com/watch?v=1UERXEt5Pmc" TargetMode="External"/><Relationship Id="rId395" Type="http://schemas.openxmlformats.org/officeDocument/2006/relationships/hyperlink" Target="https://www.youtube.com/watch?v=4uGd76CissE" TargetMode="External"/><Relationship Id="rId409" Type="http://schemas.openxmlformats.org/officeDocument/2006/relationships/hyperlink" Target="https://www.youtube.com/watch?v=PsAce3gFkOI" TargetMode="External"/><Relationship Id="rId71" Type="http://schemas.openxmlformats.org/officeDocument/2006/relationships/hyperlink" Target="https://www.youtube.com/watch?v=SsAvYHNJ4Pc&amp;feature=youtu.be" TargetMode="External"/><Relationship Id="rId92" Type="http://schemas.openxmlformats.org/officeDocument/2006/relationships/hyperlink" Target="https://youtu.be/8lfg_N0DAnw?si=jFEl_J_hxKyTE3_F" TargetMode="External"/><Relationship Id="rId213" Type="http://schemas.openxmlformats.org/officeDocument/2006/relationships/hyperlink" Target="http://www.youtube.com/watch?v=v5AuqRzjAFo" TargetMode="External"/><Relationship Id="rId234" Type="http://schemas.openxmlformats.org/officeDocument/2006/relationships/hyperlink" Target="https://www.youtube.com/watch?v=21vZlKP5GCU" TargetMode="External"/><Relationship Id="rId420" Type="http://schemas.openxmlformats.org/officeDocument/2006/relationships/hyperlink" Target="http://www.youtube.com/watch?v=pUHgmPBdRtQ" TargetMode="External"/><Relationship Id="rId2" Type="http://schemas.openxmlformats.org/officeDocument/2006/relationships/hyperlink" Target="https://www.youtube.com/watch?v=hjjlMONLnxM" TargetMode="External"/><Relationship Id="rId29" Type="http://schemas.openxmlformats.org/officeDocument/2006/relationships/hyperlink" Target="https://youtu.be/liN99BvDYnk" TargetMode="External"/><Relationship Id="rId255" Type="http://schemas.openxmlformats.org/officeDocument/2006/relationships/hyperlink" Target="https://youtu.be/WSoC9uAod_0" TargetMode="External"/><Relationship Id="rId276" Type="http://schemas.openxmlformats.org/officeDocument/2006/relationships/hyperlink" Target="http://www.youtube.com/watch?v=_sYP6-A3b8Y" TargetMode="External"/><Relationship Id="rId297" Type="http://schemas.openxmlformats.org/officeDocument/2006/relationships/hyperlink" Target="https://www.youtube.com/watch?v=M_9b_ooSki8" TargetMode="External"/><Relationship Id="rId441" Type="http://schemas.openxmlformats.org/officeDocument/2006/relationships/hyperlink" Target="https://www.youtube.com/watch?v=21vZlKP5GCU" TargetMode="External"/><Relationship Id="rId462" Type="http://schemas.openxmlformats.org/officeDocument/2006/relationships/hyperlink" Target="https://www.youtube.com/watch?v=Wcntz31TPM8" TargetMode="External"/><Relationship Id="rId40" Type="http://schemas.openxmlformats.org/officeDocument/2006/relationships/hyperlink" Target="http://www.youtube.com/watch?v=D0xB_KpuNUk" TargetMode="External"/><Relationship Id="rId115" Type="http://schemas.openxmlformats.org/officeDocument/2006/relationships/hyperlink" Target="https://www.youtube.com/shorts/yR9ZCsJL6k8" TargetMode="External"/><Relationship Id="rId136" Type="http://schemas.openxmlformats.org/officeDocument/2006/relationships/hyperlink" Target="https://www.youtube.com/watch?v=ZzgLbDRm8QI" TargetMode="External"/><Relationship Id="rId157" Type="http://schemas.openxmlformats.org/officeDocument/2006/relationships/hyperlink" Target="https://youtu.be/WKo920JO70I" TargetMode="External"/><Relationship Id="rId178" Type="http://schemas.openxmlformats.org/officeDocument/2006/relationships/hyperlink" Target="https://www.canva.com/design/DAGMaS5V6IY/MTDQwUDm9zuTz6Gl9Jf-GQ/view?utm_content=DAGMaS5V6IY&amp;utm_campaign=designshare&amp;utm_medium=link&amp;utm_source=editor" TargetMode="External"/><Relationship Id="rId301" Type="http://schemas.openxmlformats.org/officeDocument/2006/relationships/hyperlink" Target="https://www.youtube.com/watch?v=-9DwWS2upLk" TargetMode="External"/><Relationship Id="rId322" Type="http://schemas.openxmlformats.org/officeDocument/2006/relationships/hyperlink" Target="https://www.youtube.com/watch?v=CSnhR1p42dk" TargetMode="External"/><Relationship Id="rId343" Type="http://schemas.openxmlformats.org/officeDocument/2006/relationships/hyperlink" Target="https://youtu.be/MVy9DziK7RA" TargetMode="External"/><Relationship Id="rId364" Type="http://schemas.openxmlformats.org/officeDocument/2006/relationships/hyperlink" Target="https://www.youtube.com/watch?v=yjvgzPfS7OM&amp;feature=em-upload_owner" TargetMode="External"/><Relationship Id="rId61" Type="http://schemas.openxmlformats.org/officeDocument/2006/relationships/hyperlink" Target="https://www.youtube.com/watch?v=CpOpwempIlQ" TargetMode="External"/><Relationship Id="rId82" Type="http://schemas.openxmlformats.org/officeDocument/2006/relationships/hyperlink" Target="https://www.youtube.com/watch?v=Ywy8iDnvZ30" TargetMode="External"/><Relationship Id="rId199" Type="http://schemas.openxmlformats.org/officeDocument/2006/relationships/hyperlink" Target="https://www.youtube.com/watch?v=BgyMHMWWNEo" TargetMode="External"/><Relationship Id="rId203" Type="http://schemas.openxmlformats.org/officeDocument/2006/relationships/hyperlink" Target="https://www.youtube.com/watch?v=PsAce3gFkOI" TargetMode="External"/><Relationship Id="rId385" Type="http://schemas.openxmlformats.org/officeDocument/2006/relationships/hyperlink" Target="https://www.youtube.com/watch?v=tiuuCsqpKZk" TargetMode="External"/><Relationship Id="rId19" Type="http://schemas.openxmlformats.org/officeDocument/2006/relationships/hyperlink" Target="https://youtu.be/_KSLS6Prsuw" TargetMode="External"/><Relationship Id="rId224" Type="http://schemas.openxmlformats.org/officeDocument/2006/relationships/hyperlink" Target="https://www.youtube.com/watch?v=vJ6dRigZe8k" TargetMode="External"/><Relationship Id="rId245" Type="http://schemas.openxmlformats.org/officeDocument/2006/relationships/hyperlink" Target="https://www.youtube.com/watch?v=pRKzRJtx87M" TargetMode="External"/><Relationship Id="rId266" Type="http://schemas.openxmlformats.org/officeDocument/2006/relationships/hyperlink" Target="https://youtu.be/liN99BvDYnk" TargetMode="External"/><Relationship Id="rId287" Type="http://schemas.openxmlformats.org/officeDocument/2006/relationships/hyperlink" Target="https://youtu.be/aacCS_4Sb5c" TargetMode="External"/><Relationship Id="rId410" Type="http://schemas.openxmlformats.org/officeDocument/2006/relationships/hyperlink" Target="https://www.youtube.com/watch?v=jnrsjMkxhEI" TargetMode="External"/><Relationship Id="rId431" Type="http://schemas.openxmlformats.org/officeDocument/2006/relationships/hyperlink" Target="https://www.youtube.com/watch?v=CrO7TxDe4Bo" TargetMode="External"/><Relationship Id="rId452" Type="http://schemas.openxmlformats.org/officeDocument/2006/relationships/hyperlink" Target="https://www.youtube.com/watch?v=sVAQ9KYUbyg" TargetMode="External"/><Relationship Id="rId473" Type="http://schemas.openxmlformats.org/officeDocument/2006/relationships/hyperlink" Target="https://www.youtube.com/watch?v=Yo5URgtOHEQ" TargetMode="External"/><Relationship Id="rId30" Type="http://schemas.openxmlformats.org/officeDocument/2006/relationships/hyperlink" Target="https://youtu.be/hGAadjOt-Z0" TargetMode="External"/><Relationship Id="rId105" Type="http://schemas.openxmlformats.org/officeDocument/2006/relationships/hyperlink" Target="https://youtu.be/pu5PaTRQM-A" TargetMode="External"/><Relationship Id="rId126" Type="http://schemas.openxmlformats.org/officeDocument/2006/relationships/hyperlink" Target="https://youtu.be/v02bfiikKUs" TargetMode="External"/><Relationship Id="rId147" Type="http://schemas.openxmlformats.org/officeDocument/2006/relationships/hyperlink" Target="http://www.youtube.com/watch?v=I11T9hqZFHI" TargetMode="External"/><Relationship Id="rId168" Type="http://schemas.openxmlformats.org/officeDocument/2006/relationships/hyperlink" Target="https://www.canva.com/design/DAGMZ_gMv9U/E6myqAEW1jbYinxCc1VP4g/view?utm_content=DAGMZ_gMv9U&amp;utm_campaign=designshare&amp;utm_medium=link&amp;utm_source=editor" TargetMode="External"/><Relationship Id="rId312" Type="http://schemas.openxmlformats.org/officeDocument/2006/relationships/hyperlink" Target="https://youtu.be/lD4WDqWecj4" TargetMode="External"/><Relationship Id="rId333" Type="http://schemas.openxmlformats.org/officeDocument/2006/relationships/hyperlink" Target="https://www.youtube.com/watch?v=YNryY7J-jxw" TargetMode="External"/><Relationship Id="rId354" Type="http://schemas.openxmlformats.org/officeDocument/2006/relationships/hyperlink" Target="https://youtu.be/JutskoZTfdw" TargetMode="External"/><Relationship Id="rId51" Type="http://schemas.openxmlformats.org/officeDocument/2006/relationships/hyperlink" Target="https://www.youtube.com/watch?v=oaQ_iIAqxsQ&amp;feature=youtu.be" TargetMode="External"/><Relationship Id="rId72" Type="http://schemas.openxmlformats.org/officeDocument/2006/relationships/hyperlink" Target="https://www.youtube.com/watch?v=VpvRm1b4ZU0&amp;feature=youtu.be" TargetMode="External"/><Relationship Id="rId93" Type="http://schemas.openxmlformats.org/officeDocument/2006/relationships/hyperlink" Target="https://www.youtube.com/watch?v=NApWxQjTZfw" TargetMode="External"/><Relationship Id="rId189" Type="http://schemas.openxmlformats.org/officeDocument/2006/relationships/hyperlink" Target="https://www.canva.com/design/DAGMax0AE_s/lj7bcnxbs764JGKKNHUqQg/view?utm_content=DAGMax0AE_s&amp;utm_campaign=designshare&amp;utm_medium=link&amp;utm_source=editor" TargetMode="External"/><Relationship Id="rId375" Type="http://schemas.openxmlformats.org/officeDocument/2006/relationships/hyperlink" Target="https://www.youtube.com/watch?v=MEymaBy8SnE" TargetMode="External"/><Relationship Id="rId396" Type="http://schemas.openxmlformats.org/officeDocument/2006/relationships/hyperlink" Target="https://www.youtube.com/watch?v=x8SmxlZ5BO8" TargetMode="External"/><Relationship Id="rId3" Type="http://schemas.openxmlformats.org/officeDocument/2006/relationships/hyperlink" Target="https://www.youtube.com/watch?v=dXo4QBlyz4Q" TargetMode="External"/><Relationship Id="rId214" Type="http://schemas.openxmlformats.org/officeDocument/2006/relationships/hyperlink" Target="http://www.youtube.com/watch?v=pUHgmPBdRtQ" TargetMode="External"/><Relationship Id="rId235" Type="http://schemas.openxmlformats.org/officeDocument/2006/relationships/hyperlink" Target="https://www.youtube.com/watch?v=21vZlKP5GCU" TargetMode="External"/><Relationship Id="rId256" Type="http://schemas.openxmlformats.org/officeDocument/2006/relationships/hyperlink" Target="https://youtu.be/_KSLS6Prsuw" TargetMode="External"/><Relationship Id="rId277" Type="http://schemas.openxmlformats.org/officeDocument/2006/relationships/hyperlink" Target="http://www.youtube.com/watch?v=D0xB_KpuNUk" TargetMode="External"/><Relationship Id="rId298" Type="http://schemas.openxmlformats.org/officeDocument/2006/relationships/hyperlink" Target="https://www.youtube.com/watch?v=CpOpwempIlQ" TargetMode="External"/><Relationship Id="rId400" Type="http://schemas.openxmlformats.org/officeDocument/2006/relationships/hyperlink" Target="https://youtu.be/XKzuV_XlrVM" TargetMode="External"/><Relationship Id="rId421" Type="http://schemas.openxmlformats.org/officeDocument/2006/relationships/hyperlink" Target="https://www.youtube.com/watch?v=TwA_Z5zbZSU&amp;feature=em-upload_owner" TargetMode="External"/><Relationship Id="rId442" Type="http://schemas.openxmlformats.org/officeDocument/2006/relationships/hyperlink" Target="https://www.youtube.com/watch?v=21vZlKP5GCU" TargetMode="External"/><Relationship Id="rId463" Type="http://schemas.openxmlformats.org/officeDocument/2006/relationships/hyperlink" Target="https://www.youtube.com/watch?v=N00-kpRMfVo" TargetMode="External"/><Relationship Id="rId116" Type="http://schemas.openxmlformats.org/officeDocument/2006/relationships/hyperlink" Target="https://www.youtube.com/watch?v=vwfYf3GitPY" TargetMode="External"/><Relationship Id="rId137" Type="http://schemas.openxmlformats.org/officeDocument/2006/relationships/hyperlink" Target="https://www.youtube.com/watch?v=BEvYdRsU2Zo&amp;feature=em-upload_owner" TargetMode="External"/><Relationship Id="rId158" Type="http://schemas.openxmlformats.org/officeDocument/2006/relationships/hyperlink" Target="https://youtu.be/t-moxFaSX0w" TargetMode="External"/><Relationship Id="rId302" Type="http://schemas.openxmlformats.org/officeDocument/2006/relationships/hyperlink" Target="https://www.youtube.com/watch?v=VWoD7kMwYY8" TargetMode="External"/><Relationship Id="rId323" Type="http://schemas.openxmlformats.org/officeDocument/2006/relationships/hyperlink" Target="https://www.youtube.com/watch?v=gHlUniZtPIs&amp;feature=youtu.be" TargetMode="External"/><Relationship Id="rId344" Type="http://schemas.openxmlformats.org/officeDocument/2006/relationships/hyperlink" Target="https://youtu.be/u9gGCasLHX4" TargetMode="External"/><Relationship Id="rId20" Type="http://schemas.openxmlformats.org/officeDocument/2006/relationships/hyperlink" Target="https://youtu.be/Yc4gO03gffU" TargetMode="External"/><Relationship Id="rId41" Type="http://schemas.openxmlformats.org/officeDocument/2006/relationships/hyperlink" Target="https://www.youtube.com/watch?v=MZPpOmz15qI" TargetMode="External"/><Relationship Id="rId62" Type="http://schemas.openxmlformats.org/officeDocument/2006/relationships/hyperlink" Target="https://www.youtube.com/watch?v=uCbh4qEPdwE" TargetMode="External"/><Relationship Id="rId83" Type="http://schemas.openxmlformats.org/officeDocument/2006/relationships/hyperlink" Target="https://www.youtube.com/watch?v=LVbf8NWn1Hw" TargetMode="External"/><Relationship Id="rId179" Type="http://schemas.openxmlformats.org/officeDocument/2006/relationships/hyperlink" Target="https://www.canva.com/design/DAGMaXyD0dU/IA0884VXZDBp0g451DqsJg/view?utm_content=DAGMaXyD0dU&amp;utm_campaign=designshare&amp;utm_medium=link&amp;utm_source=editor" TargetMode="External"/><Relationship Id="rId365" Type="http://schemas.openxmlformats.org/officeDocument/2006/relationships/hyperlink" Target="https://www.youtube.com/watch?v=gPoTn-ujG6U&amp;feature=em-upload_owner" TargetMode="External"/><Relationship Id="rId386" Type="http://schemas.openxmlformats.org/officeDocument/2006/relationships/hyperlink" Target="https://youtu.be/Jf_dClT0mWk" TargetMode="External"/><Relationship Id="rId190" Type="http://schemas.openxmlformats.org/officeDocument/2006/relationships/hyperlink" Target="https://www.youtube.com/watch?v=x8SmxlZ5BO8" TargetMode="External"/><Relationship Id="rId204" Type="http://schemas.openxmlformats.org/officeDocument/2006/relationships/hyperlink" Target="https://www.youtube.com/watch?v=jnrsjMkxhEI" TargetMode="External"/><Relationship Id="rId225" Type="http://schemas.openxmlformats.org/officeDocument/2006/relationships/hyperlink" Target="https://www.youtube.com/watch?v=CrO7TxDe4Bo" TargetMode="External"/><Relationship Id="rId246" Type="http://schemas.openxmlformats.org/officeDocument/2006/relationships/hyperlink" Target="https://www.youtube.com/watch?v=iXAppMD1azc" TargetMode="External"/><Relationship Id="rId267" Type="http://schemas.openxmlformats.org/officeDocument/2006/relationships/hyperlink" Target="https://youtu.be/hGAadjOt-Z0" TargetMode="External"/><Relationship Id="rId288" Type="http://schemas.openxmlformats.org/officeDocument/2006/relationships/hyperlink" Target="https://www.youtube.com/watch?v=oaQ_iIAqxsQ&amp;feature=youtu.be" TargetMode="External"/><Relationship Id="rId411" Type="http://schemas.openxmlformats.org/officeDocument/2006/relationships/hyperlink" Target="https://www.youtube.com/watch?v=RxcnpmtYql0&amp;feature=em-upload_owner" TargetMode="External"/><Relationship Id="rId432" Type="http://schemas.openxmlformats.org/officeDocument/2006/relationships/hyperlink" Target="https://www.youtube.com/watch?v=4zlqlZb70UM" TargetMode="External"/><Relationship Id="rId453" Type="http://schemas.openxmlformats.org/officeDocument/2006/relationships/hyperlink" Target="http://www.youtube.com/watch?v=LB2cMy8JWrw" TargetMode="External"/><Relationship Id="rId474" Type="http://schemas.openxmlformats.org/officeDocument/2006/relationships/hyperlink" Target="https://youtu.be/OYRdQp05GZo" TargetMode="External"/><Relationship Id="rId106" Type="http://schemas.openxmlformats.org/officeDocument/2006/relationships/hyperlink" Target="https://youtu.be/MVy9DziK7RA" TargetMode="External"/><Relationship Id="rId127" Type="http://schemas.openxmlformats.org/officeDocument/2006/relationships/hyperlink" Target="https://youtu.be/uyACkgpCsRQ" TargetMode="External"/><Relationship Id="rId313" Type="http://schemas.openxmlformats.org/officeDocument/2006/relationships/hyperlink" Target="https://www.youtube.com/watch?v=NjHDJ3XGt08" TargetMode="External"/><Relationship Id="rId10" Type="http://schemas.openxmlformats.org/officeDocument/2006/relationships/hyperlink" Target="https://www.youtube.com/watch?v=psXS5Uwr9JQ" TargetMode="External"/><Relationship Id="rId31" Type="http://schemas.openxmlformats.org/officeDocument/2006/relationships/hyperlink" Target="http://www.youtube.com/watch?v=CzlQPRT72B0" TargetMode="External"/><Relationship Id="rId52" Type="http://schemas.openxmlformats.org/officeDocument/2006/relationships/hyperlink" Target="https://www.youtube.com/watch?v=4uGd76CissE" TargetMode="External"/><Relationship Id="rId73" Type="http://schemas.openxmlformats.org/officeDocument/2006/relationships/hyperlink" Target="https://www.youtube.com/watch?v=vznDJjGG63A" TargetMode="External"/><Relationship Id="rId94" Type="http://schemas.openxmlformats.org/officeDocument/2006/relationships/hyperlink" Target="https://youtu.be/2vQYhanH2iE" TargetMode="External"/><Relationship Id="rId148" Type="http://schemas.openxmlformats.org/officeDocument/2006/relationships/hyperlink" Target="https://www.youtube.com/watch?v=U21ZfNw4TT0" TargetMode="External"/><Relationship Id="rId169" Type="http://schemas.openxmlformats.org/officeDocument/2006/relationships/hyperlink" Target="https://www.canva.com/design/DAGMZ8QdAC8/nr7fvn-EI1AVuWd9WIjnuQ/view?utm_content=DAGMZ8QdAC8&amp;utm_campaign=designshare&amp;utm_medium=link&amp;utm_source=editor" TargetMode="External"/><Relationship Id="rId334" Type="http://schemas.openxmlformats.org/officeDocument/2006/relationships/hyperlink" Target="https://youtu.be/1AWFndnfWoo" TargetMode="External"/><Relationship Id="rId355" Type="http://schemas.openxmlformats.org/officeDocument/2006/relationships/hyperlink" Target="https://youtu.be/jutWbligB7Q" TargetMode="External"/><Relationship Id="rId376" Type="http://schemas.openxmlformats.org/officeDocument/2006/relationships/hyperlink" Target="https://youtu.be/aacCS_4Sb5c" TargetMode="External"/><Relationship Id="rId397" Type="http://schemas.openxmlformats.org/officeDocument/2006/relationships/hyperlink" Target="https://www.youtube.com/watch?v=NqwQWTRMIu4" TargetMode="External"/><Relationship Id="rId4" Type="http://schemas.openxmlformats.org/officeDocument/2006/relationships/hyperlink" Target="https://www.youtube.com/shorts/9bYP_QsuP5M" TargetMode="External"/><Relationship Id="rId180" Type="http://schemas.openxmlformats.org/officeDocument/2006/relationships/hyperlink" Target="https://www.canva.com/design/DAGMavGuSEY/vfNCUGOirEoKvjq49pjy0w/view?utm_content=DAGMavGuSEY&amp;utm_campaign=designshare&amp;utm_medium=link&amp;utm_source=editor" TargetMode="External"/><Relationship Id="rId215" Type="http://schemas.openxmlformats.org/officeDocument/2006/relationships/hyperlink" Target="https://www.youtube.com/watch?v=TwA_Z5zbZSU&amp;feature=em-upload_owner" TargetMode="External"/><Relationship Id="rId236" Type="http://schemas.openxmlformats.org/officeDocument/2006/relationships/hyperlink" Target="https://www.youtube.com/watch?v=21vZlKP5GCU" TargetMode="External"/><Relationship Id="rId257" Type="http://schemas.openxmlformats.org/officeDocument/2006/relationships/hyperlink" Target="https://youtu.be/Yc4gO03gffU" TargetMode="External"/><Relationship Id="rId278" Type="http://schemas.openxmlformats.org/officeDocument/2006/relationships/hyperlink" Target="https://www.youtube.com/watch?v=MZPpOmz15qI" TargetMode="External"/><Relationship Id="rId401" Type="http://schemas.openxmlformats.org/officeDocument/2006/relationships/hyperlink" Target="https://www.youtube.com/watch?v=RxcnpmtYql0&amp;feature=em-upload_owner" TargetMode="External"/><Relationship Id="rId422" Type="http://schemas.openxmlformats.org/officeDocument/2006/relationships/hyperlink" Target="https://www.youtube.com/watch?v=MudbZTBxZLc&amp;feature=em-upload_owner" TargetMode="External"/><Relationship Id="rId443" Type="http://schemas.openxmlformats.org/officeDocument/2006/relationships/hyperlink" Target="https://www.youtube.com/watch?v=21vZlKP5GCU" TargetMode="External"/><Relationship Id="rId464" Type="http://schemas.openxmlformats.org/officeDocument/2006/relationships/hyperlink" Target="https://www.youtube.com/watch?v=ym7DzTf1Z5s" TargetMode="External"/><Relationship Id="rId303" Type="http://schemas.openxmlformats.org/officeDocument/2006/relationships/hyperlink" Target="https://www.youtube.com/watch?v=L6dOS2X4bLI" TargetMode="External"/><Relationship Id="rId42" Type="http://schemas.openxmlformats.org/officeDocument/2006/relationships/hyperlink" Target="https://www.youtube.com/watch?v=_o-DBEkT3vk&amp;feature=em-upload_owner" TargetMode="External"/><Relationship Id="rId84" Type="http://schemas.openxmlformats.org/officeDocument/2006/relationships/hyperlink" Target="https://www.youtube.com/watch?v=1jPUhsHk5ig" TargetMode="External"/><Relationship Id="rId138" Type="http://schemas.openxmlformats.org/officeDocument/2006/relationships/hyperlink" Target="https://www.youtube.com/watch?v=Tqe2E-0GfV0&amp;feature=em-upload_owner" TargetMode="External"/><Relationship Id="rId345" Type="http://schemas.openxmlformats.org/officeDocument/2006/relationships/hyperlink" Target="https://youtu.be/wPoTsrQ8ElQ" TargetMode="External"/><Relationship Id="rId387" Type="http://schemas.openxmlformats.org/officeDocument/2006/relationships/hyperlink" Target="https://youtu.be/cya-G8iYOqY" TargetMode="External"/><Relationship Id="rId191" Type="http://schemas.openxmlformats.org/officeDocument/2006/relationships/hyperlink" Target="https://www.youtube.com/watch?v=NqwQWTRMIu4" TargetMode="External"/><Relationship Id="rId205" Type="http://schemas.openxmlformats.org/officeDocument/2006/relationships/hyperlink" Target="https://www.youtube.com/watch?v=RxcnpmtYql0&amp;feature=em-upload_owner" TargetMode="External"/><Relationship Id="rId247" Type="http://schemas.openxmlformats.org/officeDocument/2006/relationships/hyperlink" Target="https://www.youtube.com/watch?v=psXS5Uwr9JQ" TargetMode="External"/><Relationship Id="rId412" Type="http://schemas.openxmlformats.org/officeDocument/2006/relationships/hyperlink" Target="https://www.youtube.com/watch?v=2d8BAjI_6wE" TargetMode="External"/><Relationship Id="rId107" Type="http://schemas.openxmlformats.org/officeDocument/2006/relationships/hyperlink" Target="https://youtu.be/u9gGCasLHX4" TargetMode="External"/><Relationship Id="rId289" Type="http://schemas.openxmlformats.org/officeDocument/2006/relationships/hyperlink" Target="https://www.youtube.com/watch?v=4uGd76CissE" TargetMode="External"/><Relationship Id="rId454" Type="http://schemas.openxmlformats.org/officeDocument/2006/relationships/hyperlink" Target="https://www.youtube.com/watch?v=8c3Lwvlq810" TargetMode="External"/><Relationship Id="rId11" Type="http://schemas.openxmlformats.org/officeDocument/2006/relationships/hyperlink" Target="https://www.youtube.com/watch?v=mmTtfz3rnPg" TargetMode="External"/><Relationship Id="rId53" Type="http://schemas.openxmlformats.org/officeDocument/2006/relationships/hyperlink" Target="https://youtu.be/7m1N5-HmcwA" TargetMode="External"/><Relationship Id="rId149" Type="http://schemas.openxmlformats.org/officeDocument/2006/relationships/hyperlink" Target="http://www.youtube.com/watch?v=A_Yxd9hN0cs" TargetMode="External"/><Relationship Id="rId314" Type="http://schemas.openxmlformats.org/officeDocument/2006/relationships/hyperlink" Target="https://www.youtube.com/watch?v=yljN8363sYI" TargetMode="External"/><Relationship Id="rId356" Type="http://schemas.openxmlformats.org/officeDocument/2006/relationships/hyperlink" Target="https://youtu.be/p-xe_4KhTGw" TargetMode="External"/><Relationship Id="rId398" Type="http://schemas.openxmlformats.org/officeDocument/2006/relationships/hyperlink" Target="https://youtu.be/9vjO37SfLSo" TargetMode="External"/><Relationship Id="rId95" Type="http://schemas.openxmlformats.org/officeDocument/2006/relationships/hyperlink" Target="https://www.youtube.com/watch?v=m0wSNSIOL2s" TargetMode="External"/><Relationship Id="rId160" Type="http://schemas.openxmlformats.org/officeDocument/2006/relationships/hyperlink" Target="https://www.youtube.com/watch?v=1b1tF7wqCUo" TargetMode="External"/><Relationship Id="rId216" Type="http://schemas.openxmlformats.org/officeDocument/2006/relationships/hyperlink" Target="https://www.youtube.com/watch?v=MudbZTBxZLc&amp;feature=em-upload_owner" TargetMode="External"/><Relationship Id="rId423" Type="http://schemas.openxmlformats.org/officeDocument/2006/relationships/hyperlink" Target="https://youtu.be/DHhG8e7gGkc" TargetMode="External"/><Relationship Id="rId258" Type="http://schemas.openxmlformats.org/officeDocument/2006/relationships/hyperlink" Target="https://youtu.be/CBjpXg7fy4U" TargetMode="External"/><Relationship Id="rId465" Type="http://schemas.openxmlformats.org/officeDocument/2006/relationships/hyperlink" Target="https://www.youtube.com/watch?v=o9a5WSfe8E4" TargetMode="External"/><Relationship Id="rId22" Type="http://schemas.openxmlformats.org/officeDocument/2006/relationships/hyperlink" Target="https://youtu.be/2vQYhanH2iE" TargetMode="External"/><Relationship Id="rId64" Type="http://schemas.openxmlformats.org/officeDocument/2006/relationships/hyperlink" Target="https://www.youtube.com/watch?v=-9DwWS2upLk" TargetMode="External"/><Relationship Id="rId118" Type="http://schemas.openxmlformats.org/officeDocument/2006/relationships/hyperlink" Target="https://youtu.be/jutWbligB7Q" TargetMode="External"/><Relationship Id="rId325" Type="http://schemas.openxmlformats.org/officeDocument/2006/relationships/hyperlink" Target="https://www.youtube.com/watch?v=7oeRpLxJUHs" TargetMode="External"/><Relationship Id="rId367" Type="http://schemas.openxmlformats.org/officeDocument/2006/relationships/hyperlink" Target="https://youtu.be/2MdHk-5RCJ4" TargetMode="External"/><Relationship Id="rId171" Type="http://schemas.openxmlformats.org/officeDocument/2006/relationships/hyperlink" Target="https://www.canva.com/design/DAGMaLyHiok/S2AJFw3otzgscfNDqiOlDQ/view?utm_content=DAGMaLyHiok&amp;utm_campaign=designshare&amp;utm_medium=link&amp;utm_source=editor" TargetMode="External"/><Relationship Id="rId227" Type="http://schemas.openxmlformats.org/officeDocument/2006/relationships/hyperlink" Target="https://www.youtube.com/watch?v=4jDKho6phw4" TargetMode="External"/><Relationship Id="rId269" Type="http://schemas.openxmlformats.org/officeDocument/2006/relationships/hyperlink" Target="http://www.youtube.com/watch?v=2YsgOzNgv38" TargetMode="External"/><Relationship Id="rId434" Type="http://schemas.openxmlformats.org/officeDocument/2006/relationships/hyperlink" Target="https://www.youtube.com/watch?v=k-In9-GkhUQ" TargetMode="External"/><Relationship Id="rId476" Type="http://schemas.openxmlformats.org/officeDocument/2006/relationships/hyperlink" Target="https://www.youtube.com/watch?v=edZmedXf-bA" TargetMode="External"/><Relationship Id="rId33" Type="http://schemas.openxmlformats.org/officeDocument/2006/relationships/hyperlink" Target="https://www.youtube.com/watch?v=qko75-Fh9BM" TargetMode="External"/><Relationship Id="rId129" Type="http://schemas.openxmlformats.org/officeDocument/2006/relationships/hyperlink" Target="https://www.youtube.com/watch?v=yjvgzPfS7OM&amp;feature=em-upload_owner" TargetMode="External"/><Relationship Id="rId280" Type="http://schemas.openxmlformats.org/officeDocument/2006/relationships/hyperlink" Target="https://www.youtube.com/watch?v=dRHKzc2qSU4" TargetMode="External"/><Relationship Id="rId336" Type="http://schemas.openxmlformats.org/officeDocument/2006/relationships/hyperlink" Target="https://www.youtube.com/watch?v=midHGmnmfPA" TargetMode="External"/><Relationship Id="rId75" Type="http://schemas.openxmlformats.org/officeDocument/2006/relationships/hyperlink" Target="https://youtu.be/lD4WDqWecj4" TargetMode="External"/><Relationship Id="rId140" Type="http://schemas.openxmlformats.org/officeDocument/2006/relationships/hyperlink" Target="https://www.youtube.com/watch?v=NcPdHHPp81g" TargetMode="External"/><Relationship Id="rId182" Type="http://schemas.openxmlformats.org/officeDocument/2006/relationships/hyperlink" Target="https://www.canva.com/design/DAGMalaBhV0/w6HzJA-6I_b7ArachoIzhQ/view?utm_content=DAGMalaBhV0&amp;utm_campaign=designshare&amp;utm_medium=link&amp;utm_source=editor" TargetMode="External"/><Relationship Id="rId378" Type="http://schemas.openxmlformats.org/officeDocument/2006/relationships/hyperlink" Target="https://www.youtube.com/watch?v=dRHKzc2qSU4" TargetMode="External"/><Relationship Id="rId403" Type="http://schemas.openxmlformats.org/officeDocument/2006/relationships/hyperlink" Target="https://www.youtube.com/watch?v=T3a9tA9eqZ8" TargetMode="External"/><Relationship Id="rId6" Type="http://schemas.openxmlformats.org/officeDocument/2006/relationships/hyperlink" Target="https://www.youtube.com/shorts/jCqtYGpjM_M" TargetMode="External"/><Relationship Id="rId238" Type="http://schemas.openxmlformats.org/officeDocument/2006/relationships/hyperlink" Target="https://www.youtube.com/watch?v=21vZlKP5GCU" TargetMode="External"/><Relationship Id="rId445" Type="http://schemas.openxmlformats.org/officeDocument/2006/relationships/hyperlink" Target="https://www.youtube.com/shorts/mOod3Z-wWrI" TargetMode="External"/><Relationship Id="rId291" Type="http://schemas.openxmlformats.org/officeDocument/2006/relationships/hyperlink" Target="https://youtu.be/xV0LwKPdeDU" TargetMode="External"/><Relationship Id="rId305" Type="http://schemas.openxmlformats.org/officeDocument/2006/relationships/hyperlink" Target="https://www.youtube.com/watch?v=mCZY3-OTddw" TargetMode="External"/><Relationship Id="rId347" Type="http://schemas.openxmlformats.org/officeDocument/2006/relationships/hyperlink" Target="https://www.youtube.com/watch?v=apHwpXINKu8" TargetMode="External"/><Relationship Id="rId44" Type="http://schemas.openxmlformats.org/officeDocument/2006/relationships/hyperlink" Target="https://www.youtube.com/watch?v=BgyMHMWWNEo&amp;feature=em-upload_owner" TargetMode="External"/><Relationship Id="rId86" Type="http://schemas.openxmlformats.org/officeDocument/2006/relationships/hyperlink" Target="https://www.youtube.com/watch?v=gHlUniZtPIs&amp;feature=youtu.be" TargetMode="External"/><Relationship Id="rId151" Type="http://schemas.openxmlformats.org/officeDocument/2006/relationships/hyperlink" Target="https://www.youtube.com/watch?v=2YsgOzNgv38" TargetMode="External"/><Relationship Id="rId389" Type="http://schemas.openxmlformats.org/officeDocument/2006/relationships/hyperlink" Target="https://youtu.be/WKo920JO70I" TargetMode="External"/><Relationship Id="rId193" Type="http://schemas.openxmlformats.org/officeDocument/2006/relationships/hyperlink" Target="https://youtu.be/qdrgA1sSjvs" TargetMode="External"/><Relationship Id="rId207" Type="http://schemas.openxmlformats.org/officeDocument/2006/relationships/hyperlink" Target="https://www.youtube.com/watch?v=_o-DBEkT3vk&amp;feature=em-upload_owner" TargetMode="External"/><Relationship Id="rId249" Type="http://schemas.openxmlformats.org/officeDocument/2006/relationships/hyperlink" Target="https://youtu.be/D68AnZo6qlg" TargetMode="External"/><Relationship Id="rId414" Type="http://schemas.openxmlformats.org/officeDocument/2006/relationships/hyperlink" Target="https://www.youtube.com/watch?v=MZPpOmz15qI" TargetMode="External"/><Relationship Id="rId456" Type="http://schemas.openxmlformats.org/officeDocument/2006/relationships/hyperlink" Target="http://www.youtube.com/watch?v=_sYP6-A3b8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A1310"/>
  <sheetViews>
    <sheetView tabSelected="1" zoomScale="60" zoomScaleNormal="60" workbookViewId="0">
      <pane xSplit="6" ySplit="14" topLeftCell="G15" activePane="bottomRight" state="frozen"/>
      <selection pane="topRight" activeCell="F1" sqref="F1"/>
      <selection pane="bottomLeft" activeCell="A15" sqref="A15"/>
      <selection pane="bottomRight" activeCell="AD6" sqref="AD6"/>
    </sheetView>
  </sheetViews>
  <sheetFormatPr defaultColWidth="9.140625" defaultRowHeight="15"/>
  <cols>
    <col min="1" max="1" width="9.140625" style="7"/>
    <col min="2" max="2" width="23.42578125" style="7" customWidth="1"/>
    <col min="3" max="3" width="57.28515625" style="7" customWidth="1"/>
    <col min="4" max="4" width="13" style="7" customWidth="1"/>
    <col min="5" max="5" width="13.7109375" style="54" customWidth="1"/>
    <col min="6" max="15" width="12.7109375" style="54" customWidth="1"/>
    <col min="16" max="16" width="32.5703125" style="53" customWidth="1"/>
    <col min="17" max="17" width="22.7109375" style="54" customWidth="1"/>
    <col min="18" max="18" width="22.85546875" style="115" hidden="1" customWidth="1"/>
    <col min="19" max="19" width="18.5703125" style="115" customWidth="1"/>
    <col min="20" max="20" width="17" style="7" customWidth="1"/>
    <col min="21" max="21" width="19.7109375" style="116" customWidth="1"/>
    <col min="22" max="22" width="20.28515625" style="116" customWidth="1"/>
    <col min="23" max="23" width="16.85546875" style="116" hidden="1" customWidth="1"/>
    <col min="24" max="24" width="15.7109375" style="7" hidden="1" customWidth="1"/>
    <col min="25" max="25" width="15.5703125" style="7" customWidth="1"/>
    <col min="26" max="26" width="11" style="55" hidden="1" customWidth="1"/>
    <col min="27" max="27" width="17.85546875" style="7" hidden="1" customWidth="1"/>
    <col min="28" max="28" width="17.28515625" style="7" customWidth="1"/>
    <col min="29" max="29" width="17.5703125" style="7" customWidth="1"/>
    <col min="30" max="30" width="13.42578125" style="7" customWidth="1"/>
    <col min="31" max="31" width="12.5703125" style="7" customWidth="1"/>
    <col min="32" max="32" width="14" style="7" hidden="1" customWidth="1"/>
    <col min="33" max="33" width="9.140625" style="7" customWidth="1"/>
    <col min="34" max="34" width="18.85546875" style="7" customWidth="1"/>
    <col min="35" max="35" width="14.5703125" style="7" customWidth="1"/>
    <col min="36" max="36" width="16.85546875" style="7" customWidth="1"/>
    <col min="37" max="50" width="9.140625" style="7" customWidth="1"/>
    <col min="51" max="16384" width="9.140625" style="7"/>
  </cols>
  <sheetData>
    <row r="2" spans="1:68" ht="15.75" thickBot="1">
      <c r="A2" s="1"/>
      <c r="B2" s="1"/>
      <c r="C2" s="1"/>
      <c r="D2" s="1"/>
      <c r="E2" s="2"/>
      <c r="F2" s="2"/>
      <c r="G2" s="2"/>
      <c r="H2" s="2"/>
      <c r="I2" s="2"/>
      <c r="J2" s="2"/>
      <c r="K2" s="2"/>
      <c r="L2" s="2"/>
      <c r="M2" s="2"/>
      <c r="N2" s="2"/>
      <c r="O2" s="2"/>
      <c r="P2" s="3"/>
      <c r="Q2" s="2"/>
      <c r="R2" s="4"/>
      <c r="S2" s="4"/>
      <c r="T2" s="1"/>
      <c r="U2" s="5"/>
      <c r="V2" s="5"/>
      <c r="W2" s="5"/>
      <c r="X2" s="1"/>
      <c r="Y2" s="1"/>
      <c r="Z2" s="6"/>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ht="13.9" customHeight="1">
      <c r="A3" s="1"/>
      <c r="B3" s="1"/>
      <c r="C3" s="1"/>
      <c r="D3" s="1"/>
      <c r="E3" s="8"/>
      <c r="F3" s="9"/>
      <c r="G3" s="10"/>
      <c r="H3" s="10"/>
      <c r="I3" s="10"/>
      <c r="J3" s="10"/>
      <c r="K3" s="10"/>
      <c r="L3" s="10"/>
      <c r="M3" s="10"/>
      <c r="N3" s="11"/>
      <c r="O3" s="12"/>
      <c r="P3" s="3"/>
      <c r="Q3" s="13"/>
      <c r="R3" s="340"/>
      <c r="S3" s="340"/>
      <c r="T3" s="340"/>
      <c r="U3" s="340"/>
      <c r="V3" s="341"/>
      <c r="W3" s="5"/>
      <c r="X3" s="117"/>
      <c r="Y3" s="1"/>
      <c r="Z3" s="6"/>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8" ht="18" customHeight="1">
      <c r="A4" s="1"/>
      <c r="B4" s="1"/>
      <c r="C4" s="1"/>
      <c r="D4" s="1"/>
      <c r="E4" s="342"/>
      <c r="F4" s="343"/>
      <c r="G4" s="343"/>
      <c r="H4" s="142" t="s">
        <v>1317</v>
      </c>
      <c r="I4" s="142"/>
      <c r="J4" s="142"/>
      <c r="K4" s="142"/>
      <c r="L4" s="14"/>
      <c r="M4" s="14"/>
      <c r="N4" s="15"/>
      <c r="O4" s="16"/>
      <c r="P4" s="3"/>
      <c r="Q4" s="17"/>
      <c r="R4" s="122" t="s">
        <v>1235</v>
      </c>
      <c r="S4" s="122" t="s">
        <v>1235</v>
      </c>
      <c r="T4" s="120"/>
      <c r="U4" s="120"/>
      <c r="V4" s="121"/>
      <c r="W4" s="5"/>
      <c r="X4" s="18"/>
      <c r="Y4" s="339"/>
      <c r="Z4" s="339"/>
      <c r="AA4" s="339"/>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8" ht="15" customHeight="1">
      <c r="A5" s="1"/>
      <c r="B5" s="1"/>
      <c r="C5" s="1"/>
      <c r="D5" s="1"/>
      <c r="E5" s="128" t="s">
        <v>1307</v>
      </c>
      <c r="F5" s="19" t="s">
        <v>1308</v>
      </c>
      <c r="G5" s="20" t="s">
        <v>1309</v>
      </c>
      <c r="H5" s="20" t="s">
        <v>1310</v>
      </c>
      <c r="I5" s="20" t="s">
        <v>1311</v>
      </c>
      <c r="J5" s="20" t="s">
        <v>1312</v>
      </c>
      <c r="K5" s="20" t="s">
        <v>1241</v>
      </c>
      <c r="L5" s="20" t="s">
        <v>1313</v>
      </c>
      <c r="M5" s="20" t="s">
        <v>1314</v>
      </c>
      <c r="N5" s="20" t="s">
        <v>1315</v>
      </c>
      <c r="O5" s="232" t="s">
        <v>1316</v>
      </c>
      <c r="P5" s="3"/>
      <c r="Q5" s="17"/>
      <c r="R5" s="21"/>
      <c r="S5" s="21"/>
      <c r="T5" s="21"/>
      <c r="U5" s="21"/>
      <c r="V5" s="22"/>
      <c r="W5" s="5"/>
      <c r="X5" s="18"/>
      <c r="Y5" s="23"/>
      <c r="Z5" s="24"/>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1:68" ht="61.5">
      <c r="A6" s="1"/>
      <c r="B6" s="1"/>
      <c r="C6" s="302"/>
      <c r="D6" s="302"/>
      <c r="E6" s="25">
        <v>0.2</v>
      </c>
      <c r="F6" s="26">
        <v>0.25</v>
      </c>
      <c r="G6" s="26">
        <v>0.3</v>
      </c>
      <c r="H6" s="26">
        <v>0.35</v>
      </c>
      <c r="I6" s="26">
        <v>0.4</v>
      </c>
      <c r="J6" s="26">
        <v>0.45</v>
      </c>
      <c r="K6" s="26">
        <v>0.5</v>
      </c>
      <c r="L6" s="26">
        <v>0.52</v>
      </c>
      <c r="M6" s="26">
        <v>0.55000000000000004</v>
      </c>
      <c r="N6" s="230">
        <v>0.56999999999999995</v>
      </c>
      <c r="O6" s="27">
        <v>0.57999999999999996</v>
      </c>
      <c r="P6" s="3"/>
      <c r="Q6" s="17" t="s">
        <v>1236</v>
      </c>
      <c r="R6" s="28"/>
      <c r="S6" s="28" t="s">
        <v>1237</v>
      </c>
      <c r="T6" s="28" t="s">
        <v>1238</v>
      </c>
      <c r="U6" s="28" t="s">
        <v>1239</v>
      </c>
      <c r="V6" s="29" t="s">
        <v>1240</v>
      </c>
      <c r="W6" s="5"/>
      <c r="X6" s="30"/>
      <c r="Y6" s="31"/>
      <c r="Z6" s="32"/>
      <c r="AA6" s="23"/>
      <c r="AB6" s="23"/>
      <c r="AC6" s="226"/>
      <c r="AD6" s="23"/>
      <c r="AE6" s="23"/>
      <c r="AF6" s="23"/>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spans="1:68" ht="33.950000000000003" customHeight="1">
      <c r="A7" s="1"/>
      <c r="B7" s="338" t="s">
        <v>1844</v>
      </c>
      <c r="C7" s="338"/>
      <c r="D7" s="303"/>
      <c r="E7" s="33"/>
      <c r="F7" s="34"/>
      <c r="G7" s="34"/>
      <c r="H7" s="34"/>
      <c r="I7" s="35"/>
      <c r="J7" s="35"/>
      <c r="K7" s="132"/>
      <c r="L7" s="34"/>
      <c r="M7" s="34"/>
      <c r="N7" s="34"/>
      <c r="O7" s="231"/>
      <c r="P7" s="3"/>
      <c r="Q7" s="36">
        <f>S7*1.21</f>
        <v>0</v>
      </c>
      <c r="R7" s="37"/>
      <c r="S7" s="37">
        <f>SUM(AC16:AC909)</f>
        <v>0</v>
      </c>
      <c r="T7" s="37">
        <f>SUM(Y16:Y863)</f>
        <v>0</v>
      </c>
      <c r="U7" s="37">
        <f>SUM(AD16:AD863)</f>
        <v>0</v>
      </c>
      <c r="V7" s="38">
        <f>SUM(AE16:AE910)</f>
        <v>0</v>
      </c>
      <c r="W7" s="5"/>
      <c r="X7" s="39"/>
      <c r="Y7" s="1"/>
      <c r="Z7" s="6"/>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row>
    <row r="8" spans="1:68" ht="33.950000000000003" customHeight="1">
      <c r="A8" s="1"/>
      <c r="B8" s="338" t="s">
        <v>1845</v>
      </c>
      <c r="C8" s="338"/>
      <c r="D8" s="303"/>
      <c r="E8" s="33"/>
      <c r="F8" s="34"/>
      <c r="G8" s="34"/>
      <c r="H8" s="346"/>
      <c r="I8" s="346"/>
      <c r="J8" s="34"/>
      <c r="K8" s="34"/>
      <c r="L8" s="34"/>
      <c r="M8" s="34"/>
      <c r="N8" s="346"/>
      <c r="O8" s="344"/>
      <c r="P8" s="3"/>
      <c r="Q8" s="36"/>
      <c r="R8" s="37"/>
      <c r="S8" s="37"/>
      <c r="T8" s="37"/>
      <c r="U8" s="37"/>
      <c r="V8" s="38"/>
      <c r="W8" s="5"/>
      <c r="X8" s="39"/>
      <c r="Y8" s="1"/>
      <c r="Z8" s="6"/>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row>
    <row r="9" spans="1:68" ht="33.950000000000003" customHeight="1" thickBot="1">
      <c r="A9" s="1"/>
      <c r="B9" s="337"/>
      <c r="C9" s="337"/>
      <c r="D9" s="304"/>
      <c r="E9" s="40"/>
      <c r="F9" s="41"/>
      <c r="G9" s="42"/>
      <c r="H9" s="347"/>
      <c r="I9" s="347"/>
      <c r="J9" s="227"/>
      <c r="K9" s="34"/>
      <c r="L9" s="42"/>
      <c r="M9" s="42"/>
      <c r="N9" s="347"/>
      <c r="O9" s="345"/>
      <c r="P9" s="3"/>
      <c r="Q9" s="43"/>
      <c r="R9" s="44"/>
      <c r="S9" s="44"/>
      <c r="T9" s="44"/>
      <c r="U9" s="44"/>
      <c r="V9" s="45"/>
      <c r="W9" s="5"/>
      <c r="X9" s="46"/>
      <c r="Y9" s="1"/>
      <c r="Z9" s="6"/>
      <c r="AA9" s="1"/>
      <c r="AB9" s="1"/>
      <c r="AC9" s="229"/>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row>
    <row r="10" spans="1:68" ht="21">
      <c r="A10" s="1"/>
      <c r="B10" s="123" t="s">
        <v>1759</v>
      </c>
      <c r="C10" s="124"/>
      <c r="D10" s="124"/>
      <c r="E10" s="141" t="s">
        <v>1318</v>
      </c>
      <c r="F10" s="141"/>
      <c r="G10" s="141"/>
      <c r="H10" s="141"/>
      <c r="I10" s="141"/>
      <c r="J10" s="141"/>
      <c r="K10" s="133"/>
      <c r="L10" s="47"/>
      <c r="M10" s="47"/>
      <c r="N10" s="47"/>
      <c r="O10" s="47"/>
      <c r="P10" s="3"/>
      <c r="Q10" s="3"/>
      <c r="R10" s="3"/>
      <c r="S10" s="3"/>
      <c r="T10" s="3"/>
      <c r="U10" s="3"/>
      <c r="V10" s="3"/>
      <c r="W10" s="5"/>
      <c r="X10" s="46"/>
      <c r="Y10" s="1"/>
      <c r="Z10" s="6"/>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8" ht="18" customHeight="1">
      <c r="A11" s="1"/>
      <c r="B11" s="48"/>
      <c r="C11" s="48"/>
      <c r="D11" s="48"/>
      <c r="E11" s="2"/>
      <c r="F11" s="2"/>
      <c r="G11" s="2"/>
      <c r="H11" s="2"/>
      <c r="I11" s="2"/>
      <c r="J11" s="2"/>
      <c r="K11" s="2"/>
      <c r="L11" s="2"/>
      <c r="M11" s="2"/>
      <c r="N11" s="2"/>
      <c r="O11" s="2"/>
      <c r="P11" s="3"/>
      <c r="Q11" s="2"/>
      <c r="R11" s="4"/>
      <c r="S11" s="4"/>
      <c r="T11" s="1"/>
      <c r="U11" s="5"/>
      <c r="V11" s="5"/>
      <c r="W11" s="5"/>
      <c r="X11" s="1"/>
      <c r="Y11" s="1"/>
      <c r="Z11" s="6"/>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1:68" ht="63">
      <c r="A12" s="1"/>
      <c r="B12" s="49" t="s">
        <v>1242</v>
      </c>
      <c r="C12" s="49" t="s">
        <v>1243</v>
      </c>
      <c r="D12" s="49" t="s">
        <v>1262</v>
      </c>
      <c r="E12" s="49" t="s">
        <v>1244</v>
      </c>
      <c r="F12" s="49" t="s">
        <v>0</v>
      </c>
      <c r="G12" s="49" t="s">
        <v>1245</v>
      </c>
      <c r="H12" s="49" t="s">
        <v>1</v>
      </c>
      <c r="I12" s="49" t="s">
        <v>1656</v>
      </c>
      <c r="J12" s="49" t="s">
        <v>1657</v>
      </c>
      <c r="K12" s="49" t="s">
        <v>1038</v>
      </c>
      <c r="L12" s="49" t="s">
        <v>1264</v>
      </c>
      <c r="M12" s="49" t="s">
        <v>1246</v>
      </c>
      <c r="N12" s="49" t="s">
        <v>1278</v>
      </c>
      <c r="O12" s="49" t="s">
        <v>1247</v>
      </c>
      <c r="P12" s="49" t="s">
        <v>1761</v>
      </c>
      <c r="Q12" s="49" t="s">
        <v>1248</v>
      </c>
      <c r="R12" s="143" t="s">
        <v>1249</v>
      </c>
      <c r="S12" s="143" t="s">
        <v>1250</v>
      </c>
      <c r="T12" s="49" t="s">
        <v>1255</v>
      </c>
      <c r="U12" s="143" t="s">
        <v>1256</v>
      </c>
      <c r="V12" s="143" t="s">
        <v>1257</v>
      </c>
      <c r="W12" s="144" t="s">
        <v>1251</v>
      </c>
      <c r="X12" s="49" t="s">
        <v>1252</v>
      </c>
      <c r="Y12" s="49" t="s">
        <v>1253</v>
      </c>
      <c r="Z12" s="49" t="s">
        <v>2</v>
      </c>
      <c r="AA12" s="49" t="s">
        <v>1254</v>
      </c>
      <c r="AB12" s="49" t="s">
        <v>1258</v>
      </c>
      <c r="AC12" s="49" t="s">
        <v>1259</v>
      </c>
      <c r="AD12" s="49" t="s">
        <v>1260</v>
      </c>
      <c r="AE12" s="49" t="s">
        <v>1261</v>
      </c>
      <c r="AF12" s="49" t="s">
        <v>3</v>
      </c>
      <c r="AG12" s="1"/>
      <c r="AH12" s="50"/>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row>
    <row r="13" spans="1:68" ht="35.25" customHeight="1">
      <c r="A13" s="1"/>
      <c r="B13" s="127" t="s">
        <v>1263</v>
      </c>
      <c r="C13" s="52">
        <v>0</v>
      </c>
      <c r="D13" s="305"/>
      <c r="E13" s="7"/>
      <c r="F13" s="7"/>
      <c r="G13" s="7"/>
      <c r="H13" s="7"/>
      <c r="I13" s="7"/>
      <c r="J13" s="7"/>
      <c r="K13" s="7"/>
      <c r="L13" s="7"/>
      <c r="M13" s="7"/>
      <c r="N13" s="7"/>
      <c r="O13" s="7"/>
      <c r="R13" s="7"/>
      <c r="S13" s="7"/>
      <c r="U13" s="7"/>
      <c r="V13" s="7"/>
      <c r="W13" s="7"/>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row>
    <row r="14" spans="1:68" ht="35.25" hidden="1" customHeight="1">
      <c r="A14" s="1"/>
      <c r="B14" s="51" t="s">
        <v>4</v>
      </c>
      <c r="C14" s="56"/>
      <c r="D14" s="56"/>
      <c r="E14" s="7"/>
      <c r="F14" s="7"/>
      <c r="G14" s="7"/>
      <c r="H14" s="7"/>
      <c r="I14" s="7"/>
      <c r="J14" s="7"/>
      <c r="K14" s="7"/>
      <c r="L14" s="7"/>
      <c r="M14" s="7"/>
      <c r="N14" s="7"/>
      <c r="O14" s="7"/>
      <c r="R14" s="7"/>
      <c r="S14" s="7"/>
      <c r="U14" s="7"/>
      <c r="V14" s="7"/>
      <c r="W14" s="7"/>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row>
    <row r="15" spans="1:68" ht="27" customHeight="1">
      <c r="A15" s="1"/>
      <c r="B15" s="134" t="s">
        <v>1760</v>
      </c>
      <c r="C15" s="134"/>
      <c r="E15" s="58"/>
      <c r="F15" s="58"/>
      <c r="G15" s="58"/>
      <c r="H15" s="58"/>
      <c r="I15" s="58"/>
      <c r="J15" s="58"/>
      <c r="K15" s="58"/>
      <c r="L15" s="58"/>
      <c r="M15" s="58"/>
      <c r="N15" s="58"/>
      <c r="O15" s="58"/>
      <c r="P15" s="147"/>
      <c r="Q15" s="148"/>
      <c r="R15" s="58"/>
      <c r="S15" s="58"/>
      <c r="T15" s="58"/>
      <c r="U15" s="58"/>
      <c r="V15" s="58"/>
      <c r="W15" s="58"/>
      <c r="X15" s="58"/>
      <c r="Y15" s="59"/>
      <c r="Z15" s="58"/>
      <c r="AA15" s="58"/>
      <c r="AB15" s="58"/>
      <c r="AC15" s="58"/>
      <c r="AD15" s="58"/>
      <c r="AE15" s="58"/>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row>
    <row r="16" spans="1:68" ht="22.5" customHeight="1">
      <c r="A16" s="1"/>
      <c r="B16" s="258" t="s">
        <v>6</v>
      </c>
      <c r="C16" s="259" t="s">
        <v>1399</v>
      </c>
      <c r="D16" s="67"/>
      <c r="E16" s="206" t="s">
        <v>1400</v>
      </c>
      <c r="F16" s="206" t="s">
        <v>9</v>
      </c>
      <c r="G16" s="206">
        <v>1</v>
      </c>
      <c r="H16" s="206" t="s">
        <v>10</v>
      </c>
      <c r="I16" s="207"/>
      <c r="J16" s="206"/>
      <c r="K16" s="206">
        <v>16</v>
      </c>
      <c r="L16" s="206">
        <v>3.2000000000000001E-2</v>
      </c>
      <c r="M16" s="206">
        <v>100</v>
      </c>
      <c r="N16" s="206">
        <v>15</v>
      </c>
      <c r="O16" s="207"/>
      <c r="P16" s="233"/>
      <c r="Q16" s="202" t="s">
        <v>1233</v>
      </c>
      <c r="R16" s="234">
        <v>34.81</v>
      </c>
      <c r="S16" s="155">
        <f>R16*0.044</f>
        <v>1.5316400000000001</v>
      </c>
      <c r="T16" s="212">
        <f>S16*M16</f>
        <v>153.16400000000002</v>
      </c>
      <c r="U16" s="157">
        <f>S16*(1-$C$13)</f>
        <v>1.5316400000000001</v>
      </c>
      <c r="V16" s="157">
        <f t="shared" ref="V16" si="0">T16*(1-$C$13)</f>
        <v>153.16400000000002</v>
      </c>
      <c r="W16" s="214"/>
      <c r="X16" s="215"/>
      <c r="Y16" s="216">
        <v>0</v>
      </c>
      <c r="Z16" s="65"/>
      <c r="AA16" s="107"/>
      <c r="AB16" s="125">
        <f t="shared" ref="AB16" si="1">V16*Y16</f>
        <v>0</v>
      </c>
      <c r="AC16" s="125">
        <f t="shared" ref="AC16" si="2">AA16+AB16</f>
        <v>0</v>
      </c>
      <c r="AD16" s="66">
        <f t="shared" ref="AD16" si="3">K16*Y16</f>
        <v>0</v>
      </c>
      <c r="AE16" s="66">
        <f t="shared" ref="AE16" si="4">L16*Y16</f>
        <v>0</v>
      </c>
      <c r="AF16" s="67"/>
      <c r="AG16" s="1">
        <v>17</v>
      </c>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1:63" ht="21.75" customHeight="1">
      <c r="A17" s="57"/>
      <c r="B17" s="134" t="s">
        <v>5</v>
      </c>
      <c r="C17" s="134"/>
      <c r="D17" s="58"/>
      <c r="E17" s="235"/>
      <c r="F17" s="235"/>
      <c r="G17" s="235"/>
      <c r="H17" s="235"/>
      <c r="I17" s="235"/>
      <c r="J17" s="235"/>
      <c r="K17" s="235"/>
      <c r="L17" s="235"/>
      <c r="M17" s="235"/>
      <c r="N17" s="235"/>
      <c r="O17" s="235"/>
      <c r="P17" s="236"/>
      <c r="Q17" s="237"/>
      <c r="R17" s="235"/>
      <c r="S17" s="235"/>
      <c r="T17" s="235"/>
      <c r="U17" s="235"/>
      <c r="V17" s="235"/>
      <c r="W17" s="58"/>
      <c r="X17" s="58"/>
      <c r="Y17" s="58"/>
      <c r="Z17" s="59"/>
      <c r="AA17" s="58"/>
      <c r="AB17" s="58"/>
      <c r="AC17" s="58"/>
      <c r="AD17" s="58"/>
      <c r="AE17" s="58"/>
      <c r="AF17" s="58"/>
      <c r="AG17" s="60"/>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row>
    <row r="18" spans="1:63" ht="24.75" hidden="1" customHeight="1">
      <c r="A18" s="1"/>
      <c r="B18" s="258" t="s">
        <v>6</v>
      </c>
      <c r="C18" s="259" t="s">
        <v>7</v>
      </c>
      <c r="D18" s="64"/>
      <c r="E18" s="206" t="s">
        <v>8</v>
      </c>
      <c r="F18" s="206" t="s">
        <v>9</v>
      </c>
      <c r="G18" s="206">
        <v>1</v>
      </c>
      <c r="H18" s="206" t="s">
        <v>10</v>
      </c>
      <c r="I18" s="207"/>
      <c r="J18" s="206"/>
      <c r="K18" s="206">
        <v>16</v>
      </c>
      <c r="L18" s="206">
        <v>3.2000000000000001E-2</v>
      </c>
      <c r="M18" s="206">
        <v>100</v>
      </c>
      <c r="N18" s="206">
        <v>15</v>
      </c>
      <c r="O18" s="207"/>
      <c r="P18" s="238"/>
      <c r="Q18" s="239" t="s">
        <v>11</v>
      </c>
      <c r="R18" s="240">
        <v>28.925619834710744</v>
      </c>
      <c r="S18" s="155">
        <f t="shared" ref="S18" si="5">R18*0.044</f>
        <v>1.2727272727272727</v>
      </c>
      <c r="T18" s="241"/>
      <c r="U18" s="242">
        <v>28.925619834710741</v>
      </c>
      <c r="V18" s="242"/>
      <c r="W18" s="145"/>
      <c r="X18" s="62"/>
      <c r="Y18" s="62"/>
      <c r="Z18" s="63" t="s">
        <v>12</v>
      </c>
      <c r="AA18" s="61">
        <v>0</v>
      </c>
      <c r="AB18" s="61">
        <v>0</v>
      </c>
      <c r="AC18" s="61">
        <v>0</v>
      </c>
      <c r="AD18" s="61">
        <v>0</v>
      </c>
      <c r="AE18" s="61">
        <v>0</v>
      </c>
      <c r="AF18" s="64"/>
      <c r="AG18" s="1">
        <v>0</v>
      </c>
      <c r="AH18" s="1" t="str">
        <f t="shared" ref="AH18:AH19" si="6">IF(AG18&gt;0,"SKLADEM","VYPRODÁNO")</f>
        <v>VYPRODÁNO</v>
      </c>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row>
    <row r="19" spans="1:63" ht="24.75" customHeight="1">
      <c r="A19" s="1"/>
      <c r="B19" s="251" t="s">
        <v>13</v>
      </c>
      <c r="C19" s="251" t="s">
        <v>1782</v>
      </c>
      <c r="D19" s="287" t="s">
        <v>1262</v>
      </c>
      <c r="E19" s="149" t="s">
        <v>14</v>
      </c>
      <c r="F19" s="149" t="s">
        <v>9</v>
      </c>
      <c r="G19" s="149">
        <v>1</v>
      </c>
      <c r="H19" s="149" t="s">
        <v>10</v>
      </c>
      <c r="I19" s="149" t="s">
        <v>1658</v>
      </c>
      <c r="J19" s="149">
        <v>3.5</v>
      </c>
      <c r="K19" s="150">
        <v>12</v>
      </c>
      <c r="L19" s="150">
        <v>0.02</v>
      </c>
      <c r="M19" s="149">
        <v>80</v>
      </c>
      <c r="N19" s="149">
        <v>0.2</v>
      </c>
      <c r="O19" s="151"/>
      <c r="P19" s="152"/>
      <c r="Q19" s="169" t="s">
        <v>1352</v>
      </c>
      <c r="R19" s="154">
        <v>43.84</v>
      </c>
      <c r="S19" s="155">
        <f t="shared" ref="S19:S36" si="7">R19*0.044</f>
        <v>1.92896</v>
      </c>
      <c r="T19" s="156">
        <f t="shared" ref="T19:T22" si="8">S19*M19</f>
        <v>154.3168</v>
      </c>
      <c r="U19" s="157">
        <f>S19*(1-$C$13)</f>
        <v>1.92896</v>
      </c>
      <c r="V19" s="157">
        <f t="shared" ref="V19:V32" si="9">T19*(1-$C$13)</f>
        <v>154.3168</v>
      </c>
      <c r="W19" s="217"/>
      <c r="X19" s="218">
        <v>0</v>
      </c>
      <c r="Y19" s="216">
        <v>0</v>
      </c>
      <c r="Z19" s="65">
        <v>7</v>
      </c>
      <c r="AA19" s="125">
        <f t="shared" ref="AA19:AB27" si="10">U19*X19</f>
        <v>0</v>
      </c>
      <c r="AB19" s="125">
        <f t="shared" si="10"/>
        <v>0</v>
      </c>
      <c r="AC19" s="125">
        <f t="shared" ref="AC19:AC30" si="11">AA19+AB19</f>
        <v>0</v>
      </c>
      <c r="AD19" s="66">
        <f t="shared" ref="AD19:AD22" si="12">K19*Y19</f>
        <v>0</v>
      </c>
      <c r="AE19" s="66">
        <f t="shared" ref="AE19:AE22" si="13">L19*Y19</f>
        <v>0</v>
      </c>
      <c r="AF19" s="287" t="s">
        <v>1262</v>
      </c>
      <c r="AG19" s="69">
        <v>0</v>
      </c>
      <c r="AH19" s="68" t="str">
        <f t="shared" si="6"/>
        <v>VYPRODÁNO</v>
      </c>
      <c r="AI19" s="68"/>
      <c r="AJ19" s="69"/>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row>
    <row r="20" spans="1:63" ht="24.75" customHeight="1">
      <c r="A20" s="1"/>
      <c r="B20" s="251" t="s">
        <v>15</v>
      </c>
      <c r="C20" s="251" t="s">
        <v>1803</v>
      </c>
      <c r="D20" s="288"/>
      <c r="E20" s="149" t="s">
        <v>8</v>
      </c>
      <c r="F20" s="149" t="s">
        <v>9</v>
      </c>
      <c r="G20" s="149">
        <v>1</v>
      </c>
      <c r="H20" s="149" t="s">
        <v>10</v>
      </c>
      <c r="I20" s="149" t="s">
        <v>1658</v>
      </c>
      <c r="J20" s="149">
        <v>5.5</v>
      </c>
      <c r="K20" s="150">
        <v>10.8</v>
      </c>
      <c r="L20" s="150">
        <v>4.3999999999999997E-2</v>
      </c>
      <c r="M20" s="149">
        <v>100</v>
      </c>
      <c r="N20" s="149">
        <v>0.2</v>
      </c>
      <c r="O20" s="151"/>
      <c r="P20" s="152"/>
      <c r="Q20" s="153" t="s">
        <v>1849</v>
      </c>
      <c r="R20" s="154">
        <v>60.32</v>
      </c>
      <c r="S20" s="155">
        <f t="shared" si="7"/>
        <v>2.65408</v>
      </c>
      <c r="T20" s="156">
        <f t="shared" si="8"/>
        <v>265.40800000000002</v>
      </c>
      <c r="U20" s="157">
        <f t="shared" ref="U20:U141" si="14">S20*(1-$C$13)</f>
        <v>2.65408</v>
      </c>
      <c r="V20" s="157">
        <f t="shared" ref="V20:V27" si="15">T20*(1-$C$13)</f>
        <v>265.40800000000002</v>
      </c>
      <c r="W20" s="217"/>
      <c r="X20" s="218">
        <v>0</v>
      </c>
      <c r="Y20" s="216">
        <v>0</v>
      </c>
      <c r="Z20" s="65" t="s">
        <v>12</v>
      </c>
      <c r="AA20" s="125">
        <f t="shared" si="10"/>
        <v>0</v>
      </c>
      <c r="AB20" s="125">
        <f t="shared" si="10"/>
        <v>0</v>
      </c>
      <c r="AC20" s="125">
        <f t="shared" si="11"/>
        <v>0</v>
      </c>
      <c r="AD20" s="66">
        <f t="shared" si="12"/>
        <v>0</v>
      </c>
      <c r="AE20" s="66">
        <f t="shared" si="13"/>
        <v>0</v>
      </c>
      <c r="AF20" s="288"/>
      <c r="AG20" s="69">
        <v>0</v>
      </c>
      <c r="AH20" s="68" t="str">
        <f t="shared" ref="AH20:AH47" si="16">IF(AG20=0,"VYPRODÁNO","SKLADEM")</f>
        <v>VYPRODÁNO</v>
      </c>
      <c r="AI20" s="68"/>
      <c r="AJ20" s="69"/>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row>
    <row r="21" spans="1:63" ht="24.75" customHeight="1">
      <c r="A21" s="1"/>
      <c r="B21" s="251" t="s">
        <v>1401</v>
      </c>
      <c r="C21" s="251" t="s">
        <v>1402</v>
      </c>
      <c r="D21" s="288"/>
      <c r="E21" s="149" t="s">
        <v>1403</v>
      </c>
      <c r="F21" s="149" t="s">
        <v>9</v>
      </c>
      <c r="G21" s="149">
        <v>1</v>
      </c>
      <c r="H21" s="149" t="s">
        <v>10</v>
      </c>
      <c r="I21" s="149" t="s">
        <v>1630</v>
      </c>
      <c r="J21" s="149">
        <v>6</v>
      </c>
      <c r="K21" s="150">
        <v>21</v>
      </c>
      <c r="L21" s="150">
        <v>3.5000000000000003E-2</v>
      </c>
      <c r="M21" s="149">
        <v>50</v>
      </c>
      <c r="N21" s="149">
        <v>0.25</v>
      </c>
      <c r="O21" s="151"/>
      <c r="P21" s="152"/>
      <c r="Q21" s="153" t="s">
        <v>1849</v>
      </c>
      <c r="R21" s="154">
        <v>86.41</v>
      </c>
      <c r="S21" s="155">
        <f t="shared" si="7"/>
        <v>3.8020399999999994</v>
      </c>
      <c r="T21" s="156">
        <f t="shared" si="8"/>
        <v>190.10199999999998</v>
      </c>
      <c r="U21" s="157">
        <f t="shared" si="14"/>
        <v>3.8020399999999994</v>
      </c>
      <c r="V21" s="157">
        <f t="shared" si="15"/>
        <v>190.10199999999998</v>
      </c>
      <c r="W21" s="217"/>
      <c r="X21" s="218"/>
      <c r="Y21" s="216">
        <v>0</v>
      </c>
      <c r="Z21" s="65"/>
      <c r="AA21" s="125"/>
      <c r="AB21" s="125">
        <f t="shared" si="10"/>
        <v>0</v>
      </c>
      <c r="AC21" s="125">
        <f t="shared" si="11"/>
        <v>0</v>
      </c>
      <c r="AD21" s="66">
        <f t="shared" si="12"/>
        <v>0</v>
      </c>
      <c r="AE21" s="66">
        <f t="shared" si="13"/>
        <v>0</v>
      </c>
      <c r="AF21" s="288"/>
      <c r="AG21" s="69"/>
      <c r="AH21" s="68"/>
      <c r="AI21" s="68"/>
      <c r="AJ21" s="69"/>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row>
    <row r="22" spans="1:63" ht="24.75" customHeight="1">
      <c r="A22" s="1"/>
      <c r="B22" s="251" t="s">
        <v>1404</v>
      </c>
      <c r="C22" s="251" t="s">
        <v>1405</v>
      </c>
      <c r="D22" s="287" t="s">
        <v>1262</v>
      </c>
      <c r="E22" s="149" t="s">
        <v>1403</v>
      </c>
      <c r="F22" s="149" t="s">
        <v>9</v>
      </c>
      <c r="G22" s="149">
        <v>1</v>
      </c>
      <c r="H22" s="149" t="s">
        <v>10</v>
      </c>
      <c r="I22" s="149" t="s">
        <v>1658</v>
      </c>
      <c r="J22" s="149">
        <v>5.3</v>
      </c>
      <c r="K22" s="150">
        <v>12</v>
      </c>
      <c r="L22" s="150">
        <v>2.1999999999999999E-2</v>
      </c>
      <c r="M22" s="149">
        <v>50</v>
      </c>
      <c r="N22" s="149">
        <v>0.2</v>
      </c>
      <c r="O22" s="151"/>
      <c r="P22" s="152"/>
      <c r="Q22" s="202" t="s">
        <v>1233</v>
      </c>
      <c r="R22" s="154">
        <v>61.45</v>
      </c>
      <c r="S22" s="155">
        <f t="shared" si="7"/>
        <v>2.7037999999999998</v>
      </c>
      <c r="T22" s="156">
        <f t="shared" si="8"/>
        <v>135.19</v>
      </c>
      <c r="U22" s="157">
        <f t="shared" si="14"/>
        <v>2.7037999999999998</v>
      </c>
      <c r="V22" s="157">
        <f t="shared" si="15"/>
        <v>135.19</v>
      </c>
      <c r="W22" s="217"/>
      <c r="X22" s="218"/>
      <c r="Y22" s="216">
        <v>0</v>
      </c>
      <c r="Z22" s="65"/>
      <c r="AA22" s="125"/>
      <c r="AB22" s="125">
        <f t="shared" si="10"/>
        <v>0</v>
      </c>
      <c r="AC22" s="125">
        <f t="shared" si="11"/>
        <v>0</v>
      </c>
      <c r="AD22" s="66">
        <f t="shared" si="12"/>
        <v>0</v>
      </c>
      <c r="AE22" s="66">
        <f t="shared" si="13"/>
        <v>0</v>
      </c>
      <c r="AF22" s="287" t="s">
        <v>1262</v>
      </c>
      <c r="AG22" s="69">
        <v>27</v>
      </c>
      <c r="AH22" s="68"/>
      <c r="AI22" s="68"/>
      <c r="AJ22" s="69"/>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row>
    <row r="23" spans="1:63" ht="24.75" customHeight="1">
      <c r="A23" s="1"/>
      <c r="B23" s="251" t="s">
        <v>1847</v>
      </c>
      <c r="C23" s="261" t="s">
        <v>1968</v>
      </c>
      <c r="D23" s="254"/>
      <c r="E23" s="149" t="s">
        <v>1848</v>
      </c>
      <c r="F23" s="149" t="s">
        <v>9</v>
      </c>
      <c r="G23" s="149">
        <v>1</v>
      </c>
      <c r="H23" s="149" t="s">
        <v>10</v>
      </c>
      <c r="I23" s="149" t="s">
        <v>1320</v>
      </c>
      <c r="J23" s="149">
        <v>7.2</v>
      </c>
      <c r="K23" s="150">
        <v>20</v>
      </c>
      <c r="L23" s="150">
        <v>4.4999999999999998E-2</v>
      </c>
      <c r="M23" s="149">
        <v>100</v>
      </c>
      <c r="N23" s="149">
        <v>0.15</v>
      </c>
      <c r="O23" s="151"/>
      <c r="P23" s="152"/>
      <c r="Q23" s="153" t="s">
        <v>1849</v>
      </c>
      <c r="R23" s="154">
        <v>55.34</v>
      </c>
      <c r="S23" s="155">
        <f t="shared" ref="S23" si="17">R23*0.044</f>
        <v>2.4349599999999998</v>
      </c>
      <c r="T23" s="156">
        <f t="shared" ref="T23:T36" si="18">S23*M23</f>
        <v>243.49599999999998</v>
      </c>
      <c r="U23" s="157">
        <f t="shared" ref="U23" si="19">S23*(1-$C$13)</f>
        <v>2.4349599999999998</v>
      </c>
      <c r="V23" s="157">
        <f t="shared" ref="V23" si="20">T23*(1-$C$13)</f>
        <v>243.49599999999998</v>
      </c>
      <c r="W23" s="217"/>
      <c r="X23" s="218"/>
      <c r="Y23" s="216">
        <v>0</v>
      </c>
      <c r="Z23" s="65"/>
      <c r="AA23" s="125"/>
      <c r="AB23" s="125">
        <f t="shared" ref="AB23" si="21">V23*Y23</f>
        <v>0</v>
      </c>
      <c r="AC23" s="125">
        <f t="shared" ref="AC23" si="22">AA23+AB23</f>
        <v>0</v>
      </c>
      <c r="AD23" s="66">
        <f t="shared" ref="AD23:AD36" si="23">K23*Y23</f>
        <v>0</v>
      </c>
      <c r="AE23" s="66">
        <f t="shared" ref="AE23:AE36" si="24">L23*Y23</f>
        <v>0</v>
      </c>
      <c r="AF23" s="287"/>
      <c r="AG23" s="69"/>
      <c r="AH23" s="68"/>
      <c r="AI23" s="68"/>
      <c r="AJ23" s="69"/>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row>
    <row r="24" spans="1:63" ht="24.75" customHeight="1">
      <c r="A24" s="1"/>
      <c r="B24" s="251" t="s">
        <v>1850</v>
      </c>
      <c r="C24" s="261" t="s">
        <v>1969</v>
      </c>
      <c r="D24" s="254"/>
      <c r="E24" s="149" t="s">
        <v>1227</v>
      </c>
      <c r="F24" s="149" t="s">
        <v>19</v>
      </c>
      <c r="G24" s="149">
        <v>1</v>
      </c>
      <c r="H24" s="149" t="s">
        <v>10</v>
      </c>
      <c r="I24" s="149" t="s">
        <v>1658</v>
      </c>
      <c r="J24" s="149">
        <v>7.5</v>
      </c>
      <c r="K24" s="150">
        <v>19</v>
      </c>
      <c r="L24" s="150">
        <v>4.2000000000000003E-2</v>
      </c>
      <c r="M24" s="149">
        <v>120</v>
      </c>
      <c r="N24" s="149">
        <v>1.2</v>
      </c>
      <c r="O24" s="151"/>
      <c r="P24" s="152"/>
      <c r="Q24" s="153" t="s">
        <v>1849</v>
      </c>
      <c r="R24" s="154">
        <v>42.9</v>
      </c>
      <c r="S24" s="155">
        <f t="shared" ref="S24" si="25">R24*0.044</f>
        <v>1.8875999999999997</v>
      </c>
      <c r="T24" s="156">
        <f t="shared" si="18"/>
        <v>226.51199999999997</v>
      </c>
      <c r="U24" s="157">
        <f t="shared" ref="U24" si="26">S24*(1-$C$13)</f>
        <v>1.8875999999999997</v>
      </c>
      <c r="V24" s="157">
        <f t="shared" ref="V24" si="27">T24*(1-$C$13)</f>
        <v>226.51199999999997</v>
      </c>
      <c r="W24" s="217"/>
      <c r="X24" s="218"/>
      <c r="Y24" s="216">
        <v>0</v>
      </c>
      <c r="Z24" s="65"/>
      <c r="AA24" s="125"/>
      <c r="AB24" s="125">
        <f t="shared" ref="AB24" si="28">V24*Y24</f>
        <v>0</v>
      </c>
      <c r="AC24" s="125">
        <f t="shared" ref="AC24" si="29">AA24+AB24</f>
        <v>0</v>
      </c>
      <c r="AD24" s="66">
        <f t="shared" si="23"/>
        <v>0</v>
      </c>
      <c r="AE24" s="66">
        <f t="shared" si="24"/>
        <v>0</v>
      </c>
      <c r="AF24" s="287"/>
      <c r="AG24" s="69"/>
      <c r="AH24" s="68"/>
      <c r="AI24" s="68"/>
      <c r="AJ24" s="69"/>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3" ht="24.75" customHeight="1">
      <c r="A25" s="1"/>
      <c r="B25" s="251" t="s">
        <v>1851</v>
      </c>
      <c r="C25" s="261" t="s">
        <v>1970</v>
      </c>
      <c r="D25" s="254"/>
      <c r="E25" s="149" t="s">
        <v>1852</v>
      </c>
      <c r="F25" s="149" t="s">
        <v>9</v>
      </c>
      <c r="G25" s="149">
        <v>1</v>
      </c>
      <c r="H25" s="149" t="s">
        <v>10</v>
      </c>
      <c r="I25" s="149" t="s">
        <v>1658</v>
      </c>
      <c r="J25" s="149">
        <v>6.2</v>
      </c>
      <c r="K25" s="150">
        <v>23</v>
      </c>
      <c r="L25" s="150">
        <v>0.04</v>
      </c>
      <c r="M25" s="149">
        <v>160</v>
      </c>
      <c r="N25" s="149">
        <v>0.45</v>
      </c>
      <c r="O25" s="151"/>
      <c r="P25" s="152"/>
      <c r="Q25" s="153" t="s">
        <v>1849</v>
      </c>
      <c r="R25" s="154">
        <v>31.43</v>
      </c>
      <c r="S25" s="155">
        <f t="shared" ref="S25" si="30">R25*0.044</f>
        <v>1.3829199999999999</v>
      </c>
      <c r="T25" s="156">
        <f t="shared" si="18"/>
        <v>221.2672</v>
      </c>
      <c r="U25" s="157">
        <f t="shared" ref="U25" si="31">S25*(1-$C$13)</f>
        <v>1.3829199999999999</v>
      </c>
      <c r="V25" s="157">
        <f t="shared" ref="V25" si="32">T25*(1-$C$13)</f>
        <v>221.2672</v>
      </c>
      <c r="W25" s="217"/>
      <c r="X25" s="218"/>
      <c r="Y25" s="216">
        <v>0</v>
      </c>
      <c r="Z25" s="65"/>
      <c r="AA25" s="125"/>
      <c r="AB25" s="125">
        <f t="shared" ref="AB25" si="33">V25*Y25</f>
        <v>0</v>
      </c>
      <c r="AC25" s="125">
        <f t="shared" ref="AC25" si="34">AA25+AB25</f>
        <v>0</v>
      </c>
      <c r="AD25" s="66">
        <f t="shared" si="23"/>
        <v>0</v>
      </c>
      <c r="AE25" s="66">
        <f t="shared" si="24"/>
        <v>0</v>
      </c>
      <c r="AF25" s="287"/>
      <c r="AG25" s="69"/>
      <c r="AH25" s="68"/>
      <c r="AI25" s="68"/>
      <c r="AJ25" s="69"/>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row>
    <row r="26" spans="1:63" ht="24.75" customHeight="1">
      <c r="A26" s="1"/>
      <c r="B26" s="251" t="s">
        <v>955</v>
      </c>
      <c r="C26" s="261" t="s">
        <v>1971</v>
      </c>
      <c r="D26" s="254" t="s">
        <v>1262</v>
      </c>
      <c r="E26" s="149" t="s">
        <v>1853</v>
      </c>
      <c r="F26" s="149" t="s">
        <v>19</v>
      </c>
      <c r="G26" s="149">
        <v>1</v>
      </c>
      <c r="H26" s="149" t="s">
        <v>20</v>
      </c>
      <c r="I26" s="149" t="s">
        <v>1658</v>
      </c>
      <c r="J26" s="149">
        <v>3.3</v>
      </c>
      <c r="K26" s="150">
        <v>15</v>
      </c>
      <c r="L26" s="150">
        <v>0.04</v>
      </c>
      <c r="M26" s="149">
        <v>80</v>
      </c>
      <c r="N26" s="149">
        <v>0.6</v>
      </c>
      <c r="O26" s="151"/>
      <c r="P26" s="152"/>
      <c r="Q26" s="315" t="s">
        <v>1849</v>
      </c>
      <c r="R26" s="154">
        <v>48.41</v>
      </c>
      <c r="S26" s="155">
        <f t="shared" si="7"/>
        <v>2.1300399999999997</v>
      </c>
      <c r="T26" s="156">
        <f t="shared" si="18"/>
        <v>170.40319999999997</v>
      </c>
      <c r="U26" s="157">
        <f t="shared" si="14"/>
        <v>2.1300399999999997</v>
      </c>
      <c r="V26" s="157">
        <f t="shared" si="15"/>
        <v>170.40319999999997</v>
      </c>
      <c r="W26" s="217"/>
      <c r="X26" s="218">
        <v>0</v>
      </c>
      <c r="Y26" s="216">
        <v>0</v>
      </c>
      <c r="Z26" s="65" t="s">
        <v>12</v>
      </c>
      <c r="AA26" s="125">
        <f>U26*X26</f>
        <v>0</v>
      </c>
      <c r="AB26" s="125">
        <f t="shared" si="10"/>
        <v>0</v>
      </c>
      <c r="AC26" s="125">
        <f t="shared" si="11"/>
        <v>0</v>
      </c>
      <c r="AD26" s="66">
        <f t="shared" si="23"/>
        <v>0</v>
      </c>
      <c r="AE26" s="66">
        <f t="shared" si="24"/>
        <v>0</v>
      </c>
      <c r="AF26" s="287" t="s">
        <v>1262</v>
      </c>
      <c r="AG26" s="69">
        <v>0</v>
      </c>
      <c r="AH26" s="68" t="str">
        <f>IF(AG26=0,"VYPRODÁNO","SKLADEM")</f>
        <v>VYPRODÁNO</v>
      </c>
      <c r="AI26" s="68"/>
      <c r="AJ26" s="69"/>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row>
    <row r="27" spans="1:63" ht="24.75" customHeight="1">
      <c r="A27" s="1"/>
      <c r="B27" s="251" t="s">
        <v>16</v>
      </c>
      <c r="C27" s="251" t="s">
        <v>1228</v>
      </c>
      <c r="D27" s="287" t="s">
        <v>1262</v>
      </c>
      <c r="E27" s="150" t="s">
        <v>1227</v>
      </c>
      <c r="F27" s="149" t="s">
        <v>19</v>
      </c>
      <c r="G27" s="149">
        <v>1</v>
      </c>
      <c r="H27" s="149" t="s">
        <v>10</v>
      </c>
      <c r="I27" s="149" t="s">
        <v>1659</v>
      </c>
      <c r="J27" s="149">
        <v>5.5</v>
      </c>
      <c r="K27" s="150">
        <v>15.5</v>
      </c>
      <c r="L27" s="150">
        <v>0.03</v>
      </c>
      <c r="M27" s="149">
        <v>120</v>
      </c>
      <c r="N27" s="149">
        <v>0.8</v>
      </c>
      <c r="O27" s="151"/>
      <c r="P27" s="152"/>
      <c r="Q27" s="159" t="s">
        <v>1233</v>
      </c>
      <c r="R27" s="160">
        <v>43</v>
      </c>
      <c r="S27" s="155">
        <f t="shared" si="7"/>
        <v>1.8919999999999999</v>
      </c>
      <c r="T27" s="156">
        <f t="shared" si="18"/>
        <v>227.04</v>
      </c>
      <c r="U27" s="157">
        <f t="shared" si="14"/>
        <v>1.8919999999999999</v>
      </c>
      <c r="V27" s="157">
        <f t="shared" si="15"/>
        <v>227.04</v>
      </c>
      <c r="W27" s="217"/>
      <c r="X27" s="218">
        <v>0</v>
      </c>
      <c r="Y27" s="216">
        <v>0</v>
      </c>
      <c r="Z27" s="65"/>
      <c r="AA27" s="125">
        <f t="shared" si="10"/>
        <v>0</v>
      </c>
      <c r="AB27" s="125">
        <f t="shared" si="10"/>
        <v>0</v>
      </c>
      <c r="AC27" s="125">
        <f t="shared" si="11"/>
        <v>0</v>
      </c>
      <c r="AD27" s="66">
        <f t="shared" si="23"/>
        <v>0</v>
      </c>
      <c r="AE27" s="66">
        <f t="shared" si="24"/>
        <v>0</v>
      </c>
      <c r="AF27" s="287" t="s">
        <v>1262</v>
      </c>
      <c r="AG27" s="69">
        <v>3600</v>
      </c>
      <c r="AH27" s="68" t="str">
        <f>IF(AG27=0,"VYPRODÁNO","SKLADEM")</f>
        <v>SKLADEM</v>
      </c>
      <c r="AI27" s="68"/>
      <c r="AJ27" s="69"/>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row>
    <row r="28" spans="1:63" ht="24.75" hidden="1" customHeight="1">
      <c r="A28" s="1"/>
      <c r="B28" s="251" t="s">
        <v>16</v>
      </c>
      <c r="C28" s="251" t="s">
        <v>17</v>
      </c>
      <c r="D28" s="287" t="s">
        <v>1262</v>
      </c>
      <c r="E28" s="149" t="s">
        <v>18</v>
      </c>
      <c r="F28" s="149" t="s">
        <v>19</v>
      </c>
      <c r="G28" s="149">
        <v>1</v>
      </c>
      <c r="H28" s="149" t="s">
        <v>20</v>
      </c>
      <c r="I28" s="149" t="s">
        <v>1659</v>
      </c>
      <c r="J28" s="149">
        <v>5.5</v>
      </c>
      <c r="K28" s="150">
        <v>16.2</v>
      </c>
      <c r="L28" s="150">
        <v>0.03</v>
      </c>
      <c r="M28" s="149">
        <v>50</v>
      </c>
      <c r="N28" s="149">
        <v>1.8</v>
      </c>
      <c r="O28" s="151"/>
      <c r="P28" s="152"/>
      <c r="Q28" s="169" t="s">
        <v>1352</v>
      </c>
      <c r="R28" s="154">
        <v>150</v>
      </c>
      <c r="S28" s="155">
        <f t="shared" si="7"/>
        <v>6.6</v>
      </c>
      <c r="T28" s="156">
        <f t="shared" si="18"/>
        <v>330</v>
      </c>
      <c r="U28" s="157">
        <f t="shared" si="14"/>
        <v>6.6</v>
      </c>
      <c r="V28" s="157">
        <f t="shared" si="9"/>
        <v>330</v>
      </c>
      <c r="W28" s="217"/>
      <c r="X28" s="218">
        <v>0</v>
      </c>
      <c r="Y28" s="216">
        <v>0</v>
      </c>
      <c r="Z28" s="65" t="s">
        <v>12</v>
      </c>
      <c r="AA28" s="125">
        <f t="shared" ref="AA28:AA32" si="35">U28*X28</f>
        <v>0</v>
      </c>
      <c r="AB28" s="125">
        <f t="shared" ref="AB28:AB47" si="36">V28*Y28</f>
        <v>0</v>
      </c>
      <c r="AC28" s="125">
        <f t="shared" si="11"/>
        <v>0</v>
      </c>
      <c r="AD28" s="66">
        <f t="shared" si="23"/>
        <v>0</v>
      </c>
      <c r="AE28" s="66">
        <f t="shared" si="24"/>
        <v>0</v>
      </c>
      <c r="AF28" s="287" t="s">
        <v>1262</v>
      </c>
      <c r="AG28" s="69">
        <v>0</v>
      </c>
      <c r="AH28" s="68" t="str">
        <f t="shared" si="16"/>
        <v>VYPRODÁNO</v>
      </c>
      <c r="AI28" s="68"/>
      <c r="AJ28" s="69"/>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row>
    <row r="29" spans="1:63" ht="24.75" customHeight="1">
      <c r="A29" s="1"/>
      <c r="B29" s="251" t="s">
        <v>22</v>
      </c>
      <c r="C29" s="251" t="s">
        <v>1279</v>
      </c>
      <c r="D29" s="287" t="s">
        <v>1262</v>
      </c>
      <c r="E29" s="149" t="s">
        <v>23</v>
      </c>
      <c r="F29" s="149" t="s">
        <v>19</v>
      </c>
      <c r="G29" s="149">
        <v>1</v>
      </c>
      <c r="H29" s="149" t="s">
        <v>20</v>
      </c>
      <c r="I29" s="149" t="s">
        <v>1660</v>
      </c>
      <c r="J29" s="149">
        <v>7</v>
      </c>
      <c r="K29" s="150">
        <v>10.199999999999999</v>
      </c>
      <c r="L29" s="150">
        <v>3.09E-2</v>
      </c>
      <c r="M29" s="149">
        <v>75</v>
      </c>
      <c r="N29" s="149">
        <v>1</v>
      </c>
      <c r="O29" s="151"/>
      <c r="P29" s="152"/>
      <c r="Q29" s="159" t="s">
        <v>1233</v>
      </c>
      <c r="R29" s="154">
        <v>105</v>
      </c>
      <c r="S29" s="155">
        <f t="shared" si="7"/>
        <v>4.62</v>
      </c>
      <c r="T29" s="156">
        <f t="shared" si="18"/>
        <v>346.5</v>
      </c>
      <c r="U29" s="157">
        <f t="shared" si="14"/>
        <v>4.62</v>
      </c>
      <c r="V29" s="157">
        <f t="shared" si="9"/>
        <v>346.5</v>
      </c>
      <c r="W29" s="217"/>
      <c r="X29" s="218">
        <v>0</v>
      </c>
      <c r="Y29" s="216">
        <v>0</v>
      </c>
      <c r="Z29" s="65" t="s">
        <v>12</v>
      </c>
      <c r="AA29" s="125">
        <f t="shared" si="35"/>
        <v>0</v>
      </c>
      <c r="AB29" s="125">
        <f t="shared" si="36"/>
        <v>0</v>
      </c>
      <c r="AC29" s="125">
        <f t="shared" si="11"/>
        <v>0</v>
      </c>
      <c r="AD29" s="66">
        <f t="shared" si="23"/>
        <v>0</v>
      </c>
      <c r="AE29" s="66">
        <f t="shared" si="24"/>
        <v>0</v>
      </c>
      <c r="AF29" s="287" t="s">
        <v>1262</v>
      </c>
      <c r="AG29" s="69">
        <v>12</v>
      </c>
      <c r="AH29" s="68" t="str">
        <f t="shared" si="16"/>
        <v>SKLADEM</v>
      </c>
      <c r="AI29" s="68"/>
      <c r="AJ29" s="69"/>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1:63" ht="24.75" hidden="1" customHeight="1">
      <c r="A30" s="1"/>
      <c r="B30" s="251" t="s">
        <v>24</v>
      </c>
      <c r="C30" s="251" t="s">
        <v>1280</v>
      </c>
      <c r="D30" s="287" t="s">
        <v>1262</v>
      </c>
      <c r="E30" s="149" t="s">
        <v>23</v>
      </c>
      <c r="F30" s="149" t="s">
        <v>19</v>
      </c>
      <c r="G30" s="149">
        <v>1</v>
      </c>
      <c r="H30" s="149" t="s">
        <v>20</v>
      </c>
      <c r="I30" s="149" t="s">
        <v>1659</v>
      </c>
      <c r="J30" s="149">
        <v>7</v>
      </c>
      <c r="K30" s="150">
        <v>14.3</v>
      </c>
      <c r="L30" s="150">
        <v>4.5999999999999999E-2</v>
      </c>
      <c r="M30" s="149">
        <v>75</v>
      </c>
      <c r="N30" s="149">
        <v>1</v>
      </c>
      <c r="O30" s="151"/>
      <c r="P30" s="152"/>
      <c r="Q30" s="169" t="s">
        <v>1352</v>
      </c>
      <c r="R30" s="160">
        <v>134</v>
      </c>
      <c r="S30" s="155">
        <f t="shared" si="7"/>
        <v>5.8959999999999999</v>
      </c>
      <c r="T30" s="156">
        <f t="shared" si="18"/>
        <v>442.2</v>
      </c>
      <c r="U30" s="157">
        <f t="shared" si="14"/>
        <v>5.8959999999999999</v>
      </c>
      <c r="V30" s="157">
        <f t="shared" si="9"/>
        <v>442.2</v>
      </c>
      <c r="W30" s="217"/>
      <c r="X30" s="218">
        <v>0</v>
      </c>
      <c r="Y30" s="216">
        <v>0</v>
      </c>
      <c r="Z30" s="65" t="s">
        <v>12</v>
      </c>
      <c r="AA30" s="125">
        <f t="shared" si="35"/>
        <v>0</v>
      </c>
      <c r="AB30" s="125">
        <f t="shared" si="36"/>
        <v>0</v>
      </c>
      <c r="AC30" s="125">
        <f t="shared" si="11"/>
        <v>0</v>
      </c>
      <c r="AD30" s="66">
        <f t="shared" si="23"/>
        <v>0</v>
      </c>
      <c r="AE30" s="66">
        <f t="shared" si="24"/>
        <v>0</v>
      </c>
      <c r="AF30" s="287" t="s">
        <v>1262</v>
      </c>
      <c r="AG30" s="69">
        <v>0</v>
      </c>
      <c r="AH30" s="68" t="str">
        <f t="shared" si="16"/>
        <v>VYPRODÁNO</v>
      </c>
      <c r="AI30" s="68"/>
      <c r="AJ30" s="69"/>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row>
    <row r="31" spans="1:63" ht="24.75" hidden="1" customHeight="1">
      <c r="A31" s="1"/>
      <c r="B31" s="251" t="s">
        <v>25</v>
      </c>
      <c r="C31" s="251" t="s">
        <v>1281</v>
      </c>
      <c r="D31" s="287" t="s">
        <v>1262</v>
      </c>
      <c r="E31" s="149" t="s">
        <v>8</v>
      </c>
      <c r="F31" s="149" t="s">
        <v>19</v>
      </c>
      <c r="G31" s="149">
        <v>1</v>
      </c>
      <c r="H31" s="149" t="s">
        <v>20</v>
      </c>
      <c r="I31" s="149" t="s">
        <v>1660</v>
      </c>
      <c r="J31" s="149">
        <v>7</v>
      </c>
      <c r="K31" s="150">
        <v>16</v>
      </c>
      <c r="L31" s="150">
        <v>3.9E-2</v>
      </c>
      <c r="M31" s="149">
        <v>100</v>
      </c>
      <c r="N31" s="149">
        <v>0.5</v>
      </c>
      <c r="O31" s="151"/>
      <c r="P31" s="152"/>
      <c r="Q31" s="169" t="s">
        <v>1352</v>
      </c>
      <c r="R31" s="154">
        <v>131</v>
      </c>
      <c r="S31" s="155">
        <f t="shared" si="7"/>
        <v>5.7639999999999993</v>
      </c>
      <c r="T31" s="156">
        <f t="shared" si="18"/>
        <v>576.4</v>
      </c>
      <c r="U31" s="157">
        <f t="shared" si="14"/>
        <v>5.7639999999999993</v>
      </c>
      <c r="V31" s="157">
        <f t="shared" si="9"/>
        <v>576.4</v>
      </c>
      <c r="W31" s="217"/>
      <c r="X31" s="218">
        <v>0</v>
      </c>
      <c r="Y31" s="216">
        <v>0</v>
      </c>
      <c r="Z31" s="65" t="s">
        <v>12</v>
      </c>
      <c r="AA31" s="125">
        <f t="shared" si="35"/>
        <v>0</v>
      </c>
      <c r="AB31" s="125">
        <f t="shared" si="36"/>
        <v>0</v>
      </c>
      <c r="AC31" s="125">
        <f t="shared" ref="AC31:AC47" si="37">AA31+AB31</f>
        <v>0</v>
      </c>
      <c r="AD31" s="66">
        <f t="shared" si="23"/>
        <v>0</v>
      </c>
      <c r="AE31" s="66">
        <f t="shared" si="24"/>
        <v>0</v>
      </c>
      <c r="AF31" s="287" t="s">
        <v>1262</v>
      </c>
      <c r="AG31" s="69">
        <v>0</v>
      </c>
      <c r="AH31" s="68" t="str">
        <f t="shared" si="16"/>
        <v>VYPRODÁNO</v>
      </c>
      <c r="AI31" s="68"/>
      <c r="AJ31" s="69"/>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row>
    <row r="32" spans="1:63" ht="24.75" hidden="1" customHeight="1">
      <c r="A32" s="1"/>
      <c r="B32" s="251" t="s">
        <v>954</v>
      </c>
      <c r="C32" s="251" t="s">
        <v>1282</v>
      </c>
      <c r="D32" s="287" t="s">
        <v>1262</v>
      </c>
      <c r="E32" s="149" t="s">
        <v>36</v>
      </c>
      <c r="F32" s="149" t="s">
        <v>19</v>
      </c>
      <c r="G32" s="149">
        <v>1</v>
      </c>
      <c r="H32" s="149" t="s">
        <v>20</v>
      </c>
      <c r="I32" s="149" t="s">
        <v>1319</v>
      </c>
      <c r="J32" s="149">
        <v>9.5</v>
      </c>
      <c r="K32" s="150">
        <v>7.8</v>
      </c>
      <c r="L32" s="150">
        <v>2.5999999999999999E-2</v>
      </c>
      <c r="M32" s="149">
        <v>60</v>
      </c>
      <c r="N32" s="149">
        <v>0.7</v>
      </c>
      <c r="O32" s="151"/>
      <c r="P32" s="152"/>
      <c r="Q32" s="169" t="s">
        <v>1352</v>
      </c>
      <c r="R32" s="154">
        <v>160</v>
      </c>
      <c r="S32" s="155">
        <f t="shared" si="7"/>
        <v>7.0399999999999991</v>
      </c>
      <c r="T32" s="156">
        <f t="shared" si="18"/>
        <v>422.4</v>
      </c>
      <c r="U32" s="157">
        <f t="shared" si="14"/>
        <v>7.0399999999999991</v>
      </c>
      <c r="V32" s="157">
        <f t="shared" si="9"/>
        <v>422.4</v>
      </c>
      <c r="W32" s="217"/>
      <c r="X32" s="218">
        <v>0</v>
      </c>
      <c r="Y32" s="216">
        <v>0</v>
      </c>
      <c r="Z32" s="65" t="s">
        <v>12</v>
      </c>
      <c r="AA32" s="125">
        <f t="shared" si="35"/>
        <v>0</v>
      </c>
      <c r="AB32" s="125">
        <f t="shared" si="36"/>
        <v>0</v>
      </c>
      <c r="AC32" s="125">
        <f t="shared" si="37"/>
        <v>0</v>
      </c>
      <c r="AD32" s="66">
        <f t="shared" si="23"/>
        <v>0</v>
      </c>
      <c r="AE32" s="66">
        <f t="shared" si="24"/>
        <v>0</v>
      </c>
      <c r="AF32" s="287" t="s">
        <v>1262</v>
      </c>
      <c r="AG32" s="69">
        <v>0</v>
      </c>
      <c r="AH32" s="68" t="str">
        <f t="shared" si="16"/>
        <v>VYPRODÁNO</v>
      </c>
      <c r="AI32" s="68"/>
      <c r="AJ32" s="69"/>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row>
    <row r="33" spans="1:63" ht="24.75" hidden="1" customHeight="1">
      <c r="A33" s="1"/>
      <c r="B33" s="251" t="s">
        <v>1230</v>
      </c>
      <c r="C33" s="251" t="s">
        <v>1283</v>
      </c>
      <c r="D33" s="287" t="s">
        <v>1262</v>
      </c>
      <c r="E33" s="149" t="s">
        <v>23</v>
      </c>
      <c r="F33" s="149" t="s">
        <v>19</v>
      </c>
      <c r="G33" s="149">
        <v>1</v>
      </c>
      <c r="H33" s="149" t="s">
        <v>20</v>
      </c>
      <c r="I33" s="149" t="s">
        <v>1266</v>
      </c>
      <c r="J33" s="149"/>
      <c r="K33" s="150">
        <v>15.3</v>
      </c>
      <c r="L33" s="150">
        <v>3.1E-2</v>
      </c>
      <c r="M33" s="149">
        <v>75</v>
      </c>
      <c r="N33" s="149">
        <v>2</v>
      </c>
      <c r="O33" s="151"/>
      <c r="P33" s="152"/>
      <c r="Q33" s="159" t="s">
        <v>1233</v>
      </c>
      <c r="R33" s="154">
        <v>145</v>
      </c>
      <c r="S33" s="155">
        <f t="shared" si="7"/>
        <v>6.38</v>
      </c>
      <c r="T33" s="156">
        <f t="shared" si="18"/>
        <v>478.5</v>
      </c>
      <c r="U33" s="157">
        <f t="shared" si="14"/>
        <v>6.38</v>
      </c>
      <c r="V33" s="157">
        <f>T33*(1-$C$13)</f>
        <v>478.5</v>
      </c>
      <c r="W33" s="217"/>
      <c r="X33" s="218">
        <v>0</v>
      </c>
      <c r="Y33" s="216">
        <v>0</v>
      </c>
      <c r="Z33" s="65"/>
      <c r="AA33" s="125">
        <f>U33*X33</f>
        <v>0</v>
      </c>
      <c r="AB33" s="125">
        <f t="shared" si="36"/>
        <v>0</v>
      </c>
      <c r="AC33" s="125">
        <v>0</v>
      </c>
      <c r="AD33" s="66">
        <f t="shared" si="23"/>
        <v>0</v>
      </c>
      <c r="AE33" s="66">
        <f t="shared" si="24"/>
        <v>0</v>
      </c>
      <c r="AF33" s="287" t="s">
        <v>1262</v>
      </c>
      <c r="AG33" s="69">
        <v>820</v>
      </c>
      <c r="AH33" s="68" t="str">
        <f>IF(AG33=0,"VYPRODÁNO","SKLADEM")</f>
        <v>SKLADEM</v>
      </c>
      <c r="AI33" s="68"/>
      <c r="AJ33" s="69"/>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1:63" ht="23.25" customHeight="1">
      <c r="A34" s="1"/>
      <c r="B34" s="251" t="s">
        <v>1229</v>
      </c>
      <c r="C34" s="251" t="s">
        <v>1284</v>
      </c>
      <c r="D34" s="287" t="s">
        <v>1262</v>
      </c>
      <c r="E34" s="149" t="s">
        <v>23</v>
      </c>
      <c r="F34" s="149" t="s">
        <v>19</v>
      </c>
      <c r="G34" s="149">
        <v>1</v>
      </c>
      <c r="H34" s="149" t="s">
        <v>20</v>
      </c>
      <c r="I34" s="149" t="s">
        <v>1659</v>
      </c>
      <c r="J34" s="149">
        <v>6.5</v>
      </c>
      <c r="K34" s="150">
        <v>9.4</v>
      </c>
      <c r="L34" s="150">
        <v>3.4500000000000003E-2</v>
      </c>
      <c r="M34" s="149">
        <v>75</v>
      </c>
      <c r="N34" s="149">
        <v>0.5</v>
      </c>
      <c r="O34" s="151"/>
      <c r="P34" s="152"/>
      <c r="Q34" s="159" t="s">
        <v>1233</v>
      </c>
      <c r="R34" s="154">
        <v>95.5</v>
      </c>
      <c r="S34" s="155">
        <f t="shared" si="7"/>
        <v>4.202</v>
      </c>
      <c r="T34" s="156">
        <f t="shared" si="18"/>
        <v>315.14999999999998</v>
      </c>
      <c r="U34" s="157">
        <f t="shared" si="14"/>
        <v>4.202</v>
      </c>
      <c r="V34" s="157">
        <f>T34*(1-$C$13)</f>
        <v>315.14999999999998</v>
      </c>
      <c r="W34" s="217"/>
      <c r="X34" s="218">
        <v>0</v>
      </c>
      <c r="Y34" s="216">
        <v>0</v>
      </c>
      <c r="Z34" s="65"/>
      <c r="AA34" s="125">
        <f>U34*X34</f>
        <v>0</v>
      </c>
      <c r="AB34" s="125">
        <f>V34*Y34</f>
        <v>0</v>
      </c>
      <c r="AC34" s="125">
        <f>AA34+AB34</f>
        <v>0</v>
      </c>
      <c r="AD34" s="66">
        <f t="shared" si="23"/>
        <v>0</v>
      </c>
      <c r="AE34" s="66">
        <f t="shared" si="24"/>
        <v>0</v>
      </c>
      <c r="AF34" s="287" t="s">
        <v>1262</v>
      </c>
      <c r="AG34" s="69">
        <v>7</v>
      </c>
      <c r="AH34" s="68" t="str">
        <f>IF(AG34=0,"VYPRODÁNO","SKLADEM")</f>
        <v>SKLADEM</v>
      </c>
      <c r="AI34" s="68"/>
      <c r="AJ34" s="69"/>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1:63" ht="23.25" customHeight="1">
      <c r="A35" s="1"/>
      <c r="B35" s="251" t="s">
        <v>1406</v>
      </c>
      <c r="C35" s="251" t="s">
        <v>1964</v>
      </c>
      <c r="D35" s="287"/>
      <c r="E35" s="149" t="s">
        <v>1407</v>
      </c>
      <c r="F35" s="149" t="s">
        <v>9</v>
      </c>
      <c r="G35" s="149">
        <v>1</v>
      </c>
      <c r="H35" s="149" t="s">
        <v>20</v>
      </c>
      <c r="I35" s="149" t="s">
        <v>1658</v>
      </c>
      <c r="J35" s="149">
        <v>3.5</v>
      </c>
      <c r="K35" s="150">
        <v>5.4</v>
      </c>
      <c r="L35" s="150">
        <v>3.5999999999999997E-2</v>
      </c>
      <c r="M35" s="149">
        <v>200</v>
      </c>
      <c r="N35" s="149">
        <v>0.45</v>
      </c>
      <c r="O35" s="151"/>
      <c r="P35" s="152"/>
      <c r="Q35" s="153" t="s">
        <v>1849</v>
      </c>
      <c r="R35" s="154">
        <v>19.93</v>
      </c>
      <c r="S35" s="155">
        <f t="shared" si="7"/>
        <v>0.87691999999999992</v>
      </c>
      <c r="T35" s="156">
        <f t="shared" si="18"/>
        <v>175.38399999999999</v>
      </c>
      <c r="U35" s="157">
        <f t="shared" si="14"/>
        <v>0.87691999999999992</v>
      </c>
      <c r="V35" s="157">
        <f t="shared" ref="V35:V36" si="38">T35*(1-$C$13)</f>
        <v>175.38399999999999</v>
      </c>
      <c r="W35" s="217"/>
      <c r="X35" s="218"/>
      <c r="Y35" s="216">
        <v>0</v>
      </c>
      <c r="Z35" s="65"/>
      <c r="AA35" s="125"/>
      <c r="AB35" s="125">
        <f t="shared" ref="AB35:AB36" si="39">V35*Y35</f>
        <v>0</v>
      </c>
      <c r="AC35" s="125">
        <f t="shared" ref="AC35:AC36" si="40">AA35+AB35</f>
        <v>0</v>
      </c>
      <c r="AD35" s="66">
        <f t="shared" si="23"/>
        <v>0</v>
      </c>
      <c r="AE35" s="66">
        <f t="shared" si="24"/>
        <v>0</v>
      </c>
      <c r="AF35" s="287"/>
      <c r="AG35" s="69">
        <v>0</v>
      </c>
      <c r="AH35" s="68" t="str">
        <f>IF(AG35=0,"VYPRODÁNO","SKLADEM")</f>
        <v>VYPRODÁNO</v>
      </c>
      <c r="AI35" s="68"/>
      <c r="AJ35" s="69"/>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row>
    <row r="36" spans="1:63" ht="23.25" customHeight="1">
      <c r="A36" s="1"/>
      <c r="B36" s="251" t="s">
        <v>1408</v>
      </c>
      <c r="C36" s="251" t="s">
        <v>1965</v>
      </c>
      <c r="D36" s="287"/>
      <c r="E36" s="149" t="s">
        <v>1227</v>
      </c>
      <c r="F36" s="149" t="s">
        <v>19</v>
      </c>
      <c r="G36" s="149">
        <v>1</v>
      </c>
      <c r="H36" s="149" t="s">
        <v>20</v>
      </c>
      <c r="I36" s="149" t="s">
        <v>1659</v>
      </c>
      <c r="J36" s="149">
        <v>5.5</v>
      </c>
      <c r="K36" s="150">
        <v>5.0999999999999996</v>
      </c>
      <c r="L36" s="150">
        <v>3.4000000000000002E-2</v>
      </c>
      <c r="M36" s="149">
        <v>120</v>
      </c>
      <c r="N36" s="149">
        <v>0.8</v>
      </c>
      <c r="O36" s="151"/>
      <c r="P36" s="152"/>
      <c r="Q36" s="153" t="s">
        <v>1849</v>
      </c>
      <c r="R36" s="154">
        <v>34.31</v>
      </c>
      <c r="S36" s="155">
        <f t="shared" si="7"/>
        <v>1.5096400000000001</v>
      </c>
      <c r="T36" s="156">
        <f t="shared" si="18"/>
        <v>181.1568</v>
      </c>
      <c r="U36" s="157">
        <f t="shared" si="14"/>
        <v>1.5096400000000001</v>
      </c>
      <c r="V36" s="157">
        <f t="shared" si="38"/>
        <v>181.1568</v>
      </c>
      <c r="W36" s="217"/>
      <c r="X36" s="218"/>
      <c r="Y36" s="216">
        <v>0</v>
      </c>
      <c r="Z36" s="65"/>
      <c r="AA36" s="125"/>
      <c r="AB36" s="125">
        <f t="shared" si="39"/>
        <v>0</v>
      </c>
      <c r="AC36" s="125">
        <f t="shared" si="40"/>
        <v>0</v>
      </c>
      <c r="AD36" s="66">
        <f t="shared" si="23"/>
        <v>0</v>
      </c>
      <c r="AE36" s="66">
        <f t="shared" si="24"/>
        <v>0</v>
      </c>
      <c r="AF36" s="287"/>
      <c r="AG36" s="69">
        <v>0</v>
      </c>
      <c r="AH36" s="68" t="str">
        <f>IF(AG36=0,"VYPRODÁNO","SKLADEM")</f>
        <v>VYPRODÁNO</v>
      </c>
      <c r="AI36" s="68"/>
      <c r="AJ36" s="69"/>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row>
    <row r="37" spans="1:63" s="58" customFormat="1" ht="24.75" customHeight="1">
      <c r="A37" s="70"/>
      <c r="B37" s="135" t="s">
        <v>26</v>
      </c>
      <c r="C37" s="135"/>
      <c r="D37" s="74"/>
      <c r="E37" s="161"/>
      <c r="F37" s="161"/>
      <c r="G37" s="161"/>
      <c r="H37" s="161"/>
      <c r="I37" s="161"/>
      <c r="J37" s="161"/>
      <c r="K37" s="161"/>
      <c r="L37" s="161"/>
      <c r="M37" s="161"/>
      <c r="N37" s="161"/>
      <c r="O37" s="161"/>
      <c r="P37" s="162"/>
      <c r="Q37" s="163"/>
      <c r="R37" s="164"/>
      <c r="S37" s="164"/>
      <c r="T37" s="164"/>
      <c r="U37" s="164"/>
      <c r="V37" s="164"/>
      <c r="W37" s="73"/>
      <c r="X37" s="73"/>
      <c r="Y37" s="73"/>
      <c r="Z37" s="73"/>
      <c r="AA37" s="73"/>
      <c r="AB37" s="73"/>
      <c r="AC37" s="73"/>
      <c r="AD37" s="73"/>
      <c r="AE37" s="73"/>
      <c r="AF37" s="74"/>
      <c r="AG37" s="75"/>
      <c r="AH37" s="68"/>
      <c r="AI37" s="68"/>
      <c r="AJ37" s="76"/>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row>
    <row r="38" spans="1:63" ht="24.75" customHeight="1">
      <c r="A38" s="1"/>
      <c r="B38" s="251" t="s">
        <v>27</v>
      </c>
      <c r="C38" s="251" t="s">
        <v>1040</v>
      </c>
      <c r="D38" s="288"/>
      <c r="E38" s="149" t="s">
        <v>1306</v>
      </c>
      <c r="F38" s="149" t="s">
        <v>28</v>
      </c>
      <c r="G38" s="152"/>
      <c r="H38" s="149" t="s">
        <v>10</v>
      </c>
      <c r="I38" s="152"/>
      <c r="J38" s="152"/>
      <c r="K38" s="149">
        <v>8</v>
      </c>
      <c r="L38" s="149">
        <v>2.7E-2</v>
      </c>
      <c r="M38" s="149">
        <v>300</v>
      </c>
      <c r="N38" s="149">
        <v>0.05</v>
      </c>
      <c r="O38" s="151"/>
      <c r="P38" s="165" t="s">
        <v>29</v>
      </c>
      <c r="Q38" s="159" t="s">
        <v>1233</v>
      </c>
      <c r="R38" s="154">
        <v>6.1</v>
      </c>
      <c r="S38" s="155">
        <f>R38*0.044</f>
        <v>0.26839999999999997</v>
      </c>
      <c r="T38" s="156">
        <f t="shared" ref="T38:T47" si="41">S38*M38</f>
        <v>80.52</v>
      </c>
      <c r="U38" s="157">
        <f t="shared" si="14"/>
        <v>0.26839999999999997</v>
      </c>
      <c r="V38" s="157">
        <f t="shared" ref="V38:V47" si="42">T38*(1-$C$13)</f>
        <v>80.52</v>
      </c>
      <c r="W38" s="219"/>
      <c r="X38" s="218">
        <v>0</v>
      </c>
      <c r="Y38" s="216">
        <v>0</v>
      </c>
      <c r="Z38" s="65" t="s">
        <v>12</v>
      </c>
      <c r="AA38" s="125">
        <f t="shared" ref="AA38" si="43">U38*X38</f>
        <v>0</v>
      </c>
      <c r="AB38" s="125">
        <f t="shared" si="36"/>
        <v>0</v>
      </c>
      <c r="AC38" s="125">
        <f t="shared" si="37"/>
        <v>0</v>
      </c>
      <c r="AD38" s="66">
        <f t="shared" ref="AD38:AD47" si="44">K38*Y38</f>
        <v>0</v>
      </c>
      <c r="AE38" s="66">
        <f t="shared" ref="AE38:AE47" si="45">L38*Y38</f>
        <v>0</v>
      </c>
      <c r="AF38" s="288"/>
      <c r="AG38" s="69">
        <v>168</v>
      </c>
      <c r="AH38" s="68" t="str">
        <f t="shared" si="16"/>
        <v>SKLADEM</v>
      </c>
      <c r="AI38" s="68"/>
      <c r="AJ38" s="69"/>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row>
    <row r="39" spans="1:63" ht="24.75" customHeight="1">
      <c r="A39" s="1"/>
      <c r="B39" s="251" t="s">
        <v>1854</v>
      </c>
      <c r="C39" s="261" t="s">
        <v>1966</v>
      </c>
      <c r="D39" s="322"/>
      <c r="E39" s="307" t="s">
        <v>1855</v>
      </c>
      <c r="F39" s="149" t="s">
        <v>9</v>
      </c>
      <c r="G39" s="165"/>
      <c r="H39" s="149" t="s">
        <v>10</v>
      </c>
      <c r="I39" s="152"/>
      <c r="J39" s="165"/>
      <c r="K39" s="149">
        <v>4</v>
      </c>
      <c r="L39" s="149">
        <v>2.7E-2</v>
      </c>
      <c r="M39" s="149">
        <v>60</v>
      </c>
      <c r="N39" s="149">
        <v>6</v>
      </c>
      <c r="O39" s="151"/>
      <c r="P39" s="323" t="s">
        <v>1856</v>
      </c>
      <c r="Q39" s="306" t="s">
        <v>1849</v>
      </c>
      <c r="R39" s="154">
        <v>58.48</v>
      </c>
      <c r="S39" s="155">
        <f>R39*0.044</f>
        <v>2.5731199999999999</v>
      </c>
      <c r="T39" s="156">
        <f t="shared" si="41"/>
        <v>154.38719999999998</v>
      </c>
      <c r="U39" s="157">
        <f t="shared" ref="U39" si="46">S39*(1-$C$13)</f>
        <v>2.5731199999999999</v>
      </c>
      <c r="V39" s="157">
        <f t="shared" ref="V39" si="47">T39*(1-$C$13)</f>
        <v>154.38719999999998</v>
      </c>
      <c r="W39" s="219"/>
      <c r="X39" s="218">
        <v>0</v>
      </c>
      <c r="Y39" s="216">
        <v>0</v>
      </c>
      <c r="Z39" s="65" t="s">
        <v>12</v>
      </c>
      <c r="AA39" s="125">
        <f t="shared" ref="AA39" si="48">U39*X39</f>
        <v>0</v>
      </c>
      <c r="AB39" s="125">
        <f t="shared" ref="AB39" si="49">V39*Y39</f>
        <v>0</v>
      </c>
      <c r="AC39" s="125">
        <f t="shared" ref="AC39" si="50">AA39+AB39</f>
        <v>0</v>
      </c>
      <c r="AD39" s="66">
        <f t="shared" si="44"/>
        <v>0</v>
      </c>
      <c r="AE39" s="66">
        <f t="shared" si="45"/>
        <v>0</v>
      </c>
      <c r="AF39" s="288"/>
      <c r="AG39" s="69"/>
      <c r="AH39" s="68"/>
      <c r="AI39" s="68"/>
      <c r="AJ39" s="69"/>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row>
    <row r="40" spans="1:63" ht="24.75" customHeight="1">
      <c r="A40" s="1"/>
      <c r="B40" s="251" t="s">
        <v>34</v>
      </c>
      <c r="C40" s="251" t="s">
        <v>1409</v>
      </c>
      <c r="D40" s="288"/>
      <c r="E40" s="149" t="s">
        <v>1410</v>
      </c>
      <c r="F40" s="149" t="s">
        <v>9</v>
      </c>
      <c r="G40" s="188">
        <v>1</v>
      </c>
      <c r="H40" s="149" t="s">
        <v>10</v>
      </c>
      <c r="I40" s="152"/>
      <c r="J40" s="152"/>
      <c r="K40" s="149">
        <v>7</v>
      </c>
      <c r="L40" s="149">
        <v>5.2999999999999999E-2</v>
      </c>
      <c r="M40" s="149">
        <v>60</v>
      </c>
      <c r="N40" s="149">
        <v>0.25</v>
      </c>
      <c r="O40" s="151"/>
      <c r="P40" s="165"/>
      <c r="Q40" s="202" t="s">
        <v>1233</v>
      </c>
      <c r="R40" s="154">
        <v>80.180000000000007</v>
      </c>
      <c r="S40" s="155">
        <f t="shared" ref="S40:S47" si="51">R40*0.044</f>
        <v>3.5279199999999999</v>
      </c>
      <c r="T40" s="156">
        <f t="shared" si="41"/>
        <v>211.67519999999999</v>
      </c>
      <c r="U40" s="157">
        <f t="shared" si="14"/>
        <v>3.5279199999999999</v>
      </c>
      <c r="V40" s="157">
        <f t="shared" si="42"/>
        <v>211.67519999999999</v>
      </c>
      <c r="W40" s="219"/>
      <c r="X40" s="218"/>
      <c r="Y40" s="216">
        <v>0</v>
      </c>
      <c r="Z40" s="65"/>
      <c r="AA40" s="125"/>
      <c r="AB40" s="125">
        <f t="shared" si="36"/>
        <v>0</v>
      </c>
      <c r="AC40" s="125">
        <f t="shared" si="37"/>
        <v>0</v>
      </c>
      <c r="AD40" s="66">
        <f t="shared" si="44"/>
        <v>0</v>
      </c>
      <c r="AE40" s="66">
        <f t="shared" si="45"/>
        <v>0</v>
      </c>
      <c r="AF40" s="288"/>
      <c r="AG40" s="69">
        <v>46</v>
      </c>
      <c r="AH40" s="68" t="str">
        <f t="shared" si="16"/>
        <v>SKLADEM</v>
      </c>
      <c r="AI40" s="68"/>
      <c r="AJ40" s="69"/>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row>
    <row r="41" spans="1:63" ht="24.75" hidden="1" customHeight="1">
      <c r="A41" s="1"/>
      <c r="B41" s="251" t="s">
        <v>30</v>
      </c>
      <c r="C41" s="251" t="s">
        <v>1041</v>
      </c>
      <c r="D41" s="287" t="s">
        <v>1262</v>
      </c>
      <c r="E41" s="149" t="s">
        <v>31</v>
      </c>
      <c r="F41" s="149" t="s">
        <v>9</v>
      </c>
      <c r="G41" s="149">
        <v>1</v>
      </c>
      <c r="H41" s="149" t="s">
        <v>10</v>
      </c>
      <c r="I41" s="152"/>
      <c r="J41" s="152"/>
      <c r="K41" s="149">
        <v>6.3</v>
      </c>
      <c r="L41" s="149">
        <v>3.9E-2</v>
      </c>
      <c r="M41" s="149">
        <v>36</v>
      </c>
      <c r="N41" s="149">
        <v>48</v>
      </c>
      <c r="O41" s="151"/>
      <c r="P41" s="165" t="s">
        <v>32</v>
      </c>
      <c r="Q41" s="169" t="s">
        <v>1352</v>
      </c>
      <c r="R41" s="154">
        <v>123.96</v>
      </c>
      <c r="S41" s="155">
        <f t="shared" si="51"/>
        <v>5.4542399999999995</v>
      </c>
      <c r="T41" s="156">
        <f t="shared" si="41"/>
        <v>196.35263999999998</v>
      </c>
      <c r="U41" s="157">
        <f t="shared" si="14"/>
        <v>5.4542399999999995</v>
      </c>
      <c r="V41" s="157">
        <f t="shared" si="42"/>
        <v>196.35263999999998</v>
      </c>
      <c r="W41" s="219"/>
      <c r="X41" s="218">
        <v>0</v>
      </c>
      <c r="Y41" s="216">
        <v>0</v>
      </c>
      <c r="Z41" s="65" t="s">
        <v>12</v>
      </c>
      <c r="AA41" s="125">
        <f t="shared" ref="AA41:AA42" si="52">U41*X41</f>
        <v>0</v>
      </c>
      <c r="AB41" s="125">
        <f t="shared" si="36"/>
        <v>0</v>
      </c>
      <c r="AC41" s="125">
        <f t="shared" si="37"/>
        <v>0</v>
      </c>
      <c r="AD41" s="66">
        <f t="shared" si="44"/>
        <v>0</v>
      </c>
      <c r="AE41" s="66">
        <f t="shared" si="45"/>
        <v>0</v>
      </c>
      <c r="AF41" s="287" t="s">
        <v>1262</v>
      </c>
      <c r="AG41" s="69">
        <v>58</v>
      </c>
      <c r="AH41" s="68" t="str">
        <f t="shared" si="16"/>
        <v>SKLADEM</v>
      </c>
      <c r="AI41" s="68"/>
      <c r="AJ41" s="69"/>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row>
    <row r="42" spans="1:63" ht="24.75" customHeight="1">
      <c r="A42" s="1"/>
      <c r="B42" s="261" t="s">
        <v>33</v>
      </c>
      <c r="C42" s="261" t="s">
        <v>1967</v>
      </c>
      <c r="D42" s="288"/>
      <c r="E42" s="149" t="s">
        <v>1301</v>
      </c>
      <c r="F42" s="149" t="s">
        <v>9</v>
      </c>
      <c r="G42" s="149">
        <v>1</v>
      </c>
      <c r="H42" s="149" t="s">
        <v>10</v>
      </c>
      <c r="I42" s="152"/>
      <c r="J42" s="152"/>
      <c r="K42" s="149">
        <v>10</v>
      </c>
      <c r="L42" s="149">
        <v>5.0999999999999997E-2</v>
      </c>
      <c r="M42" s="149">
        <v>450</v>
      </c>
      <c r="N42" s="149">
        <v>2.4</v>
      </c>
      <c r="O42" s="151"/>
      <c r="P42" s="165" t="s">
        <v>32</v>
      </c>
      <c r="Q42" s="306" t="s">
        <v>1849</v>
      </c>
      <c r="R42" s="154">
        <v>16.16</v>
      </c>
      <c r="S42" s="155">
        <f t="shared" si="51"/>
        <v>0.71104000000000001</v>
      </c>
      <c r="T42" s="156">
        <f t="shared" si="41"/>
        <v>319.96800000000002</v>
      </c>
      <c r="U42" s="157">
        <f t="shared" si="14"/>
        <v>0.71104000000000001</v>
      </c>
      <c r="V42" s="157">
        <f t="shared" si="42"/>
        <v>319.96800000000002</v>
      </c>
      <c r="W42" s="219"/>
      <c r="X42" s="218">
        <v>0</v>
      </c>
      <c r="Y42" s="216">
        <v>0</v>
      </c>
      <c r="Z42" s="65" t="s">
        <v>12</v>
      </c>
      <c r="AA42" s="125">
        <f t="shared" si="52"/>
        <v>0</v>
      </c>
      <c r="AB42" s="125">
        <f t="shared" si="36"/>
        <v>0</v>
      </c>
      <c r="AC42" s="125">
        <f t="shared" si="37"/>
        <v>0</v>
      </c>
      <c r="AD42" s="66">
        <f t="shared" si="44"/>
        <v>0</v>
      </c>
      <c r="AE42" s="66">
        <f t="shared" si="45"/>
        <v>0</v>
      </c>
      <c r="AF42" s="288"/>
      <c r="AG42" s="69">
        <v>0</v>
      </c>
      <c r="AH42" s="68" t="str">
        <f t="shared" si="16"/>
        <v>VYPRODÁNO</v>
      </c>
      <c r="AI42" s="68" t="str">
        <f t="shared" ref="AI42:AI47" si="53">IF(AG42&gt;(M42+1),"SKLADEM","POSLEDNÍ KUSY")</f>
        <v>POSLEDNÍ KUSY</v>
      </c>
      <c r="AJ42" s="69" t="str">
        <f t="shared" ref="AJ42:AJ45" si="54">IF(AH42="SKLADEM",AI42,AH42)</f>
        <v>VYPRODÁNO</v>
      </c>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row>
    <row r="43" spans="1:63" ht="24.75" hidden="1" customHeight="1">
      <c r="A43" s="1"/>
      <c r="B43" s="251" t="s">
        <v>34</v>
      </c>
      <c r="C43" s="251" t="s">
        <v>35</v>
      </c>
      <c r="D43" s="288"/>
      <c r="E43" s="149" t="s">
        <v>1410</v>
      </c>
      <c r="F43" s="149" t="s">
        <v>9</v>
      </c>
      <c r="G43" s="149">
        <v>1</v>
      </c>
      <c r="H43" s="149" t="s">
        <v>10</v>
      </c>
      <c r="I43" s="152"/>
      <c r="J43" s="152"/>
      <c r="K43" s="149">
        <v>11</v>
      </c>
      <c r="L43" s="149">
        <v>8.3000000000000004E-2</v>
      </c>
      <c r="M43" s="149">
        <v>60</v>
      </c>
      <c r="N43" s="149">
        <v>60</v>
      </c>
      <c r="O43" s="151"/>
      <c r="P43" s="165" t="s">
        <v>32</v>
      </c>
      <c r="Q43" s="158" t="s">
        <v>11</v>
      </c>
      <c r="R43" s="154">
        <v>64.462809917355372</v>
      </c>
      <c r="S43" s="155">
        <f t="shared" si="51"/>
        <v>2.8363636363636364</v>
      </c>
      <c r="T43" s="156">
        <f t="shared" si="41"/>
        <v>170.18181818181819</v>
      </c>
      <c r="U43" s="157">
        <f t="shared" si="14"/>
        <v>2.8363636363636364</v>
      </c>
      <c r="V43" s="157">
        <f t="shared" si="42"/>
        <v>170.18181818181819</v>
      </c>
      <c r="W43" s="219"/>
      <c r="X43" s="218">
        <v>0</v>
      </c>
      <c r="Y43" s="216">
        <v>0</v>
      </c>
      <c r="Z43" s="65" t="s">
        <v>12</v>
      </c>
      <c r="AA43" s="125">
        <f t="shared" ref="AA43:AA52" si="55">U43*X43</f>
        <v>0</v>
      </c>
      <c r="AB43" s="125">
        <f t="shared" si="36"/>
        <v>0</v>
      </c>
      <c r="AC43" s="125">
        <f t="shared" si="37"/>
        <v>0</v>
      </c>
      <c r="AD43" s="66">
        <f t="shared" si="44"/>
        <v>0</v>
      </c>
      <c r="AE43" s="66">
        <f t="shared" si="45"/>
        <v>0</v>
      </c>
      <c r="AF43" s="288"/>
      <c r="AG43" s="69">
        <v>0</v>
      </c>
      <c r="AH43" s="68" t="str">
        <f t="shared" si="16"/>
        <v>VYPRODÁNO</v>
      </c>
      <c r="AI43" s="68" t="str">
        <f t="shared" si="53"/>
        <v>POSLEDNÍ KUSY</v>
      </c>
      <c r="AJ43" s="69" t="str">
        <f t="shared" si="54"/>
        <v>VYPRODÁNO</v>
      </c>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row>
    <row r="44" spans="1:63" ht="24.75" customHeight="1">
      <c r="A44" s="1"/>
      <c r="B44" s="251" t="s">
        <v>37</v>
      </c>
      <c r="C44" s="251" t="s">
        <v>1042</v>
      </c>
      <c r="D44" s="288"/>
      <c r="E44" s="307" t="s">
        <v>1817</v>
      </c>
      <c r="F44" s="149" t="s">
        <v>38</v>
      </c>
      <c r="G44" s="149"/>
      <c r="H44" s="149" t="s">
        <v>10</v>
      </c>
      <c r="I44" s="152"/>
      <c r="J44" s="152"/>
      <c r="K44" s="149">
        <v>19</v>
      </c>
      <c r="L44" s="149">
        <v>3.5999999999999997E-2</v>
      </c>
      <c r="M44" s="149">
        <v>144</v>
      </c>
      <c r="N44" s="149">
        <v>8</v>
      </c>
      <c r="O44" s="151"/>
      <c r="P44" s="165" t="s">
        <v>39</v>
      </c>
      <c r="Q44" s="202" t="s">
        <v>1233</v>
      </c>
      <c r="R44" s="154">
        <v>15.8</v>
      </c>
      <c r="S44" s="155">
        <f t="shared" si="51"/>
        <v>0.69520000000000004</v>
      </c>
      <c r="T44" s="156">
        <f t="shared" si="41"/>
        <v>100.1088</v>
      </c>
      <c r="U44" s="157">
        <f t="shared" si="14"/>
        <v>0.69520000000000004</v>
      </c>
      <c r="V44" s="157">
        <f t="shared" si="42"/>
        <v>100.1088</v>
      </c>
      <c r="W44" s="219"/>
      <c r="X44" s="218">
        <v>0</v>
      </c>
      <c r="Y44" s="216">
        <v>0</v>
      </c>
      <c r="Z44" s="65" t="s">
        <v>12</v>
      </c>
      <c r="AA44" s="125">
        <f t="shared" si="55"/>
        <v>0</v>
      </c>
      <c r="AB44" s="125">
        <f t="shared" si="36"/>
        <v>0</v>
      </c>
      <c r="AC44" s="125">
        <f t="shared" si="37"/>
        <v>0</v>
      </c>
      <c r="AD44" s="66">
        <f t="shared" si="44"/>
        <v>0</v>
      </c>
      <c r="AE44" s="66">
        <f t="shared" si="45"/>
        <v>0</v>
      </c>
      <c r="AF44" s="288"/>
      <c r="AG44" s="69">
        <v>38</v>
      </c>
      <c r="AH44" s="68" t="str">
        <f t="shared" si="16"/>
        <v>SKLADEM</v>
      </c>
      <c r="AI44" s="68" t="str">
        <f t="shared" si="53"/>
        <v>POSLEDNÍ KUSY</v>
      </c>
      <c r="AJ44" s="69"/>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row>
    <row r="45" spans="1:63" ht="24.75" hidden="1" customHeight="1">
      <c r="A45" s="1"/>
      <c r="B45" s="251" t="s">
        <v>40</v>
      </c>
      <c r="C45" s="251" t="s">
        <v>41</v>
      </c>
      <c r="D45" s="288"/>
      <c r="E45" s="149" t="s">
        <v>1302</v>
      </c>
      <c r="F45" s="149" t="s">
        <v>9</v>
      </c>
      <c r="G45" s="149"/>
      <c r="H45" s="149" t="s">
        <v>10</v>
      </c>
      <c r="I45" s="152"/>
      <c r="J45" s="152"/>
      <c r="K45" s="149">
        <v>6</v>
      </c>
      <c r="L45" s="149">
        <v>2.5999999999999999E-2</v>
      </c>
      <c r="M45" s="149">
        <v>72</v>
      </c>
      <c r="N45" s="149">
        <v>24</v>
      </c>
      <c r="O45" s="151"/>
      <c r="P45" s="165" t="s">
        <v>43</v>
      </c>
      <c r="Q45" s="158" t="s">
        <v>11</v>
      </c>
      <c r="R45" s="154">
        <v>65.289256198347104</v>
      </c>
      <c r="S45" s="155">
        <f t="shared" si="51"/>
        <v>2.8727272727272726</v>
      </c>
      <c r="T45" s="156">
        <f t="shared" si="41"/>
        <v>206.83636363636361</v>
      </c>
      <c r="U45" s="157">
        <f t="shared" si="14"/>
        <v>2.8727272727272726</v>
      </c>
      <c r="V45" s="157">
        <f t="shared" si="42"/>
        <v>206.83636363636361</v>
      </c>
      <c r="W45" s="219"/>
      <c r="X45" s="218">
        <v>0</v>
      </c>
      <c r="Y45" s="216">
        <v>0</v>
      </c>
      <c r="Z45" s="65" t="s">
        <v>12</v>
      </c>
      <c r="AA45" s="125">
        <f t="shared" si="55"/>
        <v>0</v>
      </c>
      <c r="AB45" s="125">
        <f t="shared" si="36"/>
        <v>0</v>
      </c>
      <c r="AC45" s="125">
        <f t="shared" si="37"/>
        <v>0</v>
      </c>
      <c r="AD45" s="66">
        <f t="shared" si="44"/>
        <v>0</v>
      </c>
      <c r="AE45" s="66">
        <f t="shared" si="45"/>
        <v>0</v>
      </c>
      <c r="AF45" s="288"/>
      <c r="AG45" s="69">
        <v>0</v>
      </c>
      <c r="AH45" s="68" t="str">
        <f t="shared" si="16"/>
        <v>VYPRODÁNO</v>
      </c>
      <c r="AI45" s="68" t="str">
        <f t="shared" si="53"/>
        <v>POSLEDNÍ KUSY</v>
      </c>
      <c r="AJ45" s="69" t="str">
        <f t="shared" si="54"/>
        <v>VYPRODÁNO</v>
      </c>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3" ht="24.75" customHeight="1">
      <c r="A46" s="1"/>
      <c r="B46" s="251" t="s">
        <v>1411</v>
      </c>
      <c r="C46" s="251" t="s">
        <v>1412</v>
      </c>
      <c r="D46" s="287" t="s">
        <v>1262</v>
      </c>
      <c r="E46" s="307" t="s">
        <v>1413</v>
      </c>
      <c r="F46" s="149" t="s">
        <v>28</v>
      </c>
      <c r="G46" s="149">
        <v>1</v>
      </c>
      <c r="H46" s="149" t="s">
        <v>10</v>
      </c>
      <c r="I46" s="152"/>
      <c r="J46" s="152"/>
      <c r="K46" s="149">
        <v>14</v>
      </c>
      <c r="L46" s="149">
        <v>2.4E-2</v>
      </c>
      <c r="M46" s="149">
        <v>240</v>
      </c>
      <c r="N46" s="149"/>
      <c r="O46" s="151"/>
      <c r="P46" s="208" t="s">
        <v>1764</v>
      </c>
      <c r="Q46" s="202" t="s">
        <v>1233</v>
      </c>
      <c r="R46" s="154">
        <v>18.079999999999998</v>
      </c>
      <c r="S46" s="155">
        <f t="shared" si="51"/>
        <v>0.79551999999999989</v>
      </c>
      <c r="T46" s="156">
        <f t="shared" si="41"/>
        <v>190.92479999999998</v>
      </c>
      <c r="U46" s="157">
        <f t="shared" si="14"/>
        <v>0.79551999999999989</v>
      </c>
      <c r="V46" s="157">
        <f t="shared" si="42"/>
        <v>190.92479999999998</v>
      </c>
      <c r="W46" s="219"/>
      <c r="X46" s="218"/>
      <c r="Y46" s="216">
        <v>0</v>
      </c>
      <c r="Z46" s="65"/>
      <c r="AA46" s="125"/>
      <c r="AB46" s="125">
        <f t="shared" si="36"/>
        <v>0</v>
      </c>
      <c r="AC46" s="125">
        <f t="shared" si="37"/>
        <v>0</v>
      </c>
      <c r="AD46" s="66">
        <f t="shared" si="44"/>
        <v>0</v>
      </c>
      <c r="AE46" s="66">
        <f t="shared" si="45"/>
        <v>0</v>
      </c>
      <c r="AF46" s="287" t="s">
        <v>1262</v>
      </c>
      <c r="AG46" s="69">
        <v>36</v>
      </c>
      <c r="AH46" s="68" t="str">
        <f t="shared" si="16"/>
        <v>SKLADEM</v>
      </c>
      <c r="AI46" s="68" t="str">
        <f t="shared" si="53"/>
        <v>POSLEDNÍ KUSY</v>
      </c>
      <c r="AJ46" s="69"/>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3" ht="24.75" customHeight="1">
      <c r="A47" s="1"/>
      <c r="B47" s="251" t="s">
        <v>1414</v>
      </c>
      <c r="C47" s="251" t="s">
        <v>1415</v>
      </c>
      <c r="D47" s="287" t="s">
        <v>1262</v>
      </c>
      <c r="E47" s="307" t="s">
        <v>1416</v>
      </c>
      <c r="F47" s="149" t="s">
        <v>28</v>
      </c>
      <c r="G47" s="149">
        <v>1</v>
      </c>
      <c r="H47" s="149" t="s">
        <v>10</v>
      </c>
      <c r="I47" s="152"/>
      <c r="J47" s="152"/>
      <c r="K47" s="149">
        <v>6</v>
      </c>
      <c r="L47" s="149">
        <v>4.1000000000000002E-2</v>
      </c>
      <c r="M47" s="149">
        <v>576</v>
      </c>
      <c r="N47" s="149">
        <v>5</v>
      </c>
      <c r="O47" s="151"/>
      <c r="P47" s="209"/>
      <c r="Q47" s="202" t="s">
        <v>1233</v>
      </c>
      <c r="R47" s="154">
        <v>6.76</v>
      </c>
      <c r="S47" s="155">
        <f t="shared" si="51"/>
        <v>0.29743999999999998</v>
      </c>
      <c r="T47" s="156">
        <f t="shared" si="41"/>
        <v>171.32543999999999</v>
      </c>
      <c r="U47" s="157">
        <f t="shared" si="14"/>
        <v>0.29743999999999998</v>
      </c>
      <c r="V47" s="157">
        <f t="shared" si="42"/>
        <v>171.32543999999999</v>
      </c>
      <c r="W47" s="219"/>
      <c r="X47" s="218"/>
      <c r="Y47" s="216">
        <v>0</v>
      </c>
      <c r="Z47" s="65"/>
      <c r="AA47" s="125"/>
      <c r="AB47" s="125">
        <f t="shared" si="36"/>
        <v>0</v>
      </c>
      <c r="AC47" s="125">
        <f t="shared" si="37"/>
        <v>0</v>
      </c>
      <c r="AD47" s="66">
        <f t="shared" si="44"/>
        <v>0</v>
      </c>
      <c r="AE47" s="66">
        <f t="shared" si="45"/>
        <v>0</v>
      </c>
      <c r="AF47" s="287" t="s">
        <v>1262</v>
      </c>
      <c r="AG47" s="69">
        <v>70</v>
      </c>
      <c r="AH47" s="68" t="str">
        <f t="shared" si="16"/>
        <v>SKLADEM</v>
      </c>
      <c r="AI47" s="68" t="str">
        <f t="shared" si="53"/>
        <v>POSLEDNÍ KUSY</v>
      </c>
      <c r="AJ47" s="69"/>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3" s="58" customFormat="1" ht="24.75" customHeight="1">
      <c r="A48" s="70"/>
      <c r="B48" s="135" t="s">
        <v>44</v>
      </c>
      <c r="C48" s="135"/>
      <c r="D48" s="71"/>
      <c r="E48" s="308"/>
      <c r="F48" s="161"/>
      <c r="G48" s="161"/>
      <c r="H48" s="161"/>
      <c r="I48" s="161"/>
      <c r="J48" s="161"/>
      <c r="K48" s="161"/>
      <c r="L48" s="161"/>
      <c r="M48" s="161"/>
      <c r="N48" s="161"/>
      <c r="O48" s="161"/>
      <c r="P48" s="162"/>
      <c r="Q48" s="163"/>
      <c r="R48" s="164"/>
      <c r="S48" s="164"/>
      <c r="T48" s="164"/>
      <c r="U48" s="164"/>
      <c r="V48" s="164"/>
      <c r="W48" s="73"/>
      <c r="X48" s="73"/>
      <c r="Y48" s="73"/>
      <c r="Z48" s="73"/>
      <c r="AA48" s="73"/>
      <c r="AB48" s="73"/>
      <c r="AC48" s="73"/>
      <c r="AD48" s="71"/>
      <c r="AE48" s="71"/>
      <c r="AF48" s="71"/>
      <c r="AG48" s="75"/>
      <c r="AH48" s="68"/>
      <c r="AI48" s="68"/>
      <c r="AJ48" s="69"/>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row>
    <row r="49" spans="1:65" ht="24.75" customHeight="1">
      <c r="A49" s="1"/>
      <c r="B49" s="251" t="s">
        <v>45</v>
      </c>
      <c r="C49" s="251" t="s">
        <v>1272</v>
      </c>
      <c r="D49" s="67"/>
      <c r="E49" s="149" t="s">
        <v>1300</v>
      </c>
      <c r="F49" s="149" t="s">
        <v>28</v>
      </c>
      <c r="G49" s="152"/>
      <c r="H49" s="149" t="s">
        <v>10</v>
      </c>
      <c r="I49" s="152"/>
      <c r="J49" s="188">
        <v>16</v>
      </c>
      <c r="K49" s="149">
        <v>17.8</v>
      </c>
      <c r="L49" s="149">
        <v>0.02</v>
      </c>
      <c r="M49" s="149">
        <v>1000</v>
      </c>
      <c r="N49" s="149">
        <v>9</v>
      </c>
      <c r="O49" s="149" t="s">
        <v>46</v>
      </c>
      <c r="P49" s="165" t="s">
        <v>47</v>
      </c>
      <c r="Q49" s="159" t="s">
        <v>1233</v>
      </c>
      <c r="R49" s="166">
        <v>5.21</v>
      </c>
      <c r="S49" s="155">
        <f>R49*0.044</f>
        <v>0.22923999999999997</v>
      </c>
      <c r="T49" s="156">
        <f t="shared" ref="T49:T56" si="56">S49*M49</f>
        <v>229.23999999999998</v>
      </c>
      <c r="U49" s="157">
        <f t="shared" si="14"/>
        <v>0.22923999999999997</v>
      </c>
      <c r="V49" s="157">
        <f t="shared" ref="V49:V52" si="57">T49*(1-$C$13)</f>
        <v>229.23999999999998</v>
      </c>
      <c r="W49" s="219"/>
      <c r="X49" s="218">
        <v>0</v>
      </c>
      <c r="Y49" s="216">
        <v>0</v>
      </c>
      <c r="Z49" s="65" t="s">
        <v>12</v>
      </c>
      <c r="AA49" s="125">
        <f t="shared" si="55"/>
        <v>0</v>
      </c>
      <c r="AB49" s="125">
        <f t="shared" ref="AB49:AB52" si="58">V49*Y49</f>
        <v>0</v>
      </c>
      <c r="AC49" s="125">
        <f t="shared" ref="AC49:AC52" si="59">AA49+AB49</f>
        <v>0</v>
      </c>
      <c r="AD49" s="66">
        <f t="shared" ref="AD49:AD56" si="60">K49*Y49</f>
        <v>0</v>
      </c>
      <c r="AE49" s="66">
        <f t="shared" ref="AE49:AE56" si="61">L49*Y49</f>
        <v>0</v>
      </c>
      <c r="AF49" s="67"/>
      <c r="AG49" s="69">
        <v>17</v>
      </c>
      <c r="AH49" s="68" t="str">
        <f t="shared" ref="AH49" si="62">IF(AG49&gt;0,"SKLADEM","VYPRODÁNO")</f>
        <v>SKLADEM</v>
      </c>
      <c r="AI49" s="68"/>
      <c r="AJ49" s="69"/>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5" ht="24.75" customHeight="1">
      <c r="A50" s="1"/>
      <c r="B50" s="251" t="s">
        <v>48</v>
      </c>
      <c r="C50" s="251" t="s">
        <v>1273</v>
      </c>
      <c r="D50" s="67"/>
      <c r="E50" s="307" t="s">
        <v>388</v>
      </c>
      <c r="F50" s="149" t="s">
        <v>28</v>
      </c>
      <c r="G50" s="152"/>
      <c r="H50" s="149" t="s">
        <v>10</v>
      </c>
      <c r="I50" s="152"/>
      <c r="J50" s="188">
        <v>28</v>
      </c>
      <c r="K50" s="149">
        <v>9.1999999999999993</v>
      </c>
      <c r="L50" s="149">
        <v>2.1000000000000001E-2</v>
      </c>
      <c r="M50" s="149">
        <v>200</v>
      </c>
      <c r="N50" s="149">
        <v>30</v>
      </c>
      <c r="O50" s="149" t="s">
        <v>49</v>
      </c>
      <c r="P50" s="165" t="s">
        <v>50</v>
      </c>
      <c r="Q50" s="159" t="s">
        <v>1233</v>
      </c>
      <c r="R50" s="166">
        <v>13</v>
      </c>
      <c r="S50" s="155">
        <f>R50*0.044</f>
        <v>0.57199999999999995</v>
      </c>
      <c r="T50" s="156">
        <f t="shared" si="56"/>
        <v>114.39999999999999</v>
      </c>
      <c r="U50" s="157">
        <f t="shared" si="14"/>
        <v>0.57199999999999995</v>
      </c>
      <c r="V50" s="157">
        <f t="shared" si="57"/>
        <v>114.39999999999999</v>
      </c>
      <c r="W50" s="219"/>
      <c r="X50" s="218">
        <v>0</v>
      </c>
      <c r="Y50" s="216">
        <v>0</v>
      </c>
      <c r="Z50" s="65" t="s">
        <v>12</v>
      </c>
      <c r="AA50" s="125">
        <f t="shared" si="55"/>
        <v>0</v>
      </c>
      <c r="AB50" s="125">
        <f t="shared" si="58"/>
        <v>0</v>
      </c>
      <c r="AC50" s="125">
        <f t="shared" si="59"/>
        <v>0</v>
      </c>
      <c r="AD50" s="66">
        <f t="shared" si="60"/>
        <v>0</v>
      </c>
      <c r="AE50" s="66">
        <f t="shared" si="61"/>
        <v>0</v>
      </c>
      <c r="AF50" s="67"/>
      <c r="AG50" s="69">
        <v>101</v>
      </c>
      <c r="AH50" s="68" t="str">
        <f t="shared" ref="AH50" si="63">IF(AG50&gt;0,"SKLADEM","VYPRODÁNO")</f>
        <v>SKLADEM</v>
      </c>
      <c r="AI50" s="68"/>
      <c r="AJ50" s="69"/>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5" ht="24.75" customHeight="1">
      <c r="A51" s="1"/>
      <c r="B51" s="251" t="s">
        <v>51</v>
      </c>
      <c r="C51" s="251" t="s">
        <v>1274</v>
      </c>
      <c r="D51" s="67"/>
      <c r="E51" s="307" t="s">
        <v>377</v>
      </c>
      <c r="F51" s="149" t="s">
        <v>28</v>
      </c>
      <c r="G51" s="152"/>
      <c r="H51" s="149" t="s">
        <v>10</v>
      </c>
      <c r="I51" s="152"/>
      <c r="J51" s="188">
        <v>40</v>
      </c>
      <c r="K51" s="149">
        <v>7.3</v>
      </c>
      <c r="L51" s="149">
        <v>1.0999999999999999E-2</v>
      </c>
      <c r="M51" s="149">
        <v>100</v>
      </c>
      <c r="N51" s="149">
        <v>24</v>
      </c>
      <c r="O51" s="149" t="s">
        <v>52</v>
      </c>
      <c r="P51" s="165" t="s">
        <v>53</v>
      </c>
      <c r="Q51" s="159" t="s">
        <v>1233</v>
      </c>
      <c r="R51" s="166">
        <v>17.809999999999999</v>
      </c>
      <c r="S51" s="155">
        <f t="shared" ref="S51:S56" si="64">R51*0.044</f>
        <v>0.78363999999999989</v>
      </c>
      <c r="T51" s="156">
        <f t="shared" si="56"/>
        <v>78.36399999999999</v>
      </c>
      <c r="U51" s="157">
        <f t="shared" si="14"/>
        <v>0.78363999999999989</v>
      </c>
      <c r="V51" s="157">
        <f t="shared" si="57"/>
        <v>78.36399999999999</v>
      </c>
      <c r="W51" s="219"/>
      <c r="X51" s="218">
        <v>0</v>
      </c>
      <c r="Y51" s="216">
        <v>0</v>
      </c>
      <c r="Z51" s="65" t="s">
        <v>12</v>
      </c>
      <c r="AA51" s="125">
        <f t="shared" si="55"/>
        <v>0</v>
      </c>
      <c r="AB51" s="125">
        <f t="shared" si="58"/>
        <v>0</v>
      </c>
      <c r="AC51" s="125">
        <f t="shared" si="59"/>
        <v>0</v>
      </c>
      <c r="AD51" s="66">
        <f t="shared" si="60"/>
        <v>0</v>
      </c>
      <c r="AE51" s="66">
        <f t="shared" si="61"/>
        <v>0</v>
      </c>
      <c r="AF51" s="67"/>
      <c r="AG51" s="69">
        <v>162</v>
      </c>
      <c r="AH51" s="68" t="str">
        <f t="shared" ref="AH51" si="65">IF(AG51&gt;0,"SKLADEM","VYPRODÁNO")</f>
        <v>SKLADEM</v>
      </c>
      <c r="AI51" s="68"/>
      <c r="AJ51" s="69"/>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5" ht="24.75" customHeight="1">
      <c r="A52" s="1"/>
      <c r="B52" s="251" t="s">
        <v>1231</v>
      </c>
      <c r="C52" s="251" t="s">
        <v>1767</v>
      </c>
      <c r="D52" s="67"/>
      <c r="E52" s="149" t="s">
        <v>1296</v>
      </c>
      <c r="F52" s="149" t="s">
        <v>9</v>
      </c>
      <c r="G52" s="152"/>
      <c r="H52" s="149" t="s">
        <v>10</v>
      </c>
      <c r="I52" s="152"/>
      <c r="J52" s="188">
        <v>70</v>
      </c>
      <c r="K52" s="149">
        <v>10.3</v>
      </c>
      <c r="L52" s="149">
        <v>1.6E-2</v>
      </c>
      <c r="M52" s="149">
        <v>50</v>
      </c>
      <c r="N52" s="149">
        <v>61</v>
      </c>
      <c r="O52" s="149" t="s">
        <v>54</v>
      </c>
      <c r="P52" s="165" t="s">
        <v>55</v>
      </c>
      <c r="Q52" s="159" t="s">
        <v>1233</v>
      </c>
      <c r="R52" s="166">
        <v>36.81</v>
      </c>
      <c r="S52" s="155">
        <f t="shared" si="64"/>
        <v>1.61964</v>
      </c>
      <c r="T52" s="156">
        <f t="shared" si="56"/>
        <v>80.981999999999999</v>
      </c>
      <c r="U52" s="157">
        <f t="shared" si="14"/>
        <v>1.61964</v>
      </c>
      <c r="V52" s="157">
        <f t="shared" si="57"/>
        <v>80.981999999999999</v>
      </c>
      <c r="W52" s="219"/>
      <c r="X52" s="218">
        <v>0</v>
      </c>
      <c r="Y52" s="216">
        <v>0</v>
      </c>
      <c r="Z52" s="65" t="s">
        <v>12</v>
      </c>
      <c r="AA52" s="125">
        <f t="shared" si="55"/>
        <v>0</v>
      </c>
      <c r="AB52" s="125">
        <f t="shared" si="58"/>
        <v>0</v>
      </c>
      <c r="AC52" s="125">
        <f t="shared" si="59"/>
        <v>0</v>
      </c>
      <c r="AD52" s="66">
        <f t="shared" si="60"/>
        <v>0</v>
      </c>
      <c r="AE52" s="66">
        <f t="shared" si="61"/>
        <v>0</v>
      </c>
      <c r="AF52" s="67"/>
      <c r="AG52" s="69">
        <v>176</v>
      </c>
      <c r="AH52" s="68" t="str">
        <f t="shared" ref="AH52:AH54" si="66">IF(AG52&gt;0,"SKLADEM","VYPRODÁNO")</f>
        <v>SKLADEM</v>
      </c>
      <c r="AI52" s="68"/>
      <c r="AJ52" s="69"/>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5" ht="24.75" hidden="1" customHeight="1">
      <c r="A53" s="1"/>
      <c r="B53" s="251" t="s">
        <v>56</v>
      </c>
      <c r="C53" s="251" t="s">
        <v>1275</v>
      </c>
      <c r="D53" s="67"/>
      <c r="E53" s="149" t="s">
        <v>1297</v>
      </c>
      <c r="F53" s="149" t="s">
        <v>9</v>
      </c>
      <c r="G53" s="149"/>
      <c r="H53" s="149" t="s">
        <v>10</v>
      </c>
      <c r="I53" s="149"/>
      <c r="J53" s="188"/>
      <c r="K53" s="149">
        <v>23</v>
      </c>
      <c r="L53" s="149">
        <v>2.8000000000000001E-2</v>
      </c>
      <c r="M53" s="149">
        <v>80</v>
      </c>
      <c r="N53" s="149">
        <v>97</v>
      </c>
      <c r="O53" s="149" t="s">
        <v>54</v>
      </c>
      <c r="P53" s="165" t="s">
        <v>55</v>
      </c>
      <c r="Q53" s="159" t="s">
        <v>1233</v>
      </c>
      <c r="R53" s="166">
        <v>57.024793388429799</v>
      </c>
      <c r="S53" s="155">
        <f t="shared" si="64"/>
        <v>2.509090909090911</v>
      </c>
      <c r="T53" s="156">
        <f t="shared" si="56"/>
        <v>200.72727272727289</v>
      </c>
      <c r="U53" s="157">
        <f t="shared" si="14"/>
        <v>2.509090909090911</v>
      </c>
      <c r="V53" s="157">
        <f t="shared" ref="V53:V75" si="67">T53*(1-$C$13)</f>
        <v>200.72727272727289</v>
      </c>
      <c r="W53" s="219"/>
      <c r="X53" s="218">
        <v>0</v>
      </c>
      <c r="Y53" s="216">
        <v>0</v>
      </c>
      <c r="Z53" s="65" t="s">
        <v>12</v>
      </c>
      <c r="AA53" s="125">
        <f t="shared" ref="AA53:AA75" si="68">U53*X53</f>
        <v>0</v>
      </c>
      <c r="AB53" s="125">
        <f t="shared" ref="AB53:AB75" si="69">V53*Y53</f>
        <v>0</v>
      </c>
      <c r="AC53" s="125">
        <f t="shared" ref="AC53:AC75" si="70">AA53+AB53</f>
        <v>0</v>
      </c>
      <c r="AD53" s="66">
        <f t="shared" si="60"/>
        <v>0</v>
      </c>
      <c r="AE53" s="66">
        <f t="shared" si="61"/>
        <v>0</v>
      </c>
      <c r="AF53" s="67"/>
      <c r="AG53" s="69">
        <v>480</v>
      </c>
      <c r="AH53" s="68" t="str">
        <f t="shared" si="66"/>
        <v>SKLADEM</v>
      </c>
      <c r="AI53" s="68"/>
      <c r="AJ53" s="69"/>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5" ht="23.25" customHeight="1">
      <c r="A54" s="1"/>
      <c r="B54" s="251" t="s">
        <v>56</v>
      </c>
      <c r="C54" s="251" t="s">
        <v>1276</v>
      </c>
      <c r="D54" s="67"/>
      <c r="E54" s="149" t="s">
        <v>1297</v>
      </c>
      <c r="F54" s="149" t="s">
        <v>9</v>
      </c>
      <c r="G54" s="152"/>
      <c r="H54" s="149" t="s">
        <v>10</v>
      </c>
      <c r="I54" s="152"/>
      <c r="J54" s="188">
        <v>70</v>
      </c>
      <c r="K54" s="149">
        <v>17.899999999999999</v>
      </c>
      <c r="L54" s="149">
        <v>2.8000000000000001E-2</v>
      </c>
      <c r="M54" s="149">
        <v>80</v>
      </c>
      <c r="N54" s="149">
        <v>97</v>
      </c>
      <c r="O54" s="149" t="s">
        <v>54</v>
      </c>
      <c r="P54" s="165" t="s">
        <v>55</v>
      </c>
      <c r="Q54" s="159" t="s">
        <v>1233</v>
      </c>
      <c r="R54" s="166">
        <v>58.024793388429799</v>
      </c>
      <c r="S54" s="155">
        <f t="shared" si="64"/>
        <v>2.5530909090909111</v>
      </c>
      <c r="T54" s="156">
        <f t="shared" si="56"/>
        <v>204.2472727272729</v>
      </c>
      <c r="U54" s="157">
        <f t="shared" si="14"/>
        <v>2.5530909090909111</v>
      </c>
      <c r="V54" s="157">
        <f t="shared" si="67"/>
        <v>204.2472727272729</v>
      </c>
      <c r="W54" s="219"/>
      <c r="X54" s="218">
        <v>0</v>
      </c>
      <c r="Y54" s="216">
        <v>0</v>
      </c>
      <c r="Z54" s="65" t="s">
        <v>12</v>
      </c>
      <c r="AA54" s="125">
        <f t="shared" si="68"/>
        <v>0</v>
      </c>
      <c r="AB54" s="125">
        <f t="shared" si="69"/>
        <v>0</v>
      </c>
      <c r="AC54" s="125">
        <f t="shared" si="70"/>
        <v>0</v>
      </c>
      <c r="AD54" s="66">
        <f t="shared" si="60"/>
        <v>0</v>
      </c>
      <c r="AE54" s="66">
        <f t="shared" si="61"/>
        <v>0</v>
      </c>
      <c r="AF54" s="67"/>
      <c r="AG54" s="69">
        <v>4</v>
      </c>
      <c r="AH54" s="68" t="str">
        <f t="shared" si="66"/>
        <v>SKLADEM</v>
      </c>
      <c r="AI54" s="68"/>
      <c r="AJ54" s="69"/>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5" ht="24.75" customHeight="1">
      <c r="A55" s="1"/>
      <c r="B55" s="251" t="s">
        <v>57</v>
      </c>
      <c r="C55" s="251" t="s">
        <v>1277</v>
      </c>
      <c r="D55" s="67"/>
      <c r="E55" s="149" t="s">
        <v>1298</v>
      </c>
      <c r="F55" s="149" t="s">
        <v>9</v>
      </c>
      <c r="G55" s="152"/>
      <c r="H55" s="149" t="s">
        <v>10</v>
      </c>
      <c r="I55" s="152"/>
      <c r="J55" s="188">
        <v>90</v>
      </c>
      <c r="K55" s="149">
        <v>10</v>
      </c>
      <c r="L55" s="149">
        <v>1.9E-2</v>
      </c>
      <c r="M55" s="149">
        <v>50</v>
      </c>
      <c r="N55" s="149">
        <v>43</v>
      </c>
      <c r="O55" s="149" t="s">
        <v>58</v>
      </c>
      <c r="P55" s="165" t="s">
        <v>59</v>
      </c>
      <c r="Q55" s="159" t="s">
        <v>1233</v>
      </c>
      <c r="R55" s="166">
        <v>39.340000000000003</v>
      </c>
      <c r="S55" s="155">
        <f t="shared" si="64"/>
        <v>1.7309600000000001</v>
      </c>
      <c r="T55" s="156">
        <f t="shared" si="56"/>
        <v>86.548000000000002</v>
      </c>
      <c r="U55" s="157">
        <f t="shared" si="14"/>
        <v>1.7309600000000001</v>
      </c>
      <c r="V55" s="157">
        <f t="shared" si="67"/>
        <v>86.548000000000002</v>
      </c>
      <c r="W55" s="219"/>
      <c r="X55" s="218">
        <v>0</v>
      </c>
      <c r="Y55" s="216">
        <v>0</v>
      </c>
      <c r="Z55" s="65" t="s">
        <v>12</v>
      </c>
      <c r="AA55" s="125">
        <f t="shared" si="68"/>
        <v>0</v>
      </c>
      <c r="AB55" s="125">
        <f t="shared" si="69"/>
        <v>0</v>
      </c>
      <c r="AC55" s="125">
        <f t="shared" si="70"/>
        <v>0</v>
      </c>
      <c r="AD55" s="66">
        <f t="shared" si="60"/>
        <v>0</v>
      </c>
      <c r="AE55" s="66">
        <f t="shared" si="61"/>
        <v>0</v>
      </c>
      <c r="AF55" s="67"/>
      <c r="AG55" s="69">
        <v>15</v>
      </c>
      <c r="AH55" s="68" t="str">
        <f t="shared" ref="AH55" si="71">IF(AG55=0,"VYPRODÁNO","SKLADEM")</f>
        <v>SKLADEM</v>
      </c>
      <c r="AI55" s="68"/>
      <c r="AJ55" s="69"/>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56" spans="1:65" s="78" customFormat="1" ht="24.75" customHeight="1">
      <c r="A56" s="1"/>
      <c r="B56" s="251" t="s">
        <v>1232</v>
      </c>
      <c r="C56" s="251" t="s">
        <v>1768</v>
      </c>
      <c r="D56" s="67"/>
      <c r="E56" s="149" t="s">
        <v>1299</v>
      </c>
      <c r="F56" s="149" t="s">
        <v>9</v>
      </c>
      <c r="G56" s="152"/>
      <c r="H56" s="149" t="s">
        <v>10</v>
      </c>
      <c r="I56" s="152"/>
      <c r="J56" s="188">
        <v>90</v>
      </c>
      <c r="K56" s="149">
        <v>17.600000000000001</v>
      </c>
      <c r="L56" s="149">
        <v>2.1000000000000001E-2</v>
      </c>
      <c r="M56" s="149">
        <v>50</v>
      </c>
      <c r="N56" s="149">
        <v>85</v>
      </c>
      <c r="O56" s="149" t="s">
        <v>138</v>
      </c>
      <c r="P56" s="165" t="s">
        <v>59</v>
      </c>
      <c r="Q56" s="159" t="s">
        <v>1233</v>
      </c>
      <c r="R56" s="166">
        <v>67.290000000000006</v>
      </c>
      <c r="S56" s="155">
        <f t="shared" si="64"/>
        <v>2.9607600000000001</v>
      </c>
      <c r="T56" s="156">
        <f t="shared" si="56"/>
        <v>148.03800000000001</v>
      </c>
      <c r="U56" s="157">
        <f t="shared" si="14"/>
        <v>2.9607600000000001</v>
      </c>
      <c r="V56" s="157">
        <f t="shared" si="67"/>
        <v>148.03800000000001</v>
      </c>
      <c r="W56" s="219"/>
      <c r="X56" s="218">
        <v>0</v>
      </c>
      <c r="Y56" s="216">
        <v>0</v>
      </c>
      <c r="Z56" s="65" t="s">
        <v>12</v>
      </c>
      <c r="AA56" s="125">
        <f t="shared" si="68"/>
        <v>0</v>
      </c>
      <c r="AB56" s="125">
        <f t="shared" si="69"/>
        <v>0</v>
      </c>
      <c r="AC56" s="125">
        <f t="shared" si="70"/>
        <v>0</v>
      </c>
      <c r="AD56" s="66">
        <f t="shared" si="60"/>
        <v>0</v>
      </c>
      <c r="AE56" s="66">
        <f t="shared" si="61"/>
        <v>0</v>
      </c>
      <c r="AF56" s="67"/>
      <c r="AG56" s="69">
        <v>37</v>
      </c>
      <c r="AH56" s="68"/>
      <c r="AI56" s="68"/>
      <c r="AJ56" s="69"/>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7"/>
      <c r="BM56" s="77"/>
    </row>
    <row r="57" spans="1:65" s="58" customFormat="1" ht="24.75" customHeight="1">
      <c r="A57" s="70"/>
      <c r="B57" s="135" t="s">
        <v>60</v>
      </c>
      <c r="C57" s="135"/>
      <c r="D57" s="79"/>
      <c r="E57" s="163"/>
      <c r="F57" s="163"/>
      <c r="G57" s="163"/>
      <c r="H57" s="163"/>
      <c r="I57" s="163"/>
      <c r="J57" s="163"/>
      <c r="K57" s="163"/>
      <c r="L57" s="163"/>
      <c r="M57" s="163"/>
      <c r="N57" s="163"/>
      <c r="O57" s="163"/>
      <c r="P57" s="162"/>
      <c r="Q57" s="163"/>
      <c r="R57" s="163"/>
      <c r="S57" s="163"/>
      <c r="T57" s="163"/>
      <c r="U57" s="163"/>
      <c r="V57" s="163"/>
      <c r="W57" s="136"/>
      <c r="X57" s="136"/>
      <c r="Y57" s="136"/>
      <c r="Z57" s="136"/>
      <c r="AA57" s="136"/>
      <c r="AB57" s="136"/>
      <c r="AC57" s="136"/>
      <c r="AD57" s="79"/>
      <c r="AE57" s="79"/>
      <c r="AF57" s="79"/>
      <c r="AG57" s="68"/>
      <c r="AH57" s="68"/>
      <c r="AI57" s="68"/>
      <c r="AJ57" s="69"/>
      <c r="AK57" s="1"/>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row>
    <row r="58" spans="1:65" ht="24.75" customHeight="1">
      <c r="A58" s="1"/>
      <c r="B58" s="251" t="s">
        <v>61</v>
      </c>
      <c r="C58" s="251" t="s">
        <v>1043</v>
      </c>
      <c r="D58" s="287" t="s">
        <v>1262</v>
      </c>
      <c r="E58" s="149" t="s">
        <v>62</v>
      </c>
      <c r="F58" s="149" t="s">
        <v>9</v>
      </c>
      <c r="G58" s="149">
        <v>1</v>
      </c>
      <c r="H58" s="149" t="s">
        <v>10</v>
      </c>
      <c r="I58" s="149" t="s">
        <v>1661</v>
      </c>
      <c r="J58" s="149">
        <v>70</v>
      </c>
      <c r="K58" s="149">
        <v>12.2</v>
      </c>
      <c r="L58" s="149">
        <v>4.5999999999999999E-2</v>
      </c>
      <c r="M58" s="149">
        <v>12</v>
      </c>
      <c r="N58" s="149">
        <v>120</v>
      </c>
      <c r="O58" s="149" t="s">
        <v>63</v>
      </c>
      <c r="P58" s="165" t="s">
        <v>64</v>
      </c>
      <c r="Q58" s="314" t="s">
        <v>1352</v>
      </c>
      <c r="R58" s="154">
        <v>305.77999999999997</v>
      </c>
      <c r="S58" s="155">
        <f>R58*0.044</f>
        <v>13.454319999999997</v>
      </c>
      <c r="T58" s="156">
        <f t="shared" ref="T58:T63" si="72">S58*M58</f>
        <v>161.45183999999998</v>
      </c>
      <c r="U58" s="157">
        <f t="shared" si="14"/>
        <v>13.454319999999997</v>
      </c>
      <c r="V58" s="157">
        <f t="shared" si="67"/>
        <v>161.45183999999998</v>
      </c>
      <c r="W58" s="219"/>
      <c r="X58" s="218">
        <v>0</v>
      </c>
      <c r="Y58" s="216">
        <v>0</v>
      </c>
      <c r="Z58" s="65" t="s">
        <v>12</v>
      </c>
      <c r="AA58" s="125">
        <f t="shared" si="68"/>
        <v>0</v>
      </c>
      <c r="AB58" s="125">
        <f t="shared" si="69"/>
        <v>0</v>
      </c>
      <c r="AC58" s="125">
        <f t="shared" si="70"/>
        <v>0</v>
      </c>
      <c r="AD58" s="66">
        <f t="shared" ref="AD58:AD63" si="73">K58*Y58</f>
        <v>0</v>
      </c>
      <c r="AE58" s="66">
        <f t="shared" ref="AE58:AE63" si="74">L58*Y58</f>
        <v>0</v>
      </c>
      <c r="AF58" s="287" t="s">
        <v>1262</v>
      </c>
      <c r="AG58" s="69">
        <v>0</v>
      </c>
      <c r="AH58" s="68" t="str">
        <f t="shared" ref="AH58:AH60" si="75">IF(AG58=0,"VYPRODÁNO","SKLADEM")</f>
        <v>VYPRODÁNO</v>
      </c>
      <c r="AI58" s="68"/>
      <c r="AJ58" s="69"/>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row>
    <row r="59" spans="1:65" ht="24.75" customHeight="1">
      <c r="A59" s="1"/>
      <c r="B59" s="261" t="s">
        <v>1957</v>
      </c>
      <c r="C59" s="261" t="s">
        <v>1963</v>
      </c>
      <c r="D59" s="336"/>
      <c r="E59" s="307" t="s">
        <v>62</v>
      </c>
      <c r="F59" s="149" t="s">
        <v>9</v>
      </c>
      <c r="G59" s="149">
        <v>1</v>
      </c>
      <c r="H59" s="149" t="s">
        <v>10</v>
      </c>
      <c r="I59" s="149"/>
      <c r="J59" s="149" t="s">
        <v>1958</v>
      </c>
      <c r="K59" s="149">
        <v>12</v>
      </c>
      <c r="L59" s="149">
        <v>4.2999999999999997E-2</v>
      </c>
      <c r="M59" s="149">
        <v>12</v>
      </c>
      <c r="N59" s="149">
        <v>201</v>
      </c>
      <c r="O59" s="149"/>
      <c r="P59" s="165"/>
      <c r="Q59" s="153" t="s">
        <v>1849</v>
      </c>
      <c r="R59" s="154">
        <v>298.45999999999998</v>
      </c>
      <c r="S59" s="155">
        <f>R59*0.044</f>
        <v>13.132239999999998</v>
      </c>
      <c r="T59" s="156">
        <f t="shared" si="72"/>
        <v>157.58687999999998</v>
      </c>
      <c r="U59" s="157">
        <f t="shared" ref="U59" si="76">S59*(1-$C$13)</f>
        <v>13.132239999999998</v>
      </c>
      <c r="V59" s="157">
        <f t="shared" ref="V59" si="77">T59*(1-$C$13)</f>
        <v>157.58687999999998</v>
      </c>
      <c r="W59" s="219"/>
      <c r="X59" s="218">
        <v>0</v>
      </c>
      <c r="Y59" s="216">
        <v>0</v>
      </c>
      <c r="Z59" s="65" t="s">
        <v>12</v>
      </c>
      <c r="AA59" s="125">
        <f t="shared" ref="AA59" si="78">U59*X59</f>
        <v>0</v>
      </c>
      <c r="AB59" s="125">
        <f t="shared" ref="AB59" si="79">V59*Y59</f>
        <v>0</v>
      </c>
      <c r="AC59" s="125">
        <f t="shared" ref="AC59" si="80">AA59+AB59</f>
        <v>0</v>
      </c>
      <c r="AD59" s="66">
        <f t="shared" si="73"/>
        <v>0</v>
      </c>
      <c r="AE59" s="66">
        <f t="shared" si="74"/>
        <v>0</v>
      </c>
      <c r="AF59" s="287"/>
      <c r="AG59" s="69"/>
      <c r="AH59" s="68"/>
      <c r="AI59" s="68"/>
      <c r="AJ59" s="69"/>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row>
    <row r="60" spans="1:65" ht="24.75" customHeight="1">
      <c r="A60" s="1"/>
      <c r="B60" s="251" t="s">
        <v>65</v>
      </c>
      <c r="C60" s="251" t="s">
        <v>1044</v>
      </c>
      <c r="D60" s="287" t="s">
        <v>1262</v>
      </c>
      <c r="E60" s="149" t="s">
        <v>66</v>
      </c>
      <c r="F60" s="149" t="s">
        <v>9</v>
      </c>
      <c r="G60" s="149">
        <v>1</v>
      </c>
      <c r="H60" s="149" t="s">
        <v>10</v>
      </c>
      <c r="I60" s="149" t="s">
        <v>1662</v>
      </c>
      <c r="J60" s="149">
        <v>25</v>
      </c>
      <c r="K60" s="149">
        <v>8</v>
      </c>
      <c r="L60" s="149">
        <v>0.04</v>
      </c>
      <c r="M60" s="149">
        <v>40</v>
      </c>
      <c r="N60" s="149">
        <v>25</v>
      </c>
      <c r="O60" s="149" t="s">
        <v>46</v>
      </c>
      <c r="P60" s="165" t="s">
        <v>67</v>
      </c>
      <c r="Q60" s="159" t="s">
        <v>1233</v>
      </c>
      <c r="R60" s="154">
        <v>81.92</v>
      </c>
      <c r="S60" s="155">
        <f t="shared" ref="S60:S176" si="81">R60*0.044</f>
        <v>3.6044799999999997</v>
      </c>
      <c r="T60" s="156">
        <f t="shared" si="72"/>
        <v>144.17919999999998</v>
      </c>
      <c r="U60" s="157">
        <f t="shared" si="14"/>
        <v>3.6044799999999997</v>
      </c>
      <c r="V60" s="157">
        <f t="shared" si="67"/>
        <v>144.17919999999998</v>
      </c>
      <c r="W60" s="219"/>
      <c r="X60" s="218">
        <v>0</v>
      </c>
      <c r="Y60" s="216">
        <v>0</v>
      </c>
      <c r="Z60" s="65" t="s">
        <v>12</v>
      </c>
      <c r="AA60" s="125">
        <f t="shared" si="68"/>
        <v>0</v>
      </c>
      <c r="AB60" s="125">
        <f t="shared" si="69"/>
        <v>0</v>
      </c>
      <c r="AC60" s="125">
        <f t="shared" si="70"/>
        <v>0</v>
      </c>
      <c r="AD60" s="66">
        <f t="shared" si="73"/>
        <v>0</v>
      </c>
      <c r="AE60" s="66">
        <f t="shared" si="74"/>
        <v>0</v>
      </c>
      <c r="AF60" s="287" t="s">
        <v>1262</v>
      </c>
      <c r="AG60" s="69">
        <v>66</v>
      </c>
      <c r="AH60" s="68" t="str">
        <f t="shared" si="75"/>
        <v>SKLADEM</v>
      </c>
      <c r="AI60" s="68"/>
      <c r="AJ60" s="69"/>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row>
    <row r="61" spans="1:65" ht="24.75" customHeight="1">
      <c r="A61" s="1"/>
      <c r="B61" s="251" t="s">
        <v>1417</v>
      </c>
      <c r="C61" s="251" t="s">
        <v>1418</v>
      </c>
      <c r="D61" s="287"/>
      <c r="E61" s="149" t="s">
        <v>1419</v>
      </c>
      <c r="F61" s="149" t="s">
        <v>9</v>
      </c>
      <c r="G61" s="149">
        <v>1</v>
      </c>
      <c r="H61" s="149" t="s">
        <v>10</v>
      </c>
      <c r="I61" s="149" t="s">
        <v>1663</v>
      </c>
      <c r="J61" s="149">
        <v>60</v>
      </c>
      <c r="K61" s="149">
        <v>18</v>
      </c>
      <c r="L61" s="149">
        <v>4.8000000000000001E-2</v>
      </c>
      <c r="M61" s="149">
        <v>60</v>
      </c>
      <c r="N61" s="149">
        <v>22.8</v>
      </c>
      <c r="O61" s="149" t="s">
        <v>147</v>
      </c>
      <c r="P61" s="165"/>
      <c r="Q61" s="306" t="s">
        <v>1849</v>
      </c>
      <c r="R61" s="154">
        <v>104.78</v>
      </c>
      <c r="S61" s="155">
        <f t="shared" si="81"/>
        <v>4.6103199999999998</v>
      </c>
      <c r="T61" s="156">
        <f t="shared" si="72"/>
        <v>276.61919999999998</v>
      </c>
      <c r="U61" s="157">
        <f t="shared" si="14"/>
        <v>4.6103199999999998</v>
      </c>
      <c r="V61" s="157">
        <f t="shared" si="67"/>
        <v>276.61919999999998</v>
      </c>
      <c r="W61" s="219"/>
      <c r="X61" s="218"/>
      <c r="Y61" s="216">
        <v>0</v>
      </c>
      <c r="Z61" s="65"/>
      <c r="AA61" s="125"/>
      <c r="AB61" s="125">
        <f t="shared" si="69"/>
        <v>0</v>
      </c>
      <c r="AC61" s="125">
        <f t="shared" si="70"/>
        <v>0</v>
      </c>
      <c r="AD61" s="66">
        <f t="shared" si="73"/>
        <v>0</v>
      </c>
      <c r="AE61" s="66">
        <f t="shared" si="74"/>
        <v>0</v>
      </c>
      <c r="AF61" s="287"/>
      <c r="AG61" s="69">
        <v>0</v>
      </c>
      <c r="AH61" s="68"/>
      <c r="AI61" s="68"/>
      <c r="AJ61" s="69"/>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row>
    <row r="62" spans="1:65" ht="24.75" customHeight="1">
      <c r="A62" s="1"/>
      <c r="B62" s="251" t="s">
        <v>1423</v>
      </c>
      <c r="C62" s="251" t="s">
        <v>1424</v>
      </c>
      <c r="D62" s="287" t="s">
        <v>1262</v>
      </c>
      <c r="E62" s="307" t="s">
        <v>893</v>
      </c>
      <c r="F62" s="149" t="s">
        <v>19</v>
      </c>
      <c r="G62" s="149">
        <v>1</v>
      </c>
      <c r="H62" s="149" t="s">
        <v>10</v>
      </c>
      <c r="I62" s="149" t="s">
        <v>1630</v>
      </c>
      <c r="J62" s="149">
        <v>64</v>
      </c>
      <c r="K62" s="149">
        <v>13</v>
      </c>
      <c r="L62" s="149">
        <v>2.4E-2</v>
      </c>
      <c r="M62" s="149">
        <v>24</v>
      </c>
      <c r="N62" s="149">
        <v>82.6</v>
      </c>
      <c r="O62" s="149"/>
      <c r="P62" s="165"/>
      <c r="Q62" s="306" t="s">
        <v>1849</v>
      </c>
      <c r="R62" s="154">
        <v>150.82</v>
      </c>
      <c r="S62" s="155">
        <f t="shared" ref="S62" si="82">R62*0.044</f>
        <v>6.6360799999999998</v>
      </c>
      <c r="T62" s="156">
        <f t="shared" si="72"/>
        <v>159.26591999999999</v>
      </c>
      <c r="U62" s="157">
        <f t="shared" ref="U62" si="83">S62*(1-$C$13)</f>
        <v>6.6360799999999998</v>
      </c>
      <c r="V62" s="157">
        <f t="shared" ref="V62" si="84">T62*(1-$C$13)</f>
        <v>159.26591999999999</v>
      </c>
      <c r="W62" s="219"/>
      <c r="X62" s="218"/>
      <c r="Y62" s="216">
        <v>0</v>
      </c>
      <c r="Z62" s="65"/>
      <c r="AA62" s="125"/>
      <c r="AB62" s="125">
        <f t="shared" ref="AB62" si="85">V62*Y62</f>
        <v>0</v>
      </c>
      <c r="AC62" s="125">
        <f t="shared" ref="AC62" si="86">AA62+AB62</f>
        <v>0</v>
      </c>
      <c r="AD62" s="66">
        <f t="shared" si="73"/>
        <v>0</v>
      </c>
      <c r="AE62" s="66">
        <f t="shared" si="74"/>
        <v>0</v>
      </c>
      <c r="AF62" s="287" t="s">
        <v>1262</v>
      </c>
      <c r="AG62" s="69">
        <v>0</v>
      </c>
      <c r="AH62" s="68"/>
      <c r="AI62" s="68"/>
      <c r="AJ62" s="69"/>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row>
    <row r="63" spans="1:65" ht="24.75" customHeight="1">
      <c r="A63" s="1"/>
      <c r="B63" s="251" t="s">
        <v>1420</v>
      </c>
      <c r="C63" s="251" t="s">
        <v>1421</v>
      </c>
      <c r="D63" s="287"/>
      <c r="E63" s="307" t="s">
        <v>1422</v>
      </c>
      <c r="F63" s="149" t="s">
        <v>9</v>
      </c>
      <c r="G63" s="149">
        <v>1</v>
      </c>
      <c r="H63" s="149" t="s">
        <v>10</v>
      </c>
      <c r="I63" s="149" t="s">
        <v>1663</v>
      </c>
      <c r="J63" s="149">
        <v>65</v>
      </c>
      <c r="K63" s="149">
        <v>24</v>
      </c>
      <c r="L63" s="149">
        <v>5.5E-2</v>
      </c>
      <c r="M63" s="149">
        <v>30</v>
      </c>
      <c r="N63" s="149">
        <v>16</v>
      </c>
      <c r="O63" s="149" t="s">
        <v>147</v>
      </c>
      <c r="P63" s="165"/>
      <c r="Q63" s="202" t="s">
        <v>1233</v>
      </c>
      <c r="R63" s="154">
        <v>195.68</v>
      </c>
      <c r="S63" s="155">
        <f t="shared" si="81"/>
        <v>8.6099200000000007</v>
      </c>
      <c r="T63" s="156">
        <f t="shared" si="72"/>
        <v>258.29760000000005</v>
      </c>
      <c r="U63" s="157">
        <f t="shared" si="14"/>
        <v>8.6099200000000007</v>
      </c>
      <c r="V63" s="157">
        <f t="shared" si="67"/>
        <v>258.29760000000005</v>
      </c>
      <c r="W63" s="219"/>
      <c r="X63" s="218"/>
      <c r="Y63" s="216">
        <v>0</v>
      </c>
      <c r="Z63" s="65"/>
      <c r="AA63" s="125"/>
      <c r="AB63" s="125">
        <f t="shared" si="69"/>
        <v>0</v>
      </c>
      <c r="AC63" s="125">
        <f t="shared" si="70"/>
        <v>0</v>
      </c>
      <c r="AD63" s="66">
        <f t="shared" si="73"/>
        <v>0</v>
      </c>
      <c r="AE63" s="66">
        <f t="shared" si="74"/>
        <v>0</v>
      </c>
      <c r="AF63" s="287"/>
      <c r="AG63" s="69">
        <v>76</v>
      </c>
      <c r="AH63" s="68"/>
      <c r="AI63" s="68"/>
      <c r="AJ63" s="69"/>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1:65" ht="24.75" customHeight="1">
      <c r="A64" s="1"/>
      <c r="B64" s="135" t="s">
        <v>60</v>
      </c>
      <c r="C64" s="135"/>
      <c r="D64" s="79"/>
      <c r="E64" s="163"/>
      <c r="F64" s="163"/>
      <c r="G64" s="163"/>
      <c r="H64" s="163"/>
      <c r="I64" s="163"/>
      <c r="J64" s="163"/>
      <c r="K64" s="163"/>
      <c r="L64" s="163"/>
      <c r="M64" s="163"/>
      <c r="N64" s="163"/>
      <c r="O64" s="163"/>
      <c r="P64" s="162"/>
      <c r="Q64" s="163"/>
      <c r="R64" s="163"/>
      <c r="S64" s="163"/>
      <c r="T64" s="163"/>
      <c r="U64" s="163"/>
      <c r="V64" s="163"/>
      <c r="W64" s="136"/>
      <c r="X64" s="136"/>
      <c r="Y64" s="136"/>
      <c r="Z64" s="136"/>
      <c r="AA64" s="136"/>
      <c r="AB64" s="136"/>
      <c r="AC64" s="136"/>
      <c r="AD64" s="136"/>
      <c r="AE64" s="136"/>
      <c r="AF64" s="79"/>
      <c r="AG64" s="68"/>
      <c r="AH64" s="68"/>
      <c r="AI64" s="68"/>
      <c r="AJ64" s="69"/>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1:63" ht="24.75" customHeight="1">
      <c r="A65" s="1"/>
      <c r="B65" s="251" t="s">
        <v>1475</v>
      </c>
      <c r="C65" s="261" t="s">
        <v>1960</v>
      </c>
      <c r="D65" s="287" t="s">
        <v>1262</v>
      </c>
      <c r="E65" s="307" t="s">
        <v>104</v>
      </c>
      <c r="F65" s="149" t="s">
        <v>9</v>
      </c>
      <c r="G65" s="149"/>
      <c r="H65" s="149" t="s">
        <v>10</v>
      </c>
      <c r="I65" s="149" t="s">
        <v>1664</v>
      </c>
      <c r="J65" s="149" t="s">
        <v>1666</v>
      </c>
      <c r="K65" s="149">
        <v>19</v>
      </c>
      <c r="L65" s="149">
        <v>7.1999999999999995E-2</v>
      </c>
      <c r="M65" s="149">
        <v>8</v>
      </c>
      <c r="N65" s="149">
        <v>260</v>
      </c>
      <c r="O65" s="149" t="s">
        <v>1428</v>
      </c>
      <c r="P65" s="165"/>
      <c r="Q65" s="314" t="s">
        <v>1352</v>
      </c>
      <c r="R65" s="154">
        <v>828.87</v>
      </c>
      <c r="S65" s="155">
        <f t="shared" si="81"/>
        <v>36.470279999999995</v>
      </c>
      <c r="T65" s="156">
        <f>S65*M65</f>
        <v>291.76223999999996</v>
      </c>
      <c r="U65" s="157">
        <f t="shared" si="14"/>
        <v>36.470279999999995</v>
      </c>
      <c r="V65" s="157">
        <f t="shared" si="67"/>
        <v>291.76223999999996</v>
      </c>
      <c r="W65" s="219"/>
      <c r="X65" s="218"/>
      <c r="Y65" s="216">
        <v>0</v>
      </c>
      <c r="Z65" s="65"/>
      <c r="AA65" s="125"/>
      <c r="AB65" s="125">
        <f t="shared" si="69"/>
        <v>0</v>
      </c>
      <c r="AC65" s="125">
        <f t="shared" si="70"/>
        <v>0</v>
      </c>
      <c r="AD65" s="66">
        <f>K65*Y65</f>
        <v>0</v>
      </c>
      <c r="AE65" s="66">
        <f>L65*Y65</f>
        <v>0</v>
      </c>
      <c r="AF65" s="287" t="s">
        <v>1262</v>
      </c>
      <c r="AG65" s="68">
        <v>0</v>
      </c>
      <c r="AH65" s="68"/>
      <c r="AI65" s="68"/>
      <c r="AJ65" s="69"/>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1:63" ht="24.75" customHeight="1">
      <c r="A66" s="1"/>
      <c r="B66" s="251" t="s">
        <v>1476</v>
      </c>
      <c r="C66" s="261" t="s">
        <v>1961</v>
      </c>
      <c r="D66" s="287" t="s">
        <v>1262</v>
      </c>
      <c r="E66" s="307" t="s">
        <v>104</v>
      </c>
      <c r="F66" s="149" t="s">
        <v>9</v>
      </c>
      <c r="G66" s="149"/>
      <c r="H66" s="149" t="s">
        <v>10</v>
      </c>
      <c r="I66" s="149" t="s">
        <v>1665</v>
      </c>
      <c r="J66" s="149" t="s">
        <v>1667</v>
      </c>
      <c r="K66" s="149">
        <v>14</v>
      </c>
      <c r="L66" s="149">
        <v>7.5999999999999998E-2</v>
      </c>
      <c r="M66" s="149">
        <v>8</v>
      </c>
      <c r="N66" s="149">
        <v>201</v>
      </c>
      <c r="O66" s="149" t="s">
        <v>1477</v>
      </c>
      <c r="P66" s="165"/>
      <c r="Q66" s="169" t="s">
        <v>1352</v>
      </c>
      <c r="R66" s="154">
        <v>711.48</v>
      </c>
      <c r="S66" s="155">
        <f t="shared" si="81"/>
        <v>31.305119999999999</v>
      </c>
      <c r="T66" s="156">
        <f>S66*M66</f>
        <v>250.44095999999999</v>
      </c>
      <c r="U66" s="157">
        <f t="shared" si="14"/>
        <v>31.305119999999999</v>
      </c>
      <c r="V66" s="157">
        <f t="shared" si="67"/>
        <v>250.44095999999999</v>
      </c>
      <c r="W66" s="219"/>
      <c r="X66" s="218"/>
      <c r="Y66" s="216">
        <v>0</v>
      </c>
      <c r="Z66" s="65"/>
      <c r="AA66" s="125"/>
      <c r="AB66" s="125">
        <f t="shared" si="69"/>
        <v>0</v>
      </c>
      <c r="AC66" s="125">
        <f t="shared" si="70"/>
        <v>0</v>
      </c>
      <c r="AD66" s="66">
        <f>K66*Y66</f>
        <v>0</v>
      </c>
      <c r="AE66" s="66">
        <f>L66*Y66</f>
        <v>0</v>
      </c>
      <c r="AF66" s="287" t="s">
        <v>1262</v>
      </c>
      <c r="AG66" s="68">
        <v>0</v>
      </c>
      <c r="AH66" s="68"/>
      <c r="AI66" s="68"/>
      <c r="AJ66" s="69"/>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ht="24.75" customHeight="1">
      <c r="A67" s="1"/>
      <c r="B67" s="251" t="s">
        <v>1959</v>
      </c>
      <c r="C67" s="261" t="s">
        <v>1962</v>
      </c>
      <c r="D67" s="254"/>
      <c r="E67" s="307" t="s">
        <v>104</v>
      </c>
      <c r="F67" s="149" t="s">
        <v>9</v>
      </c>
      <c r="G67" s="149">
        <v>1</v>
      </c>
      <c r="H67" s="149" t="s">
        <v>10</v>
      </c>
      <c r="I67" s="149" t="s">
        <v>1665</v>
      </c>
      <c r="J67" s="149" t="s">
        <v>1667</v>
      </c>
      <c r="K67" s="149">
        <v>12</v>
      </c>
      <c r="L67" s="149">
        <v>5.8000000000000003E-2</v>
      </c>
      <c r="M67" s="149">
        <v>8</v>
      </c>
      <c r="N67" s="149">
        <v>201</v>
      </c>
      <c r="O67" s="149"/>
      <c r="P67" s="165"/>
      <c r="Q67" s="153" t="s">
        <v>1849</v>
      </c>
      <c r="R67" s="154">
        <v>589.54</v>
      </c>
      <c r="S67" s="155">
        <f t="shared" ref="S67" si="87">R67*0.044</f>
        <v>25.939759999999996</v>
      </c>
      <c r="T67" s="156">
        <f>S67*M67</f>
        <v>207.51807999999997</v>
      </c>
      <c r="U67" s="157">
        <f t="shared" ref="U67" si="88">S67*(1-$C$13)</f>
        <v>25.939759999999996</v>
      </c>
      <c r="V67" s="157">
        <f t="shared" ref="V67" si="89">T67*(1-$C$13)</f>
        <v>207.51807999999997</v>
      </c>
      <c r="W67" s="219"/>
      <c r="X67" s="218"/>
      <c r="Y67" s="216">
        <v>0</v>
      </c>
      <c r="Z67" s="65"/>
      <c r="AA67" s="125"/>
      <c r="AB67" s="125">
        <f t="shared" ref="AB67" si="90">V67*Y67</f>
        <v>0</v>
      </c>
      <c r="AC67" s="125">
        <f t="shared" ref="AC67" si="91">AA67+AB67</f>
        <v>0</v>
      </c>
      <c r="AD67" s="66">
        <f>K67*Y67</f>
        <v>0</v>
      </c>
      <c r="AE67" s="66">
        <f>L67*Y67</f>
        <v>0</v>
      </c>
      <c r="AF67" s="287"/>
      <c r="AG67" s="68"/>
      <c r="AH67" s="68"/>
      <c r="AI67" s="68"/>
      <c r="AJ67" s="69"/>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s="58" customFormat="1" ht="24.75" customHeight="1">
      <c r="A68" s="70"/>
      <c r="B68" s="135" t="s">
        <v>68</v>
      </c>
      <c r="C68" s="135"/>
      <c r="D68" s="79"/>
      <c r="E68" s="163"/>
      <c r="F68" s="163"/>
      <c r="G68" s="163"/>
      <c r="H68" s="163"/>
      <c r="I68" s="163"/>
      <c r="J68" s="163"/>
      <c r="K68" s="163"/>
      <c r="L68" s="163"/>
      <c r="M68" s="163"/>
      <c r="N68" s="163"/>
      <c r="O68" s="163"/>
      <c r="P68" s="162"/>
      <c r="Q68" s="163"/>
      <c r="R68" s="163"/>
      <c r="S68" s="163"/>
      <c r="T68" s="163"/>
      <c r="U68" s="163"/>
      <c r="V68" s="163"/>
      <c r="W68" s="136"/>
      <c r="X68" s="136"/>
      <c r="Y68" s="136"/>
      <c r="Z68" s="136"/>
      <c r="AA68" s="136"/>
      <c r="AB68" s="136"/>
      <c r="AC68" s="136"/>
      <c r="AD68" s="136"/>
      <c r="AE68" s="79"/>
      <c r="AF68" s="79"/>
      <c r="AG68" s="68"/>
      <c r="AH68" s="68"/>
      <c r="AI68" s="68"/>
      <c r="AJ68" s="69"/>
      <c r="AK68" s="1"/>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row>
    <row r="69" spans="1:63" ht="24.75" hidden="1" customHeight="1">
      <c r="A69" s="1"/>
      <c r="B69" s="251" t="s">
        <v>69</v>
      </c>
      <c r="C69" s="251" t="s">
        <v>70</v>
      </c>
      <c r="D69" s="67"/>
      <c r="E69" s="149" t="s">
        <v>71</v>
      </c>
      <c r="F69" s="149" t="s">
        <v>72</v>
      </c>
      <c r="G69" s="149">
        <v>1</v>
      </c>
      <c r="H69" s="149" t="s">
        <v>10</v>
      </c>
      <c r="I69" s="149">
        <v>30</v>
      </c>
      <c r="J69" s="149"/>
      <c r="K69" s="149">
        <v>14</v>
      </c>
      <c r="L69" s="149">
        <v>0.03</v>
      </c>
      <c r="M69" s="149">
        <v>20</v>
      </c>
      <c r="N69" s="149">
        <v>35</v>
      </c>
      <c r="O69" s="149" t="s">
        <v>73</v>
      </c>
      <c r="P69" s="165" t="s">
        <v>74</v>
      </c>
      <c r="Q69" s="158" t="s">
        <v>11</v>
      </c>
      <c r="R69" s="154">
        <v>288.42975206611573</v>
      </c>
      <c r="S69" s="155">
        <f t="shared" si="81"/>
        <v>12.690909090909091</v>
      </c>
      <c r="T69" s="156">
        <f t="shared" ref="T69:T86" si="92">S69*M69</f>
        <v>253.81818181818181</v>
      </c>
      <c r="U69" s="157">
        <f t="shared" si="14"/>
        <v>12.690909090909091</v>
      </c>
      <c r="V69" s="157">
        <f t="shared" si="67"/>
        <v>253.81818181818181</v>
      </c>
      <c r="W69" s="219"/>
      <c r="X69" s="218">
        <v>0</v>
      </c>
      <c r="Y69" s="216">
        <v>0</v>
      </c>
      <c r="Z69" s="65" t="s">
        <v>12</v>
      </c>
      <c r="AA69" s="125">
        <f t="shared" si="68"/>
        <v>0</v>
      </c>
      <c r="AB69" s="125">
        <f t="shared" si="69"/>
        <v>0</v>
      </c>
      <c r="AC69" s="125">
        <f t="shared" si="70"/>
        <v>0</v>
      </c>
      <c r="AD69" s="66">
        <f t="shared" ref="AD69:AD86" si="93">K69*Y69</f>
        <v>0</v>
      </c>
      <c r="AE69" s="66">
        <f t="shared" ref="AE69:AE86" si="94">L69*Y69</f>
        <v>0</v>
      </c>
      <c r="AF69" s="67"/>
      <c r="AG69" s="68">
        <v>0</v>
      </c>
      <c r="AH69" s="68" t="str">
        <f t="shared" ref="AH69:AH71" si="95">IF(AG69&gt;0,"SKLADEM","VYPRODÁNO")</f>
        <v>VYPRODÁNO</v>
      </c>
      <c r="AI69" s="68"/>
      <c r="AJ69" s="69"/>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ht="24.75" hidden="1" customHeight="1">
      <c r="A70" s="1"/>
      <c r="B70" s="251" t="s">
        <v>75</v>
      </c>
      <c r="C70" s="251" t="s">
        <v>76</v>
      </c>
      <c r="D70" s="67"/>
      <c r="E70" s="149" t="s">
        <v>71</v>
      </c>
      <c r="F70" s="149" t="s">
        <v>72</v>
      </c>
      <c r="G70" s="149">
        <v>1</v>
      </c>
      <c r="H70" s="149" t="s">
        <v>10</v>
      </c>
      <c r="I70" s="149">
        <v>30</v>
      </c>
      <c r="J70" s="149"/>
      <c r="K70" s="149">
        <v>14</v>
      </c>
      <c r="L70" s="149">
        <v>0.03</v>
      </c>
      <c r="M70" s="149">
        <v>20</v>
      </c>
      <c r="N70" s="149">
        <v>35</v>
      </c>
      <c r="O70" s="149" t="s">
        <v>73</v>
      </c>
      <c r="P70" s="165" t="s">
        <v>77</v>
      </c>
      <c r="Q70" s="158" t="s">
        <v>11</v>
      </c>
      <c r="R70" s="154">
        <v>288.42975206611573</v>
      </c>
      <c r="S70" s="155">
        <f t="shared" si="81"/>
        <v>12.690909090909091</v>
      </c>
      <c r="T70" s="156">
        <f t="shared" si="92"/>
        <v>253.81818181818181</v>
      </c>
      <c r="U70" s="157">
        <f t="shared" si="14"/>
        <v>12.690909090909091</v>
      </c>
      <c r="V70" s="157">
        <f t="shared" si="67"/>
        <v>253.81818181818181</v>
      </c>
      <c r="W70" s="219"/>
      <c r="X70" s="218">
        <v>0</v>
      </c>
      <c r="Y70" s="216">
        <v>0</v>
      </c>
      <c r="Z70" s="65" t="s">
        <v>12</v>
      </c>
      <c r="AA70" s="125">
        <f t="shared" si="68"/>
        <v>0</v>
      </c>
      <c r="AB70" s="125">
        <f t="shared" si="69"/>
        <v>0</v>
      </c>
      <c r="AC70" s="125">
        <f t="shared" si="70"/>
        <v>0</v>
      </c>
      <c r="AD70" s="66">
        <f t="shared" si="93"/>
        <v>0</v>
      </c>
      <c r="AE70" s="66">
        <f t="shared" si="94"/>
        <v>0</v>
      </c>
      <c r="AF70" s="67"/>
      <c r="AG70" s="68">
        <v>0</v>
      </c>
      <c r="AH70" s="68" t="str">
        <f t="shared" si="95"/>
        <v>VYPRODÁNO</v>
      </c>
      <c r="AI70" s="68"/>
      <c r="AJ70" s="69"/>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1" spans="1:63" ht="24.75" hidden="1" customHeight="1">
      <c r="A71" s="1"/>
      <c r="B71" s="251" t="s">
        <v>78</v>
      </c>
      <c r="C71" s="251" t="s">
        <v>79</v>
      </c>
      <c r="D71" s="67"/>
      <c r="E71" s="149" t="s">
        <v>71</v>
      </c>
      <c r="F71" s="149" t="s">
        <v>72</v>
      </c>
      <c r="G71" s="149">
        <v>1</v>
      </c>
      <c r="H71" s="149" t="s">
        <v>10</v>
      </c>
      <c r="I71" s="149">
        <v>30</v>
      </c>
      <c r="J71" s="149"/>
      <c r="K71" s="149">
        <v>14</v>
      </c>
      <c r="L71" s="149">
        <v>0.03</v>
      </c>
      <c r="M71" s="149">
        <v>20</v>
      </c>
      <c r="N71" s="149">
        <v>35</v>
      </c>
      <c r="O71" s="149" t="s">
        <v>73</v>
      </c>
      <c r="P71" s="165" t="s">
        <v>80</v>
      </c>
      <c r="Q71" s="158" t="s">
        <v>11</v>
      </c>
      <c r="R71" s="154">
        <v>288.42975206611573</v>
      </c>
      <c r="S71" s="155">
        <f t="shared" si="81"/>
        <v>12.690909090909091</v>
      </c>
      <c r="T71" s="156">
        <f t="shared" si="92"/>
        <v>253.81818181818181</v>
      </c>
      <c r="U71" s="157">
        <f t="shared" si="14"/>
        <v>12.690909090909091</v>
      </c>
      <c r="V71" s="157">
        <f t="shared" si="67"/>
        <v>253.81818181818181</v>
      </c>
      <c r="W71" s="219"/>
      <c r="X71" s="218">
        <v>0</v>
      </c>
      <c r="Y71" s="216">
        <v>0</v>
      </c>
      <c r="Z71" s="65" t="s">
        <v>12</v>
      </c>
      <c r="AA71" s="125">
        <f t="shared" si="68"/>
        <v>0</v>
      </c>
      <c r="AB71" s="125">
        <f t="shared" si="69"/>
        <v>0</v>
      </c>
      <c r="AC71" s="125">
        <f t="shared" si="70"/>
        <v>0</v>
      </c>
      <c r="AD71" s="66">
        <f t="shared" si="93"/>
        <v>0</v>
      </c>
      <c r="AE71" s="66">
        <f t="shared" si="94"/>
        <v>0</v>
      </c>
      <c r="AF71" s="67"/>
      <c r="AG71" s="68">
        <v>421.02523947281901</v>
      </c>
      <c r="AH71" s="68" t="str">
        <f t="shared" si="95"/>
        <v>SKLADEM</v>
      </c>
      <c r="AI71" s="68"/>
      <c r="AJ71" s="69"/>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row>
    <row r="72" spans="1:63" ht="24.75" hidden="1" customHeight="1">
      <c r="A72" s="1"/>
      <c r="B72" s="251" t="s">
        <v>81</v>
      </c>
      <c r="C72" s="251" t="s">
        <v>82</v>
      </c>
      <c r="D72" s="67"/>
      <c r="E72" s="149" t="s">
        <v>71</v>
      </c>
      <c r="F72" s="149" t="s">
        <v>72</v>
      </c>
      <c r="G72" s="149">
        <v>1</v>
      </c>
      <c r="H72" s="149" t="s">
        <v>10</v>
      </c>
      <c r="I72" s="149">
        <v>30</v>
      </c>
      <c r="J72" s="149"/>
      <c r="K72" s="149">
        <v>14</v>
      </c>
      <c r="L72" s="149">
        <v>0.03</v>
      </c>
      <c r="M72" s="149">
        <v>20</v>
      </c>
      <c r="N72" s="149">
        <v>35</v>
      </c>
      <c r="O72" s="149" t="s">
        <v>73</v>
      </c>
      <c r="P72" s="165" t="s">
        <v>83</v>
      </c>
      <c r="Q72" s="158" t="s">
        <v>11</v>
      </c>
      <c r="R72" s="154">
        <v>288.42975206611573</v>
      </c>
      <c r="S72" s="155">
        <f t="shared" si="81"/>
        <v>12.690909090909091</v>
      </c>
      <c r="T72" s="156">
        <f t="shared" si="92"/>
        <v>253.81818181818181</v>
      </c>
      <c r="U72" s="157">
        <f t="shared" si="14"/>
        <v>12.690909090909091</v>
      </c>
      <c r="V72" s="157">
        <f t="shared" si="67"/>
        <v>253.81818181818181</v>
      </c>
      <c r="W72" s="219"/>
      <c r="X72" s="218">
        <v>0</v>
      </c>
      <c r="Y72" s="216">
        <v>0</v>
      </c>
      <c r="Z72" s="65" t="s">
        <v>12</v>
      </c>
      <c r="AA72" s="125">
        <f t="shared" si="68"/>
        <v>0</v>
      </c>
      <c r="AB72" s="125">
        <f t="shared" si="69"/>
        <v>0</v>
      </c>
      <c r="AC72" s="125">
        <f t="shared" si="70"/>
        <v>0</v>
      </c>
      <c r="AD72" s="66">
        <f t="shared" si="93"/>
        <v>0</v>
      </c>
      <c r="AE72" s="66">
        <f t="shared" si="94"/>
        <v>0</v>
      </c>
      <c r="AF72" s="67"/>
      <c r="AG72" s="68">
        <v>432.64917844345899</v>
      </c>
      <c r="AH72" s="68" t="str">
        <f t="shared" ref="AH72:AH75" si="96">IF(AG72=0,"VYPRODÁNO","SKLADEM")</f>
        <v>SKLADEM</v>
      </c>
      <c r="AI72" s="68"/>
      <c r="AJ72" s="69"/>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row>
    <row r="73" spans="1:63" ht="24.75" hidden="1" customHeight="1">
      <c r="A73" s="1"/>
      <c r="B73" s="251" t="s">
        <v>949</v>
      </c>
      <c r="C73" s="251" t="s">
        <v>1267</v>
      </c>
      <c r="D73" s="126" t="s">
        <v>1262</v>
      </c>
      <c r="E73" s="307" t="s">
        <v>85</v>
      </c>
      <c r="F73" s="149" t="s">
        <v>9</v>
      </c>
      <c r="G73" s="149">
        <v>1</v>
      </c>
      <c r="H73" s="149" t="s">
        <v>10</v>
      </c>
      <c r="I73" s="149" t="s">
        <v>1319</v>
      </c>
      <c r="J73" s="149" t="s">
        <v>1669</v>
      </c>
      <c r="K73" s="149">
        <v>13</v>
      </c>
      <c r="L73" s="149">
        <v>3.2000000000000001E-2</v>
      </c>
      <c r="M73" s="149">
        <v>10</v>
      </c>
      <c r="N73" s="149">
        <v>49.5</v>
      </c>
      <c r="O73" s="149" t="s">
        <v>73</v>
      </c>
      <c r="P73" s="165"/>
      <c r="Q73" s="159" t="s">
        <v>1233</v>
      </c>
      <c r="R73" s="154">
        <v>780.51</v>
      </c>
      <c r="S73" s="155">
        <f t="shared" si="81"/>
        <v>34.342439999999996</v>
      </c>
      <c r="T73" s="156">
        <f t="shared" si="92"/>
        <v>343.42439999999999</v>
      </c>
      <c r="U73" s="157">
        <f t="shared" si="14"/>
        <v>34.342439999999996</v>
      </c>
      <c r="V73" s="157">
        <f t="shared" si="67"/>
        <v>343.42439999999999</v>
      </c>
      <c r="W73" s="219"/>
      <c r="X73" s="218">
        <v>0</v>
      </c>
      <c r="Y73" s="216">
        <v>0</v>
      </c>
      <c r="Z73" s="65" t="s">
        <v>12</v>
      </c>
      <c r="AA73" s="125">
        <f t="shared" si="68"/>
        <v>0</v>
      </c>
      <c r="AB73" s="125">
        <f t="shared" si="69"/>
        <v>0</v>
      </c>
      <c r="AC73" s="125">
        <f t="shared" si="70"/>
        <v>0</v>
      </c>
      <c r="AD73" s="66">
        <f t="shared" si="93"/>
        <v>0</v>
      </c>
      <c r="AE73" s="66">
        <f t="shared" si="94"/>
        <v>0</v>
      </c>
      <c r="AF73" s="126" t="s">
        <v>1262</v>
      </c>
      <c r="AG73" s="68">
        <v>197</v>
      </c>
      <c r="AH73" s="68" t="str">
        <f t="shared" si="96"/>
        <v>SKLADEM</v>
      </c>
      <c r="AI73" s="68"/>
      <c r="AJ73" s="69"/>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row>
    <row r="74" spans="1:63" ht="24.75" hidden="1" customHeight="1">
      <c r="A74" s="1"/>
      <c r="B74" s="251" t="s">
        <v>950</v>
      </c>
      <c r="C74" s="251" t="s">
        <v>1268</v>
      </c>
      <c r="D74" s="287" t="s">
        <v>1262</v>
      </c>
      <c r="E74" s="307" t="s">
        <v>85</v>
      </c>
      <c r="F74" s="149" t="s">
        <v>9</v>
      </c>
      <c r="G74" s="149">
        <v>1</v>
      </c>
      <c r="H74" s="149" t="s">
        <v>10</v>
      </c>
      <c r="I74" s="149" t="s">
        <v>1319</v>
      </c>
      <c r="J74" s="149" t="s">
        <v>1669</v>
      </c>
      <c r="K74" s="149">
        <v>13</v>
      </c>
      <c r="L74" s="149">
        <v>3.2000000000000001E-2</v>
      </c>
      <c r="M74" s="149">
        <v>10</v>
      </c>
      <c r="N74" s="149">
        <v>49.5</v>
      </c>
      <c r="O74" s="149" t="s">
        <v>73</v>
      </c>
      <c r="P74" s="165"/>
      <c r="Q74" s="169" t="s">
        <v>1352</v>
      </c>
      <c r="R74" s="154">
        <v>780.51</v>
      </c>
      <c r="S74" s="155">
        <f t="shared" si="81"/>
        <v>34.342439999999996</v>
      </c>
      <c r="T74" s="156">
        <f t="shared" si="92"/>
        <v>343.42439999999999</v>
      </c>
      <c r="U74" s="157">
        <f t="shared" si="14"/>
        <v>34.342439999999996</v>
      </c>
      <c r="V74" s="157">
        <f t="shared" si="67"/>
        <v>343.42439999999999</v>
      </c>
      <c r="W74" s="219"/>
      <c r="X74" s="218">
        <v>0</v>
      </c>
      <c r="Y74" s="216">
        <v>0</v>
      </c>
      <c r="Z74" s="65" t="s">
        <v>12</v>
      </c>
      <c r="AA74" s="125">
        <f t="shared" si="68"/>
        <v>0</v>
      </c>
      <c r="AB74" s="125">
        <f t="shared" si="69"/>
        <v>0</v>
      </c>
      <c r="AC74" s="125">
        <f t="shared" si="70"/>
        <v>0</v>
      </c>
      <c r="AD74" s="66">
        <f t="shared" si="93"/>
        <v>0</v>
      </c>
      <c r="AE74" s="66">
        <f t="shared" si="94"/>
        <v>0</v>
      </c>
      <c r="AF74" s="287" t="s">
        <v>1262</v>
      </c>
      <c r="AG74" s="69">
        <v>0</v>
      </c>
      <c r="AH74" s="68" t="str">
        <f t="shared" si="96"/>
        <v>VYPRODÁNO</v>
      </c>
      <c r="AI74" s="68"/>
      <c r="AJ74" s="69"/>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row>
    <row r="75" spans="1:63" ht="24.75" hidden="1" customHeight="1">
      <c r="A75" s="1"/>
      <c r="B75" s="251" t="s">
        <v>951</v>
      </c>
      <c r="C75" s="251" t="s">
        <v>1269</v>
      </c>
      <c r="D75" s="287" t="s">
        <v>1262</v>
      </c>
      <c r="E75" s="307" t="s">
        <v>85</v>
      </c>
      <c r="F75" s="149" t="s">
        <v>9</v>
      </c>
      <c r="G75" s="149">
        <v>1</v>
      </c>
      <c r="H75" s="149" t="s">
        <v>10</v>
      </c>
      <c r="I75" s="149" t="s">
        <v>1319</v>
      </c>
      <c r="J75" s="149" t="s">
        <v>1669</v>
      </c>
      <c r="K75" s="149">
        <v>13</v>
      </c>
      <c r="L75" s="149">
        <v>3.2000000000000001E-2</v>
      </c>
      <c r="M75" s="149">
        <v>10</v>
      </c>
      <c r="N75" s="149">
        <v>49.5</v>
      </c>
      <c r="O75" s="149" t="s">
        <v>73</v>
      </c>
      <c r="P75" s="165"/>
      <c r="Q75" s="169" t="s">
        <v>1352</v>
      </c>
      <c r="R75" s="154">
        <v>780.51</v>
      </c>
      <c r="S75" s="155">
        <f t="shared" si="81"/>
        <v>34.342439999999996</v>
      </c>
      <c r="T75" s="156">
        <f t="shared" si="92"/>
        <v>343.42439999999999</v>
      </c>
      <c r="U75" s="157">
        <f t="shared" si="14"/>
        <v>34.342439999999996</v>
      </c>
      <c r="V75" s="157">
        <f t="shared" si="67"/>
        <v>343.42439999999999</v>
      </c>
      <c r="W75" s="219"/>
      <c r="X75" s="218">
        <v>0</v>
      </c>
      <c r="Y75" s="216">
        <v>0</v>
      </c>
      <c r="Z75" s="65" t="s">
        <v>12</v>
      </c>
      <c r="AA75" s="125">
        <f t="shared" si="68"/>
        <v>0</v>
      </c>
      <c r="AB75" s="125">
        <f t="shared" si="69"/>
        <v>0</v>
      </c>
      <c r="AC75" s="125">
        <f t="shared" si="70"/>
        <v>0</v>
      </c>
      <c r="AD75" s="66">
        <f t="shared" si="93"/>
        <v>0</v>
      </c>
      <c r="AE75" s="66">
        <f t="shared" si="94"/>
        <v>0</v>
      </c>
      <c r="AF75" s="287" t="s">
        <v>1262</v>
      </c>
      <c r="AG75" s="69">
        <v>0</v>
      </c>
      <c r="AH75" s="68" t="str">
        <f t="shared" si="96"/>
        <v>VYPRODÁNO</v>
      </c>
      <c r="AI75" s="68"/>
      <c r="AJ75" s="69"/>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row>
    <row r="76" spans="1:63" ht="24.75" hidden="1" customHeight="1">
      <c r="A76" s="1"/>
      <c r="B76" s="251" t="s">
        <v>952</v>
      </c>
      <c r="C76" s="251" t="s">
        <v>1270</v>
      </c>
      <c r="D76" s="287" t="s">
        <v>1262</v>
      </c>
      <c r="E76" s="307" t="s">
        <v>85</v>
      </c>
      <c r="F76" s="149" t="s">
        <v>9</v>
      </c>
      <c r="G76" s="149">
        <v>1</v>
      </c>
      <c r="H76" s="149" t="s">
        <v>10</v>
      </c>
      <c r="I76" s="149" t="s">
        <v>1319</v>
      </c>
      <c r="J76" s="149" t="s">
        <v>1669</v>
      </c>
      <c r="K76" s="149">
        <v>13</v>
      </c>
      <c r="L76" s="149">
        <v>3.2000000000000001E-2</v>
      </c>
      <c r="M76" s="149">
        <v>10</v>
      </c>
      <c r="N76" s="149">
        <v>49.5</v>
      </c>
      <c r="O76" s="149" t="s">
        <v>73</v>
      </c>
      <c r="P76" s="165"/>
      <c r="Q76" s="203" t="s">
        <v>1393</v>
      </c>
      <c r="R76" s="154">
        <v>780.51</v>
      </c>
      <c r="S76" s="155">
        <f t="shared" si="81"/>
        <v>34.342439999999996</v>
      </c>
      <c r="T76" s="156">
        <f t="shared" si="92"/>
        <v>343.42439999999999</v>
      </c>
      <c r="U76" s="157">
        <f t="shared" si="14"/>
        <v>34.342439999999996</v>
      </c>
      <c r="V76" s="157">
        <f t="shared" ref="V76:V187" si="97">T76*(1-$C$13)</f>
        <v>343.42439999999999</v>
      </c>
      <c r="W76" s="219"/>
      <c r="X76" s="218">
        <v>0</v>
      </c>
      <c r="Y76" s="216">
        <v>0</v>
      </c>
      <c r="Z76" s="65" t="s">
        <v>12</v>
      </c>
      <c r="AA76" s="125">
        <f t="shared" ref="AA76:AA187" si="98">U76*X76</f>
        <v>0</v>
      </c>
      <c r="AB76" s="125">
        <f t="shared" ref="AB76:AB187" si="99">V76*Y76</f>
        <v>0</v>
      </c>
      <c r="AC76" s="125">
        <f t="shared" ref="AC76:AC187" si="100">AA76+AB76</f>
        <v>0</v>
      </c>
      <c r="AD76" s="66">
        <f t="shared" si="93"/>
        <v>0</v>
      </c>
      <c r="AE76" s="66">
        <f t="shared" si="94"/>
        <v>0</v>
      </c>
      <c r="AF76" s="287" t="s">
        <v>1262</v>
      </c>
      <c r="AG76" s="69">
        <v>99</v>
      </c>
      <c r="AH76" s="68" t="str">
        <f t="shared" ref="AH76:AH86" si="101">IF(AG76=0,"VYPRODÁNO","SKLADEM")</f>
        <v>SKLADEM</v>
      </c>
      <c r="AI76" s="68"/>
      <c r="AJ76" s="69"/>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row>
    <row r="77" spans="1:63" ht="24.75" hidden="1" customHeight="1">
      <c r="A77" s="1"/>
      <c r="B77" s="251" t="s">
        <v>953</v>
      </c>
      <c r="C77" s="251" t="s">
        <v>1271</v>
      </c>
      <c r="D77" s="287" t="s">
        <v>1262</v>
      </c>
      <c r="E77" s="307" t="s">
        <v>85</v>
      </c>
      <c r="F77" s="149" t="s">
        <v>9</v>
      </c>
      <c r="G77" s="149">
        <v>1</v>
      </c>
      <c r="H77" s="149" t="s">
        <v>10</v>
      </c>
      <c r="I77" s="149" t="s">
        <v>1319</v>
      </c>
      <c r="J77" s="149" t="s">
        <v>1669</v>
      </c>
      <c r="K77" s="149">
        <v>13</v>
      </c>
      <c r="L77" s="149">
        <v>3.2000000000000001E-2</v>
      </c>
      <c r="M77" s="149">
        <v>10</v>
      </c>
      <c r="N77" s="149">
        <v>49.5</v>
      </c>
      <c r="O77" s="149" t="s">
        <v>73</v>
      </c>
      <c r="P77" s="165"/>
      <c r="Q77" s="203" t="s">
        <v>1393</v>
      </c>
      <c r="R77" s="154">
        <v>780.51</v>
      </c>
      <c r="S77" s="155">
        <f t="shared" si="81"/>
        <v>34.342439999999996</v>
      </c>
      <c r="T77" s="156">
        <f t="shared" si="92"/>
        <v>343.42439999999999</v>
      </c>
      <c r="U77" s="157">
        <f t="shared" si="14"/>
        <v>34.342439999999996</v>
      </c>
      <c r="V77" s="157">
        <f t="shared" si="97"/>
        <v>343.42439999999999</v>
      </c>
      <c r="W77" s="219"/>
      <c r="X77" s="218">
        <v>0</v>
      </c>
      <c r="Y77" s="216">
        <v>0</v>
      </c>
      <c r="Z77" s="65" t="s">
        <v>12</v>
      </c>
      <c r="AA77" s="125">
        <f t="shared" si="98"/>
        <v>0</v>
      </c>
      <c r="AB77" s="125">
        <f t="shared" si="99"/>
        <v>0</v>
      </c>
      <c r="AC77" s="125">
        <f t="shared" si="100"/>
        <v>0</v>
      </c>
      <c r="AD77" s="66">
        <f t="shared" si="93"/>
        <v>0</v>
      </c>
      <c r="AE77" s="66">
        <f t="shared" si="94"/>
        <v>0</v>
      </c>
      <c r="AF77" s="287" t="s">
        <v>1262</v>
      </c>
      <c r="AG77" s="69">
        <v>99</v>
      </c>
      <c r="AH77" s="68" t="str">
        <f t="shared" si="101"/>
        <v>SKLADEM</v>
      </c>
      <c r="AI77" s="68"/>
      <c r="AJ77" s="69"/>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row>
    <row r="78" spans="1:63" ht="24.75" customHeight="1">
      <c r="A78" s="1"/>
      <c r="B78" s="251" t="s">
        <v>84</v>
      </c>
      <c r="C78" s="251" t="s">
        <v>1804</v>
      </c>
      <c r="D78" s="287" t="s">
        <v>1262</v>
      </c>
      <c r="E78" s="307" t="s">
        <v>85</v>
      </c>
      <c r="F78" s="149" t="s">
        <v>86</v>
      </c>
      <c r="G78" s="149">
        <v>1</v>
      </c>
      <c r="H78" s="149" t="s">
        <v>10</v>
      </c>
      <c r="I78" s="149" t="s">
        <v>1319</v>
      </c>
      <c r="J78" s="149" t="s">
        <v>1670</v>
      </c>
      <c r="K78" s="149">
        <v>11</v>
      </c>
      <c r="L78" s="149">
        <v>1.6E-2</v>
      </c>
      <c r="M78" s="149">
        <v>10</v>
      </c>
      <c r="N78" s="149">
        <v>210</v>
      </c>
      <c r="O78" s="149" t="s">
        <v>87</v>
      </c>
      <c r="P78" s="165" t="s">
        <v>88</v>
      </c>
      <c r="Q78" s="159" t="s">
        <v>1233</v>
      </c>
      <c r="R78" s="154">
        <v>269.57</v>
      </c>
      <c r="S78" s="155">
        <f t="shared" si="81"/>
        <v>11.861079999999999</v>
      </c>
      <c r="T78" s="156">
        <f t="shared" si="92"/>
        <v>118.6108</v>
      </c>
      <c r="U78" s="157">
        <f t="shared" si="14"/>
        <v>11.861079999999999</v>
      </c>
      <c r="V78" s="157">
        <f t="shared" si="97"/>
        <v>118.6108</v>
      </c>
      <c r="W78" s="219"/>
      <c r="X78" s="218">
        <v>0</v>
      </c>
      <c r="Y78" s="216">
        <v>0</v>
      </c>
      <c r="Z78" s="65" t="s">
        <v>12</v>
      </c>
      <c r="AA78" s="125">
        <f t="shared" si="98"/>
        <v>0</v>
      </c>
      <c r="AB78" s="125">
        <f t="shared" si="99"/>
        <v>0</v>
      </c>
      <c r="AC78" s="125">
        <f t="shared" si="100"/>
        <v>0</v>
      </c>
      <c r="AD78" s="66">
        <f t="shared" si="93"/>
        <v>0</v>
      </c>
      <c r="AE78" s="66">
        <f t="shared" si="94"/>
        <v>0</v>
      </c>
      <c r="AF78" s="287" t="s">
        <v>1262</v>
      </c>
      <c r="AG78" s="69">
        <v>89</v>
      </c>
      <c r="AH78" s="68" t="str">
        <f t="shared" si="101"/>
        <v>SKLADEM</v>
      </c>
      <c r="AI78" s="68"/>
      <c r="AJ78" s="69"/>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row>
    <row r="79" spans="1:63" ht="24.75" customHeight="1">
      <c r="A79" s="1"/>
      <c r="B79" s="251" t="s">
        <v>1425</v>
      </c>
      <c r="C79" s="251" t="s">
        <v>1426</v>
      </c>
      <c r="D79" s="287" t="s">
        <v>1262</v>
      </c>
      <c r="E79" s="307" t="s">
        <v>1427</v>
      </c>
      <c r="F79" s="149" t="s">
        <v>86</v>
      </c>
      <c r="G79" s="149">
        <v>1</v>
      </c>
      <c r="H79" s="149" t="s">
        <v>10</v>
      </c>
      <c r="I79" s="149" t="s">
        <v>1668</v>
      </c>
      <c r="J79" s="149" t="s">
        <v>1671</v>
      </c>
      <c r="K79" s="149">
        <v>10</v>
      </c>
      <c r="L79" s="149">
        <v>2.1000000000000001E-2</v>
      </c>
      <c r="M79" s="149">
        <v>48</v>
      </c>
      <c r="N79" s="149">
        <v>54</v>
      </c>
      <c r="O79" s="149" t="s">
        <v>1428</v>
      </c>
      <c r="P79" s="165" t="s">
        <v>1443</v>
      </c>
      <c r="Q79" s="306" t="s">
        <v>1849</v>
      </c>
      <c r="R79" s="154">
        <v>103.52</v>
      </c>
      <c r="S79" s="155">
        <f t="shared" si="81"/>
        <v>4.5548799999999998</v>
      </c>
      <c r="T79" s="156">
        <f t="shared" si="92"/>
        <v>218.63423999999998</v>
      </c>
      <c r="U79" s="157">
        <f t="shared" si="14"/>
        <v>4.5548799999999998</v>
      </c>
      <c r="V79" s="157">
        <f t="shared" si="97"/>
        <v>218.63423999999998</v>
      </c>
      <c r="W79" s="219"/>
      <c r="X79" s="218"/>
      <c r="Y79" s="216">
        <v>0</v>
      </c>
      <c r="Z79" s="65"/>
      <c r="AA79" s="125"/>
      <c r="AB79" s="125">
        <f t="shared" si="99"/>
        <v>0</v>
      </c>
      <c r="AC79" s="125">
        <f t="shared" si="100"/>
        <v>0</v>
      </c>
      <c r="AD79" s="66">
        <f t="shared" si="93"/>
        <v>0</v>
      </c>
      <c r="AE79" s="66">
        <f t="shared" si="94"/>
        <v>0</v>
      </c>
      <c r="AF79" s="287" t="s">
        <v>1262</v>
      </c>
      <c r="AG79" s="69">
        <v>0</v>
      </c>
      <c r="AH79" s="68" t="str">
        <f t="shared" si="101"/>
        <v>VYPRODÁNO</v>
      </c>
      <c r="AI79" s="68"/>
      <c r="AJ79" s="69"/>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63" ht="24.75" customHeight="1">
      <c r="A80" s="1"/>
      <c r="B80" s="251" t="s">
        <v>1429</v>
      </c>
      <c r="C80" s="251" t="s">
        <v>1430</v>
      </c>
      <c r="D80" s="287" t="s">
        <v>1262</v>
      </c>
      <c r="E80" s="307" t="s">
        <v>1427</v>
      </c>
      <c r="F80" s="149" t="s">
        <v>86</v>
      </c>
      <c r="G80" s="149">
        <v>1</v>
      </c>
      <c r="H80" s="149" t="s">
        <v>10</v>
      </c>
      <c r="I80" s="149" t="s">
        <v>1668</v>
      </c>
      <c r="J80" s="149" t="s">
        <v>1671</v>
      </c>
      <c r="K80" s="149">
        <v>10</v>
      </c>
      <c r="L80" s="149">
        <v>2.1000000000000001E-2</v>
      </c>
      <c r="M80" s="149">
        <v>48</v>
      </c>
      <c r="N80" s="149">
        <v>54</v>
      </c>
      <c r="O80" s="149" t="s">
        <v>1428</v>
      </c>
      <c r="P80" s="165" t="s">
        <v>1444</v>
      </c>
      <c r="Q80" s="306" t="s">
        <v>1849</v>
      </c>
      <c r="R80" s="154">
        <v>85.66</v>
      </c>
      <c r="S80" s="155">
        <f t="shared" si="81"/>
        <v>3.7690399999999995</v>
      </c>
      <c r="T80" s="156">
        <f t="shared" si="92"/>
        <v>180.91391999999996</v>
      </c>
      <c r="U80" s="157">
        <f t="shared" si="14"/>
        <v>3.7690399999999995</v>
      </c>
      <c r="V80" s="157">
        <f t="shared" si="97"/>
        <v>180.91391999999996</v>
      </c>
      <c r="W80" s="219"/>
      <c r="X80" s="218"/>
      <c r="Y80" s="216">
        <v>0</v>
      </c>
      <c r="Z80" s="65"/>
      <c r="AA80" s="125"/>
      <c r="AB80" s="125">
        <f t="shared" si="99"/>
        <v>0</v>
      </c>
      <c r="AC80" s="125">
        <f t="shared" si="100"/>
        <v>0</v>
      </c>
      <c r="AD80" s="66">
        <f t="shared" si="93"/>
        <v>0</v>
      </c>
      <c r="AE80" s="66">
        <f t="shared" si="94"/>
        <v>0</v>
      </c>
      <c r="AF80" s="287" t="s">
        <v>1262</v>
      </c>
      <c r="AG80" s="69">
        <v>0</v>
      </c>
      <c r="AH80" s="68" t="str">
        <f t="shared" si="101"/>
        <v>VYPRODÁNO</v>
      </c>
      <c r="AI80" s="68"/>
      <c r="AJ80" s="69"/>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24.75" customHeight="1">
      <c r="A81" s="1"/>
      <c r="B81" s="251" t="s">
        <v>1431</v>
      </c>
      <c r="C81" s="251" t="s">
        <v>1432</v>
      </c>
      <c r="D81" s="287" t="s">
        <v>1262</v>
      </c>
      <c r="E81" s="307" t="s">
        <v>1427</v>
      </c>
      <c r="F81" s="149" t="s">
        <v>86</v>
      </c>
      <c r="G81" s="149">
        <v>1</v>
      </c>
      <c r="H81" s="149" t="s">
        <v>10</v>
      </c>
      <c r="I81" s="149" t="s">
        <v>1668</v>
      </c>
      <c r="J81" s="149" t="s">
        <v>1671</v>
      </c>
      <c r="K81" s="149">
        <v>10</v>
      </c>
      <c r="L81" s="149">
        <v>2.1000000000000001E-2</v>
      </c>
      <c r="M81" s="149">
        <v>48</v>
      </c>
      <c r="N81" s="149">
        <v>54</v>
      </c>
      <c r="O81" s="149" t="s">
        <v>1428</v>
      </c>
      <c r="P81" s="165" t="s">
        <v>1445</v>
      </c>
      <c r="Q81" s="306" t="s">
        <v>1849</v>
      </c>
      <c r="R81" s="154">
        <v>85.66</v>
      </c>
      <c r="S81" s="155">
        <f t="shared" si="81"/>
        <v>3.7690399999999995</v>
      </c>
      <c r="T81" s="156">
        <f t="shared" si="92"/>
        <v>180.91391999999996</v>
      </c>
      <c r="U81" s="157">
        <f t="shared" si="14"/>
        <v>3.7690399999999995</v>
      </c>
      <c r="V81" s="157">
        <f t="shared" si="97"/>
        <v>180.91391999999996</v>
      </c>
      <c r="W81" s="219"/>
      <c r="X81" s="218"/>
      <c r="Y81" s="216">
        <v>0</v>
      </c>
      <c r="Z81" s="65"/>
      <c r="AA81" s="125"/>
      <c r="AB81" s="125">
        <f t="shared" si="99"/>
        <v>0</v>
      </c>
      <c r="AC81" s="125">
        <f t="shared" si="100"/>
        <v>0</v>
      </c>
      <c r="AD81" s="66">
        <f t="shared" si="93"/>
        <v>0</v>
      </c>
      <c r="AE81" s="66">
        <f t="shared" si="94"/>
        <v>0</v>
      </c>
      <c r="AF81" s="287" t="s">
        <v>1262</v>
      </c>
      <c r="AG81" s="69">
        <v>0</v>
      </c>
      <c r="AH81" s="68" t="str">
        <f t="shared" si="101"/>
        <v>VYPRODÁNO</v>
      </c>
      <c r="AI81" s="68"/>
      <c r="AJ81" s="69"/>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24.75" customHeight="1">
      <c r="A82" s="1"/>
      <c r="B82" s="251" t="s">
        <v>1433</v>
      </c>
      <c r="C82" s="251" t="s">
        <v>1434</v>
      </c>
      <c r="D82" s="287" t="s">
        <v>1262</v>
      </c>
      <c r="E82" s="307" t="s">
        <v>1427</v>
      </c>
      <c r="F82" s="149" t="s">
        <v>86</v>
      </c>
      <c r="G82" s="149">
        <v>1</v>
      </c>
      <c r="H82" s="149" t="s">
        <v>10</v>
      </c>
      <c r="I82" s="149" t="s">
        <v>1668</v>
      </c>
      <c r="J82" s="149" t="s">
        <v>1671</v>
      </c>
      <c r="K82" s="149">
        <v>10</v>
      </c>
      <c r="L82" s="149">
        <v>2.1000000000000001E-2</v>
      </c>
      <c r="M82" s="149">
        <v>48</v>
      </c>
      <c r="N82" s="149">
        <v>54</v>
      </c>
      <c r="O82" s="149" t="s">
        <v>1428</v>
      </c>
      <c r="P82" s="165" t="s">
        <v>1446</v>
      </c>
      <c r="Q82" s="306" t="s">
        <v>1849</v>
      </c>
      <c r="R82" s="154">
        <v>85.66</v>
      </c>
      <c r="S82" s="155">
        <f t="shared" si="81"/>
        <v>3.7690399999999995</v>
      </c>
      <c r="T82" s="156">
        <f t="shared" si="92"/>
        <v>180.91391999999996</v>
      </c>
      <c r="U82" s="157">
        <f t="shared" si="14"/>
        <v>3.7690399999999995</v>
      </c>
      <c r="V82" s="157">
        <f t="shared" si="97"/>
        <v>180.91391999999996</v>
      </c>
      <c r="W82" s="219"/>
      <c r="X82" s="218"/>
      <c r="Y82" s="216">
        <v>0</v>
      </c>
      <c r="Z82" s="65"/>
      <c r="AA82" s="125"/>
      <c r="AB82" s="125">
        <f t="shared" si="99"/>
        <v>0</v>
      </c>
      <c r="AC82" s="125">
        <f t="shared" si="100"/>
        <v>0</v>
      </c>
      <c r="AD82" s="66">
        <f t="shared" si="93"/>
        <v>0</v>
      </c>
      <c r="AE82" s="66">
        <f t="shared" si="94"/>
        <v>0</v>
      </c>
      <c r="AF82" s="287" t="s">
        <v>1262</v>
      </c>
      <c r="AG82" s="69">
        <v>0</v>
      </c>
      <c r="AH82" s="68" t="str">
        <f t="shared" si="101"/>
        <v>VYPRODÁNO</v>
      </c>
      <c r="AI82" s="68"/>
      <c r="AJ82" s="69"/>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24.75" customHeight="1">
      <c r="A83" s="1"/>
      <c r="B83" s="251" t="s">
        <v>1435</v>
      </c>
      <c r="C83" s="251" t="s">
        <v>1436</v>
      </c>
      <c r="D83" s="287" t="s">
        <v>1262</v>
      </c>
      <c r="E83" s="307" t="s">
        <v>1427</v>
      </c>
      <c r="F83" s="149" t="s">
        <v>86</v>
      </c>
      <c r="G83" s="149">
        <v>1</v>
      </c>
      <c r="H83" s="149" t="s">
        <v>10</v>
      </c>
      <c r="I83" s="149" t="s">
        <v>1668</v>
      </c>
      <c r="J83" s="149" t="s">
        <v>1671</v>
      </c>
      <c r="K83" s="149">
        <v>10</v>
      </c>
      <c r="L83" s="149">
        <v>2.1000000000000001E-2</v>
      </c>
      <c r="M83" s="149">
        <v>48</v>
      </c>
      <c r="N83" s="149">
        <v>54</v>
      </c>
      <c r="O83" s="149" t="s">
        <v>1428</v>
      </c>
      <c r="P83" s="165" t="s">
        <v>1449</v>
      </c>
      <c r="Q83" s="306" t="s">
        <v>1849</v>
      </c>
      <c r="R83" s="154">
        <v>85.66</v>
      </c>
      <c r="S83" s="155">
        <f t="shared" si="81"/>
        <v>3.7690399999999995</v>
      </c>
      <c r="T83" s="156">
        <f t="shared" si="92"/>
        <v>180.91391999999996</v>
      </c>
      <c r="U83" s="157">
        <f t="shared" si="14"/>
        <v>3.7690399999999995</v>
      </c>
      <c r="V83" s="157">
        <f t="shared" si="97"/>
        <v>180.91391999999996</v>
      </c>
      <c r="W83" s="219"/>
      <c r="X83" s="218"/>
      <c r="Y83" s="216">
        <v>0</v>
      </c>
      <c r="Z83" s="65"/>
      <c r="AA83" s="125"/>
      <c r="AB83" s="125">
        <f t="shared" si="99"/>
        <v>0</v>
      </c>
      <c r="AC83" s="125">
        <f t="shared" si="100"/>
        <v>0</v>
      </c>
      <c r="AD83" s="66">
        <f t="shared" si="93"/>
        <v>0</v>
      </c>
      <c r="AE83" s="66">
        <f t="shared" si="94"/>
        <v>0</v>
      </c>
      <c r="AF83" s="287" t="s">
        <v>1262</v>
      </c>
      <c r="AG83" s="69">
        <v>0</v>
      </c>
      <c r="AH83" s="68" t="str">
        <f t="shared" si="101"/>
        <v>VYPRODÁNO</v>
      </c>
      <c r="AI83" s="68"/>
      <c r="AJ83" s="69"/>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24.75" customHeight="1">
      <c r="A84" s="1"/>
      <c r="B84" s="251" t="s">
        <v>1437</v>
      </c>
      <c r="C84" s="251" t="s">
        <v>1438</v>
      </c>
      <c r="D84" s="287" t="s">
        <v>1262</v>
      </c>
      <c r="E84" s="307" t="s">
        <v>1427</v>
      </c>
      <c r="F84" s="149" t="s">
        <v>86</v>
      </c>
      <c r="G84" s="149">
        <v>1</v>
      </c>
      <c r="H84" s="149" t="s">
        <v>10</v>
      </c>
      <c r="I84" s="149" t="s">
        <v>1668</v>
      </c>
      <c r="J84" s="149" t="s">
        <v>1671</v>
      </c>
      <c r="K84" s="149">
        <v>10</v>
      </c>
      <c r="L84" s="149">
        <v>2.1000000000000001E-2</v>
      </c>
      <c r="M84" s="149">
        <v>48</v>
      </c>
      <c r="N84" s="149">
        <v>54</v>
      </c>
      <c r="O84" s="149" t="s">
        <v>1428</v>
      </c>
      <c r="P84" s="165" t="s">
        <v>1447</v>
      </c>
      <c r="Q84" s="306" t="s">
        <v>1849</v>
      </c>
      <c r="R84" s="154">
        <v>85.66</v>
      </c>
      <c r="S84" s="155">
        <f t="shared" si="81"/>
        <v>3.7690399999999995</v>
      </c>
      <c r="T84" s="156">
        <f t="shared" si="92"/>
        <v>180.91391999999996</v>
      </c>
      <c r="U84" s="157">
        <f t="shared" si="14"/>
        <v>3.7690399999999995</v>
      </c>
      <c r="V84" s="157">
        <f t="shared" si="97"/>
        <v>180.91391999999996</v>
      </c>
      <c r="W84" s="219"/>
      <c r="X84" s="218"/>
      <c r="Y84" s="216">
        <v>0</v>
      </c>
      <c r="Z84" s="65"/>
      <c r="AA84" s="125"/>
      <c r="AB84" s="125">
        <f t="shared" si="99"/>
        <v>0</v>
      </c>
      <c r="AC84" s="125">
        <f t="shared" si="100"/>
        <v>0</v>
      </c>
      <c r="AD84" s="66">
        <f t="shared" si="93"/>
        <v>0</v>
      </c>
      <c r="AE84" s="66">
        <f t="shared" si="94"/>
        <v>0</v>
      </c>
      <c r="AF84" s="287" t="s">
        <v>1262</v>
      </c>
      <c r="AG84" s="69">
        <v>0</v>
      </c>
      <c r="AH84" s="68" t="str">
        <f t="shared" si="101"/>
        <v>VYPRODÁNO</v>
      </c>
      <c r="AI84" s="68"/>
      <c r="AJ84" s="69"/>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24.75" customHeight="1">
      <c r="A85" s="1"/>
      <c r="B85" s="251" t="s">
        <v>1439</v>
      </c>
      <c r="C85" s="251" t="s">
        <v>1440</v>
      </c>
      <c r="D85" s="287" t="s">
        <v>1262</v>
      </c>
      <c r="E85" s="307" t="s">
        <v>1427</v>
      </c>
      <c r="F85" s="149" t="s">
        <v>86</v>
      </c>
      <c r="G85" s="149">
        <v>1</v>
      </c>
      <c r="H85" s="149" t="s">
        <v>10</v>
      </c>
      <c r="I85" s="149" t="s">
        <v>1668</v>
      </c>
      <c r="J85" s="149" t="s">
        <v>1671</v>
      </c>
      <c r="K85" s="149">
        <v>10</v>
      </c>
      <c r="L85" s="149">
        <v>2.1000000000000001E-2</v>
      </c>
      <c r="M85" s="149">
        <v>48</v>
      </c>
      <c r="N85" s="149">
        <v>54</v>
      </c>
      <c r="O85" s="149" t="s">
        <v>1428</v>
      </c>
      <c r="P85" s="165" t="s">
        <v>1448</v>
      </c>
      <c r="Q85" s="306" t="s">
        <v>1849</v>
      </c>
      <c r="R85" s="154">
        <v>85.66</v>
      </c>
      <c r="S85" s="155">
        <f t="shared" si="81"/>
        <v>3.7690399999999995</v>
      </c>
      <c r="T85" s="156">
        <f t="shared" si="92"/>
        <v>180.91391999999996</v>
      </c>
      <c r="U85" s="157">
        <f t="shared" si="14"/>
        <v>3.7690399999999995</v>
      </c>
      <c r="V85" s="157">
        <f t="shared" si="97"/>
        <v>180.91391999999996</v>
      </c>
      <c r="W85" s="219"/>
      <c r="X85" s="218"/>
      <c r="Y85" s="216">
        <v>0</v>
      </c>
      <c r="Z85" s="65"/>
      <c r="AA85" s="125"/>
      <c r="AB85" s="125">
        <f t="shared" si="99"/>
        <v>0</v>
      </c>
      <c r="AC85" s="125">
        <f t="shared" si="100"/>
        <v>0</v>
      </c>
      <c r="AD85" s="66">
        <f t="shared" si="93"/>
        <v>0</v>
      </c>
      <c r="AE85" s="66">
        <f t="shared" si="94"/>
        <v>0</v>
      </c>
      <c r="AF85" s="287" t="s">
        <v>1262</v>
      </c>
      <c r="AG85" s="69">
        <v>0</v>
      </c>
      <c r="AH85" s="68" t="str">
        <f t="shared" si="101"/>
        <v>VYPRODÁNO</v>
      </c>
      <c r="AI85" s="68"/>
      <c r="AJ85" s="69"/>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24.75" customHeight="1">
      <c r="A86" s="1"/>
      <c r="B86" s="251" t="s">
        <v>1441</v>
      </c>
      <c r="C86" s="251" t="s">
        <v>1442</v>
      </c>
      <c r="D86" s="287" t="s">
        <v>1262</v>
      </c>
      <c r="E86" s="307" t="s">
        <v>1427</v>
      </c>
      <c r="F86" s="149" t="s">
        <v>86</v>
      </c>
      <c r="G86" s="149">
        <v>1</v>
      </c>
      <c r="H86" s="149" t="s">
        <v>10</v>
      </c>
      <c r="I86" s="149" t="s">
        <v>1668</v>
      </c>
      <c r="J86" s="149" t="s">
        <v>1671</v>
      </c>
      <c r="K86" s="149">
        <v>10</v>
      </c>
      <c r="L86" s="149">
        <v>2.1000000000000001E-2</v>
      </c>
      <c r="M86" s="149">
        <v>48</v>
      </c>
      <c r="N86" s="149">
        <v>84</v>
      </c>
      <c r="O86" s="149" t="s">
        <v>1428</v>
      </c>
      <c r="P86" s="165" t="s">
        <v>1450</v>
      </c>
      <c r="Q86" s="306" t="s">
        <v>1849</v>
      </c>
      <c r="R86" s="154">
        <v>85.66</v>
      </c>
      <c r="S86" s="155">
        <f t="shared" si="81"/>
        <v>3.7690399999999995</v>
      </c>
      <c r="T86" s="156">
        <f t="shared" si="92"/>
        <v>180.91391999999996</v>
      </c>
      <c r="U86" s="157">
        <f t="shared" si="14"/>
        <v>3.7690399999999995</v>
      </c>
      <c r="V86" s="157">
        <f t="shared" si="97"/>
        <v>180.91391999999996</v>
      </c>
      <c r="W86" s="219"/>
      <c r="X86" s="218"/>
      <c r="Y86" s="216">
        <v>0</v>
      </c>
      <c r="Z86" s="65"/>
      <c r="AA86" s="125"/>
      <c r="AB86" s="125">
        <f t="shared" si="99"/>
        <v>0</v>
      </c>
      <c r="AC86" s="125">
        <f t="shared" si="100"/>
        <v>0</v>
      </c>
      <c r="AD86" s="66">
        <f t="shared" si="93"/>
        <v>0</v>
      </c>
      <c r="AE86" s="66">
        <f t="shared" si="94"/>
        <v>0</v>
      </c>
      <c r="AF86" s="287" t="s">
        <v>1262</v>
      </c>
      <c r="AG86" s="69">
        <v>0</v>
      </c>
      <c r="AH86" s="68" t="str">
        <f t="shared" si="101"/>
        <v>VYPRODÁNO</v>
      </c>
      <c r="AI86" s="68"/>
      <c r="AJ86" s="69"/>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24.75" customHeight="1">
      <c r="A87" s="1"/>
      <c r="B87" s="261" t="s">
        <v>1887</v>
      </c>
      <c r="C87" s="324" t="s">
        <v>1888</v>
      </c>
      <c r="D87" s="254"/>
      <c r="E87" s="307" t="s">
        <v>1889</v>
      </c>
      <c r="F87" s="149" t="s">
        <v>72</v>
      </c>
      <c r="G87" s="149">
        <v>1</v>
      </c>
      <c r="H87" s="149" t="s">
        <v>10</v>
      </c>
      <c r="I87" s="149" t="s">
        <v>1890</v>
      </c>
      <c r="J87" s="149" t="s">
        <v>1891</v>
      </c>
      <c r="K87" s="149">
        <v>11</v>
      </c>
      <c r="L87" s="149">
        <v>2.1999999999999999E-2</v>
      </c>
      <c r="M87" s="149">
        <v>8</v>
      </c>
      <c r="N87" s="149">
        <v>100</v>
      </c>
      <c r="O87" s="149" t="s">
        <v>1523</v>
      </c>
      <c r="P87" s="165" t="s">
        <v>1892</v>
      </c>
      <c r="Q87" s="315" t="s">
        <v>1849</v>
      </c>
      <c r="R87" s="154">
        <v>588.87</v>
      </c>
      <c r="S87" s="155">
        <f t="shared" ref="S87:S95" si="102">R87*0.044</f>
        <v>25.91028</v>
      </c>
      <c r="T87" s="156">
        <f t="shared" ref="T87:T95" si="103">S87*M87</f>
        <v>207.28224</v>
      </c>
      <c r="U87" s="157">
        <f t="shared" ref="U87:U95" si="104">S87*(1-$C$13)</f>
        <v>25.91028</v>
      </c>
      <c r="V87" s="157">
        <f t="shared" ref="V87:V95" si="105">T87*(1-$C$13)</f>
        <v>207.28224</v>
      </c>
      <c r="W87" s="219"/>
      <c r="X87" s="218"/>
      <c r="Y87" s="216">
        <v>0</v>
      </c>
      <c r="Z87" s="65"/>
      <c r="AA87" s="125"/>
      <c r="AB87" s="125">
        <f t="shared" ref="AB87:AB95" si="106">V87*Y87</f>
        <v>0</v>
      </c>
      <c r="AC87" s="125">
        <f t="shared" ref="AC87:AC95" si="107">AA87+AB87</f>
        <v>0</v>
      </c>
      <c r="AD87" s="66">
        <f t="shared" ref="AD87:AD95" si="108">K87*Y87</f>
        <v>0</v>
      </c>
      <c r="AE87" s="66">
        <f t="shared" ref="AE87:AE95" si="109">L87*Y87</f>
        <v>0</v>
      </c>
      <c r="AF87" s="287"/>
      <c r="AG87" s="69"/>
      <c r="AH87" s="68"/>
      <c r="AI87" s="68"/>
      <c r="AJ87" s="69"/>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24.75" customHeight="1">
      <c r="A88" s="1"/>
      <c r="B88" s="261" t="s">
        <v>1893</v>
      </c>
      <c r="C88" s="324" t="s">
        <v>1894</v>
      </c>
      <c r="D88" s="254"/>
      <c r="E88" s="307" t="s">
        <v>1889</v>
      </c>
      <c r="F88" s="149" t="s">
        <v>72</v>
      </c>
      <c r="G88" s="149">
        <v>1</v>
      </c>
      <c r="H88" s="149" t="s">
        <v>10</v>
      </c>
      <c r="I88" s="149" t="s">
        <v>1890</v>
      </c>
      <c r="J88" s="149" t="s">
        <v>1891</v>
      </c>
      <c r="K88" s="149">
        <v>11</v>
      </c>
      <c r="L88" s="149">
        <v>2.1999999999999999E-2</v>
      </c>
      <c r="M88" s="149">
        <v>8</v>
      </c>
      <c r="N88" s="149">
        <v>100</v>
      </c>
      <c r="O88" s="149" t="s">
        <v>1523</v>
      </c>
      <c r="P88" s="165" t="s">
        <v>1895</v>
      </c>
      <c r="Q88" s="315" t="s">
        <v>1849</v>
      </c>
      <c r="R88" s="154">
        <v>588.87</v>
      </c>
      <c r="S88" s="155">
        <f t="shared" si="102"/>
        <v>25.91028</v>
      </c>
      <c r="T88" s="156">
        <f t="shared" si="103"/>
        <v>207.28224</v>
      </c>
      <c r="U88" s="157">
        <f t="shared" si="104"/>
        <v>25.91028</v>
      </c>
      <c r="V88" s="157">
        <f t="shared" si="105"/>
        <v>207.28224</v>
      </c>
      <c r="W88" s="219"/>
      <c r="X88" s="218"/>
      <c r="Y88" s="216">
        <v>0</v>
      </c>
      <c r="Z88" s="65"/>
      <c r="AA88" s="125"/>
      <c r="AB88" s="125">
        <f t="shared" si="106"/>
        <v>0</v>
      </c>
      <c r="AC88" s="125">
        <f t="shared" si="107"/>
        <v>0</v>
      </c>
      <c r="AD88" s="66">
        <f t="shared" si="108"/>
        <v>0</v>
      </c>
      <c r="AE88" s="66">
        <f t="shared" si="109"/>
        <v>0</v>
      </c>
      <c r="AF88" s="287"/>
      <c r="AG88" s="69"/>
      <c r="AH88" s="68"/>
      <c r="AI88" s="68"/>
      <c r="AJ88" s="69"/>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24.75" customHeight="1">
      <c r="A89" s="1"/>
      <c r="B89" s="261" t="s">
        <v>1896</v>
      </c>
      <c r="C89" s="324" t="s">
        <v>1897</v>
      </c>
      <c r="D89" s="254"/>
      <c r="E89" s="307" t="s">
        <v>1889</v>
      </c>
      <c r="F89" s="149" t="s">
        <v>72</v>
      </c>
      <c r="G89" s="149">
        <v>1</v>
      </c>
      <c r="H89" s="149" t="s">
        <v>10</v>
      </c>
      <c r="I89" s="149" t="s">
        <v>1890</v>
      </c>
      <c r="J89" s="149" t="s">
        <v>1891</v>
      </c>
      <c r="K89" s="149">
        <v>11</v>
      </c>
      <c r="L89" s="149">
        <v>2.1999999999999999E-2</v>
      </c>
      <c r="M89" s="149">
        <v>8</v>
      </c>
      <c r="N89" s="149">
        <v>100</v>
      </c>
      <c r="O89" s="149" t="s">
        <v>1523</v>
      </c>
      <c r="P89" s="165" t="s">
        <v>1898</v>
      </c>
      <c r="Q89" s="315" t="s">
        <v>1849</v>
      </c>
      <c r="R89" s="154">
        <v>588.87</v>
      </c>
      <c r="S89" s="155">
        <f t="shared" si="102"/>
        <v>25.91028</v>
      </c>
      <c r="T89" s="156">
        <f t="shared" si="103"/>
        <v>207.28224</v>
      </c>
      <c r="U89" s="157">
        <f t="shared" si="104"/>
        <v>25.91028</v>
      </c>
      <c r="V89" s="157">
        <f t="shared" si="105"/>
        <v>207.28224</v>
      </c>
      <c r="W89" s="219"/>
      <c r="X89" s="218"/>
      <c r="Y89" s="216">
        <v>0</v>
      </c>
      <c r="Z89" s="65"/>
      <c r="AA89" s="125"/>
      <c r="AB89" s="125">
        <f t="shared" si="106"/>
        <v>0</v>
      </c>
      <c r="AC89" s="125">
        <f t="shared" si="107"/>
        <v>0</v>
      </c>
      <c r="AD89" s="66">
        <f t="shared" si="108"/>
        <v>0</v>
      </c>
      <c r="AE89" s="66">
        <f t="shared" si="109"/>
        <v>0</v>
      </c>
      <c r="AF89" s="287"/>
      <c r="AG89" s="69"/>
      <c r="AH89" s="68"/>
      <c r="AI89" s="68"/>
      <c r="AJ89" s="69"/>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24.75" customHeight="1">
      <c r="A90" s="1"/>
      <c r="B90" s="261" t="s">
        <v>1899</v>
      </c>
      <c r="C90" s="324" t="s">
        <v>1900</v>
      </c>
      <c r="D90" s="254"/>
      <c r="E90" s="307" t="s">
        <v>1889</v>
      </c>
      <c r="F90" s="149" t="s">
        <v>72</v>
      </c>
      <c r="G90" s="149">
        <v>1</v>
      </c>
      <c r="H90" s="149" t="s">
        <v>10</v>
      </c>
      <c r="I90" s="149" t="s">
        <v>1890</v>
      </c>
      <c r="J90" s="149" t="s">
        <v>1891</v>
      </c>
      <c r="K90" s="149">
        <v>11</v>
      </c>
      <c r="L90" s="149">
        <v>2.1999999999999999E-2</v>
      </c>
      <c r="M90" s="149">
        <v>8</v>
      </c>
      <c r="N90" s="149">
        <v>100</v>
      </c>
      <c r="O90" s="149" t="s">
        <v>1523</v>
      </c>
      <c r="P90" s="165" t="s">
        <v>1901</v>
      </c>
      <c r="Q90" s="315" t="s">
        <v>1849</v>
      </c>
      <c r="R90" s="154">
        <v>588.87</v>
      </c>
      <c r="S90" s="155">
        <f t="shared" si="102"/>
        <v>25.91028</v>
      </c>
      <c r="T90" s="156">
        <f t="shared" si="103"/>
        <v>207.28224</v>
      </c>
      <c r="U90" s="157">
        <f t="shared" si="104"/>
        <v>25.91028</v>
      </c>
      <c r="V90" s="157">
        <f t="shared" si="105"/>
        <v>207.28224</v>
      </c>
      <c r="W90" s="219"/>
      <c r="X90" s="218"/>
      <c r="Y90" s="216">
        <v>0</v>
      </c>
      <c r="Z90" s="65"/>
      <c r="AA90" s="125"/>
      <c r="AB90" s="125">
        <f t="shared" si="106"/>
        <v>0</v>
      </c>
      <c r="AC90" s="125">
        <f t="shared" si="107"/>
        <v>0</v>
      </c>
      <c r="AD90" s="66">
        <f t="shared" si="108"/>
        <v>0</v>
      </c>
      <c r="AE90" s="66">
        <f t="shared" si="109"/>
        <v>0</v>
      </c>
      <c r="AF90" s="287"/>
      <c r="AG90" s="69"/>
      <c r="AH90" s="68"/>
      <c r="AI90" s="68"/>
      <c r="AJ90" s="69"/>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24.75" customHeight="1">
      <c r="A91" s="1"/>
      <c r="B91" s="261" t="s">
        <v>1902</v>
      </c>
      <c r="C91" s="324" t="s">
        <v>1903</v>
      </c>
      <c r="D91" s="254"/>
      <c r="E91" s="307" t="s">
        <v>1889</v>
      </c>
      <c r="F91" s="149" t="s">
        <v>72</v>
      </c>
      <c r="G91" s="149">
        <v>1</v>
      </c>
      <c r="H91" s="149" t="s">
        <v>10</v>
      </c>
      <c r="I91" s="149" t="s">
        <v>1890</v>
      </c>
      <c r="J91" s="149" t="s">
        <v>1891</v>
      </c>
      <c r="K91" s="149">
        <v>11</v>
      </c>
      <c r="L91" s="149">
        <v>2.1999999999999999E-2</v>
      </c>
      <c r="M91" s="149">
        <v>8</v>
      </c>
      <c r="N91" s="149">
        <v>100</v>
      </c>
      <c r="O91" s="149" t="s">
        <v>1523</v>
      </c>
      <c r="P91" s="165" t="s">
        <v>1904</v>
      </c>
      <c r="Q91" s="315" t="s">
        <v>1849</v>
      </c>
      <c r="R91" s="154">
        <v>588.87</v>
      </c>
      <c r="S91" s="155">
        <f t="shared" si="102"/>
        <v>25.91028</v>
      </c>
      <c r="T91" s="156">
        <f t="shared" si="103"/>
        <v>207.28224</v>
      </c>
      <c r="U91" s="157">
        <f t="shared" si="104"/>
        <v>25.91028</v>
      </c>
      <c r="V91" s="157">
        <f t="shared" si="105"/>
        <v>207.28224</v>
      </c>
      <c r="W91" s="219"/>
      <c r="X91" s="218"/>
      <c r="Y91" s="216">
        <v>0</v>
      </c>
      <c r="Z91" s="65"/>
      <c r="AA91" s="125"/>
      <c r="AB91" s="125">
        <f t="shared" si="106"/>
        <v>0</v>
      </c>
      <c r="AC91" s="125">
        <f t="shared" si="107"/>
        <v>0</v>
      </c>
      <c r="AD91" s="66">
        <f t="shared" si="108"/>
        <v>0</v>
      </c>
      <c r="AE91" s="66">
        <f t="shared" si="109"/>
        <v>0</v>
      </c>
      <c r="AF91" s="287"/>
      <c r="AG91" s="69"/>
      <c r="AH91" s="68"/>
      <c r="AI91" s="68"/>
      <c r="AJ91" s="69"/>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24.75" customHeight="1">
      <c r="A92" s="1"/>
      <c r="B92" s="261" t="s">
        <v>1905</v>
      </c>
      <c r="C92" s="324" t="s">
        <v>1906</v>
      </c>
      <c r="D92" s="254"/>
      <c r="E92" s="307" t="s">
        <v>1889</v>
      </c>
      <c r="F92" s="149" t="s">
        <v>72</v>
      </c>
      <c r="G92" s="149">
        <v>1</v>
      </c>
      <c r="H92" s="149" t="s">
        <v>10</v>
      </c>
      <c r="I92" s="149" t="s">
        <v>1890</v>
      </c>
      <c r="J92" s="149" t="s">
        <v>1891</v>
      </c>
      <c r="K92" s="149">
        <v>11</v>
      </c>
      <c r="L92" s="149">
        <v>2.1999999999999999E-2</v>
      </c>
      <c r="M92" s="149">
        <v>8</v>
      </c>
      <c r="N92" s="149">
        <v>100</v>
      </c>
      <c r="O92" s="149" t="s">
        <v>1523</v>
      </c>
      <c r="P92" s="165" t="s">
        <v>1907</v>
      </c>
      <c r="Q92" s="315" t="s">
        <v>1849</v>
      </c>
      <c r="R92" s="154">
        <v>588.87</v>
      </c>
      <c r="S92" s="155">
        <f t="shared" si="102"/>
        <v>25.91028</v>
      </c>
      <c r="T92" s="156">
        <f t="shared" si="103"/>
        <v>207.28224</v>
      </c>
      <c r="U92" s="157">
        <f t="shared" si="104"/>
        <v>25.91028</v>
      </c>
      <c r="V92" s="157">
        <f t="shared" si="105"/>
        <v>207.28224</v>
      </c>
      <c r="W92" s="219"/>
      <c r="X92" s="218"/>
      <c r="Y92" s="216">
        <v>0</v>
      </c>
      <c r="Z92" s="65"/>
      <c r="AA92" s="125"/>
      <c r="AB92" s="125">
        <f t="shared" si="106"/>
        <v>0</v>
      </c>
      <c r="AC92" s="125">
        <f t="shared" si="107"/>
        <v>0</v>
      </c>
      <c r="AD92" s="66">
        <f t="shared" si="108"/>
        <v>0</v>
      </c>
      <c r="AE92" s="66">
        <f t="shared" si="109"/>
        <v>0</v>
      </c>
      <c r="AF92" s="287"/>
      <c r="AG92" s="69"/>
      <c r="AH92" s="68"/>
      <c r="AI92" s="68"/>
      <c r="AJ92" s="69"/>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24.75" customHeight="1">
      <c r="A93" s="1"/>
      <c r="B93" s="261" t="s">
        <v>1908</v>
      </c>
      <c r="C93" s="324" t="s">
        <v>1909</v>
      </c>
      <c r="D93" s="254"/>
      <c r="E93" s="307" t="s">
        <v>1889</v>
      </c>
      <c r="F93" s="149" t="s">
        <v>72</v>
      </c>
      <c r="G93" s="149">
        <v>1</v>
      </c>
      <c r="H93" s="149" t="s">
        <v>10</v>
      </c>
      <c r="I93" s="149" t="s">
        <v>1890</v>
      </c>
      <c r="J93" s="149" t="s">
        <v>1891</v>
      </c>
      <c r="K93" s="149">
        <v>11</v>
      </c>
      <c r="L93" s="149">
        <v>2.1999999999999999E-2</v>
      </c>
      <c r="M93" s="149">
        <v>8</v>
      </c>
      <c r="N93" s="149">
        <v>100</v>
      </c>
      <c r="O93" s="149" t="s">
        <v>1523</v>
      </c>
      <c r="P93" s="165" t="s">
        <v>1910</v>
      </c>
      <c r="Q93" s="315" t="s">
        <v>1849</v>
      </c>
      <c r="R93" s="154">
        <v>588.87</v>
      </c>
      <c r="S93" s="155">
        <f t="shared" si="102"/>
        <v>25.91028</v>
      </c>
      <c r="T93" s="156">
        <f t="shared" si="103"/>
        <v>207.28224</v>
      </c>
      <c r="U93" s="157">
        <f t="shared" si="104"/>
        <v>25.91028</v>
      </c>
      <c r="V93" s="157">
        <f t="shared" si="105"/>
        <v>207.28224</v>
      </c>
      <c r="W93" s="219"/>
      <c r="X93" s="218"/>
      <c r="Y93" s="216">
        <v>0</v>
      </c>
      <c r="Z93" s="65"/>
      <c r="AA93" s="125"/>
      <c r="AB93" s="125">
        <f t="shared" si="106"/>
        <v>0</v>
      </c>
      <c r="AC93" s="125">
        <f t="shared" si="107"/>
        <v>0</v>
      </c>
      <c r="AD93" s="66">
        <f t="shared" si="108"/>
        <v>0</v>
      </c>
      <c r="AE93" s="66">
        <f t="shared" si="109"/>
        <v>0</v>
      </c>
      <c r="AF93" s="287"/>
      <c r="AG93" s="69"/>
      <c r="AH93" s="68"/>
      <c r="AI93" s="68"/>
      <c r="AJ93" s="69"/>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24.75" customHeight="1">
      <c r="A94" s="1"/>
      <c r="B94" s="261" t="s">
        <v>1911</v>
      </c>
      <c r="C94" s="324" t="s">
        <v>1912</v>
      </c>
      <c r="D94" s="254"/>
      <c r="E94" s="307" t="s">
        <v>1889</v>
      </c>
      <c r="F94" s="149" t="s">
        <v>72</v>
      </c>
      <c r="G94" s="149">
        <v>1</v>
      </c>
      <c r="H94" s="149" t="s">
        <v>10</v>
      </c>
      <c r="I94" s="149" t="s">
        <v>1890</v>
      </c>
      <c r="J94" s="149" t="s">
        <v>1891</v>
      </c>
      <c r="K94" s="149">
        <v>11</v>
      </c>
      <c r="L94" s="149">
        <v>2.1999999999999999E-2</v>
      </c>
      <c r="M94" s="149">
        <v>8</v>
      </c>
      <c r="N94" s="149">
        <v>100</v>
      </c>
      <c r="O94" s="149" t="s">
        <v>1523</v>
      </c>
      <c r="P94" s="165" t="s">
        <v>1913</v>
      </c>
      <c r="Q94" s="315" t="s">
        <v>1849</v>
      </c>
      <c r="R94" s="154">
        <v>588.87</v>
      </c>
      <c r="S94" s="155">
        <f t="shared" si="102"/>
        <v>25.91028</v>
      </c>
      <c r="T94" s="156">
        <f t="shared" si="103"/>
        <v>207.28224</v>
      </c>
      <c r="U94" s="157">
        <f t="shared" si="104"/>
        <v>25.91028</v>
      </c>
      <c r="V94" s="157">
        <f t="shared" si="105"/>
        <v>207.28224</v>
      </c>
      <c r="W94" s="219"/>
      <c r="X94" s="218"/>
      <c r="Y94" s="216">
        <v>0</v>
      </c>
      <c r="Z94" s="65"/>
      <c r="AA94" s="125"/>
      <c r="AB94" s="125">
        <f t="shared" si="106"/>
        <v>0</v>
      </c>
      <c r="AC94" s="125">
        <f t="shared" si="107"/>
        <v>0</v>
      </c>
      <c r="AD94" s="66">
        <f t="shared" si="108"/>
        <v>0</v>
      </c>
      <c r="AE94" s="66">
        <f t="shared" si="109"/>
        <v>0</v>
      </c>
      <c r="AF94" s="287"/>
      <c r="AG94" s="69"/>
      <c r="AH94" s="68"/>
      <c r="AI94" s="68"/>
      <c r="AJ94" s="69"/>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24.75" customHeight="1">
      <c r="A95" s="1"/>
      <c r="B95" s="261" t="s">
        <v>1914</v>
      </c>
      <c r="C95" s="324" t="s">
        <v>1915</v>
      </c>
      <c r="D95" s="254"/>
      <c r="E95" s="307" t="s">
        <v>1889</v>
      </c>
      <c r="F95" s="149" t="s">
        <v>72</v>
      </c>
      <c r="G95" s="149">
        <v>1</v>
      </c>
      <c r="H95" s="149" t="s">
        <v>10</v>
      </c>
      <c r="I95" s="149" t="s">
        <v>1890</v>
      </c>
      <c r="J95" s="149" t="s">
        <v>1891</v>
      </c>
      <c r="K95" s="149">
        <v>11</v>
      </c>
      <c r="L95" s="149">
        <v>2.1999999999999999E-2</v>
      </c>
      <c r="M95" s="149">
        <v>8</v>
      </c>
      <c r="N95" s="149">
        <v>100</v>
      </c>
      <c r="O95" s="149" t="s">
        <v>1523</v>
      </c>
      <c r="P95" s="165" t="s">
        <v>1916</v>
      </c>
      <c r="Q95" s="315" t="s">
        <v>1849</v>
      </c>
      <c r="R95" s="154">
        <v>588.87</v>
      </c>
      <c r="S95" s="155">
        <f t="shared" si="102"/>
        <v>25.91028</v>
      </c>
      <c r="T95" s="156">
        <f t="shared" si="103"/>
        <v>207.28224</v>
      </c>
      <c r="U95" s="157">
        <f t="shared" si="104"/>
        <v>25.91028</v>
      </c>
      <c r="V95" s="157">
        <f t="shared" si="105"/>
        <v>207.28224</v>
      </c>
      <c r="W95" s="219"/>
      <c r="X95" s="218"/>
      <c r="Y95" s="216">
        <v>0</v>
      </c>
      <c r="Z95" s="65"/>
      <c r="AA95" s="125"/>
      <c r="AB95" s="125">
        <f t="shared" si="106"/>
        <v>0</v>
      </c>
      <c r="AC95" s="125">
        <f t="shared" si="107"/>
        <v>0</v>
      </c>
      <c r="AD95" s="66">
        <f t="shared" si="108"/>
        <v>0</v>
      </c>
      <c r="AE95" s="66">
        <f t="shared" si="109"/>
        <v>0</v>
      </c>
      <c r="AF95" s="287"/>
      <c r="AG95" s="69"/>
      <c r="AH95" s="68"/>
      <c r="AI95" s="68"/>
      <c r="AJ95" s="69"/>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24.75" customHeight="1">
      <c r="A96" s="1"/>
      <c r="B96" s="135" t="s">
        <v>1857</v>
      </c>
      <c r="C96" s="135"/>
      <c r="D96" s="79"/>
      <c r="E96" s="163"/>
      <c r="F96" s="163"/>
      <c r="G96" s="163"/>
      <c r="H96" s="163"/>
      <c r="I96" s="163"/>
      <c r="J96" s="163"/>
      <c r="K96" s="163"/>
      <c r="L96" s="163"/>
      <c r="M96" s="163"/>
      <c r="N96" s="163"/>
      <c r="O96" s="163"/>
      <c r="P96" s="162"/>
      <c r="Q96" s="163"/>
      <c r="R96" s="163"/>
      <c r="S96" s="163"/>
      <c r="T96" s="163"/>
      <c r="U96" s="163"/>
      <c r="V96" s="163"/>
      <c r="W96" s="136"/>
      <c r="X96" s="136"/>
      <c r="Y96" s="136"/>
      <c r="Z96" s="136"/>
      <c r="AA96" s="136"/>
      <c r="AB96" s="136"/>
      <c r="AC96" s="136"/>
      <c r="AD96" s="136"/>
      <c r="AE96" s="79"/>
      <c r="AF96" s="287"/>
      <c r="AG96" s="69"/>
      <c r="AH96" s="68"/>
      <c r="AI96" s="68"/>
      <c r="AJ96" s="69"/>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24.75" customHeight="1">
      <c r="A97" s="1"/>
      <c r="B97" s="251" t="s">
        <v>1858</v>
      </c>
      <c r="C97" s="324" t="s">
        <v>1859</v>
      </c>
      <c r="D97" s="254"/>
      <c r="E97" s="307" t="s">
        <v>1614</v>
      </c>
      <c r="F97" s="149" t="s">
        <v>28</v>
      </c>
      <c r="G97" s="149">
        <v>1</v>
      </c>
      <c r="H97" s="149" t="s">
        <v>10</v>
      </c>
      <c r="I97" s="149"/>
      <c r="J97" s="149" t="s">
        <v>1860</v>
      </c>
      <c r="K97" s="149"/>
      <c r="L97" s="149">
        <v>4.2000000000000003E-2</v>
      </c>
      <c r="M97" s="149">
        <v>20</v>
      </c>
      <c r="N97" s="149">
        <v>20</v>
      </c>
      <c r="O97" s="149" t="s">
        <v>1861</v>
      </c>
      <c r="P97" s="188" t="s">
        <v>1862</v>
      </c>
      <c r="Q97" s="315" t="s">
        <v>1849</v>
      </c>
      <c r="R97" s="154">
        <v>309.49</v>
      </c>
      <c r="S97" s="155">
        <f t="shared" ref="S97" si="110">R97*0.044</f>
        <v>13.617559999999999</v>
      </c>
      <c r="T97" s="156">
        <f>S97*M97</f>
        <v>272.35120000000001</v>
      </c>
      <c r="U97" s="157">
        <f t="shared" ref="U97" si="111">S97*(1-$C$13)</f>
        <v>13.617559999999999</v>
      </c>
      <c r="V97" s="157">
        <f t="shared" ref="V97" si="112">T97*(1-$C$13)</f>
        <v>272.35120000000001</v>
      </c>
      <c r="W97" s="219"/>
      <c r="X97" s="218"/>
      <c r="Y97" s="216">
        <v>0</v>
      </c>
      <c r="Z97" s="65"/>
      <c r="AA97" s="125"/>
      <c r="AB97" s="125">
        <f t="shared" ref="AB97" si="113">V97*Y97</f>
        <v>0</v>
      </c>
      <c r="AC97" s="125">
        <f t="shared" ref="AC97" si="114">AA97+AB97</f>
        <v>0</v>
      </c>
      <c r="AD97" s="66">
        <f>K97*Y97</f>
        <v>0</v>
      </c>
      <c r="AE97" s="66">
        <f>L97*Y97</f>
        <v>0</v>
      </c>
      <c r="AF97" s="287"/>
      <c r="AG97" s="69"/>
      <c r="AH97" s="68"/>
      <c r="AI97" s="68"/>
      <c r="AJ97" s="69"/>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24.75" customHeight="1">
      <c r="A98" s="1"/>
      <c r="B98" s="251" t="s">
        <v>1863</v>
      </c>
      <c r="C98" s="324" t="s">
        <v>1864</v>
      </c>
      <c r="D98" s="254"/>
      <c r="E98" s="307" t="s">
        <v>1614</v>
      </c>
      <c r="F98" s="149" t="s">
        <v>28</v>
      </c>
      <c r="G98" s="149">
        <v>1</v>
      </c>
      <c r="H98" s="149" t="s">
        <v>10</v>
      </c>
      <c r="I98" s="149"/>
      <c r="J98" s="149" t="s">
        <v>1860</v>
      </c>
      <c r="K98" s="149"/>
      <c r="L98" s="149">
        <v>4.2000000000000003E-2</v>
      </c>
      <c r="M98" s="149">
        <v>20</v>
      </c>
      <c r="N98" s="149">
        <v>20</v>
      </c>
      <c r="O98" s="149" t="s">
        <v>1861</v>
      </c>
      <c r="P98" s="188" t="s">
        <v>1865</v>
      </c>
      <c r="Q98" s="315" t="s">
        <v>1849</v>
      </c>
      <c r="R98" s="154">
        <v>309.49</v>
      </c>
      <c r="S98" s="155">
        <f t="shared" ref="S98:S102" si="115">R98*0.044</f>
        <v>13.617559999999999</v>
      </c>
      <c r="T98" s="156">
        <f t="shared" ref="T98:T102" si="116">S98*M98</f>
        <v>272.35120000000001</v>
      </c>
      <c r="U98" s="157">
        <f t="shared" ref="U98:U102" si="117">S98*(1-$C$13)</f>
        <v>13.617559999999999</v>
      </c>
      <c r="V98" s="157">
        <f t="shared" ref="V98:V102" si="118">T98*(1-$C$13)</f>
        <v>272.35120000000001</v>
      </c>
      <c r="W98" s="219"/>
      <c r="X98" s="218"/>
      <c r="Y98" s="216">
        <v>0</v>
      </c>
      <c r="Z98" s="65"/>
      <c r="AA98" s="125"/>
      <c r="AB98" s="125">
        <f t="shared" ref="AB98:AB102" si="119">V98*Y98</f>
        <v>0</v>
      </c>
      <c r="AC98" s="125">
        <f t="shared" ref="AC98:AC102" si="120">AA98+AB98</f>
        <v>0</v>
      </c>
      <c r="AD98" s="66">
        <f t="shared" ref="AD98:AD102" si="121">K98*Y98</f>
        <v>0</v>
      </c>
      <c r="AE98" s="66">
        <f t="shared" ref="AE98:AE102" si="122">L98*Y98</f>
        <v>0</v>
      </c>
      <c r="AF98" s="287"/>
      <c r="AG98" s="69"/>
      <c r="AH98" s="68"/>
      <c r="AI98" s="68"/>
      <c r="AJ98" s="69"/>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24.75" customHeight="1">
      <c r="A99" s="1"/>
      <c r="B99" s="251" t="s">
        <v>1866</v>
      </c>
      <c r="C99" s="324" t="s">
        <v>1867</v>
      </c>
      <c r="D99" s="254"/>
      <c r="E99" s="307" t="s">
        <v>1614</v>
      </c>
      <c r="F99" s="149" t="s">
        <v>28</v>
      </c>
      <c r="G99" s="149">
        <v>1</v>
      </c>
      <c r="H99" s="149" t="s">
        <v>10</v>
      </c>
      <c r="I99" s="149"/>
      <c r="J99" s="149" t="s">
        <v>1860</v>
      </c>
      <c r="K99" s="149"/>
      <c r="L99" s="149">
        <v>4.2000000000000003E-2</v>
      </c>
      <c r="M99" s="149">
        <v>20</v>
      </c>
      <c r="N99" s="149">
        <v>20</v>
      </c>
      <c r="O99" s="149" t="s">
        <v>1861</v>
      </c>
      <c r="P99" s="188" t="s">
        <v>1868</v>
      </c>
      <c r="Q99" s="315" t="s">
        <v>1849</v>
      </c>
      <c r="R99" s="154">
        <v>309.49</v>
      </c>
      <c r="S99" s="155">
        <f t="shared" si="115"/>
        <v>13.617559999999999</v>
      </c>
      <c r="T99" s="156">
        <f t="shared" si="116"/>
        <v>272.35120000000001</v>
      </c>
      <c r="U99" s="157">
        <f t="shared" si="117"/>
        <v>13.617559999999999</v>
      </c>
      <c r="V99" s="157">
        <f t="shared" si="118"/>
        <v>272.35120000000001</v>
      </c>
      <c r="W99" s="219"/>
      <c r="X99" s="218"/>
      <c r="Y99" s="216">
        <v>0</v>
      </c>
      <c r="Z99" s="65"/>
      <c r="AA99" s="125"/>
      <c r="AB99" s="125">
        <f t="shared" si="119"/>
        <v>0</v>
      </c>
      <c r="AC99" s="125">
        <f t="shared" si="120"/>
        <v>0</v>
      </c>
      <c r="AD99" s="66">
        <f t="shared" si="121"/>
        <v>0</v>
      </c>
      <c r="AE99" s="66">
        <f t="shared" si="122"/>
        <v>0</v>
      </c>
      <c r="AF99" s="287"/>
      <c r="AG99" s="69"/>
      <c r="AH99" s="68"/>
      <c r="AI99" s="68"/>
      <c r="AJ99" s="69"/>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24.75" customHeight="1">
      <c r="A100" s="1"/>
      <c r="B100" s="251" t="s">
        <v>1869</v>
      </c>
      <c r="C100" s="324" t="s">
        <v>1870</v>
      </c>
      <c r="D100" s="254"/>
      <c r="E100" s="307" t="s">
        <v>1614</v>
      </c>
      <c r="F100" s="149" t="s">
        <v>28</v>
      </c>
      <c r="G100" s="149">
        <v>1</v>
      </c>
      <c r="H100" s="149" t="s">
        <v>10</v>
      </c>
      <c r="I100" s="149"/>
      <c r="J100" s="149" t="s">
        <v>1860</v>
      </c>
      <c r="K100" s="149"/>
      <c r="L100" s="149">
        <v>4.2000000000000003E-2</v>
      </c>
      <c r="M100" s="149">
        <v>20</v>
      </c>
      <c r="N100" s="149">
        <v>20</v>
      </c>
      <c r="O100" s="149" t="s">
        <v>1861</v>
      </c>
      <c r="P100" s="188" t="s">
        <v>1871</v>
      </c>
      <c r="Q100" s="315" t="s">
        <v>1849</v>
      </c>
      <c r="R100" s="154">
        <v>309.49</v>
      </c>
      <c r="S100" s="155">
        <f t="shared" si="115"/>
        <v>13.617559999999999</v>
      </c>
      <c r="T100" s="156">
        <f t="shared" si="116"/>
        <v>272.35120000000001</v>
      </c>
      <c r="U100" s="157">
        <f t="shared" si="117"/>
        <v>13.617559999999999</v>
      </c>
      <c r="V100" s="157">
        <f t="shared" si="118"/>
        <v>272.35120000000001</v>
      </c>
      <c r="W100" s="219"/>
      <c r="X100" s="218"/>
      <c r="Y100" s="216">
        <v>0</v>
      </c>
      <c r="Z100" s="65"/>
      <c r="AA100" s="125"/>
      <c r="AB100" s="125">
        <f t="shared" si="119"/>
        <v>0</v>
      </c>
      <c r="AC100" s="125">
        <f t="shared" si="120"/>
        <v>0</v>
      </c>
      <c r="AD100" s="66">
        <f t="shared" si="121"/>
        <v>0</v>
      </c>
      <c r="AE100" s="66">
        <f t="shared" si="122"/>
        <v>0</v>
      </c>
      <c r="AF100" s="287"/>
      <c r="AG100" s="69"/>
      <c r="AH100" s="68"/>
      <c r="AI100" s="68"/>
      <c r="AJ100" s="69"/>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24.75" customHeight="1">
      <c r="A101" s="1"/>
      <c r="B101" s="251" t="s">
        <v>1872</v>
      </c>
      <c r="C101" s="324" t="s">
        <v>1873</v>
      </c>
      <c r="D101" s="254"/>
      <c r="E101" s="307" t="s">
        <v>1614</v>
      </c>
      <c r="F101" s="149" t="s">
        <v>28</v>
      </c>
      <c r="G101" s="149">
        <v>1</v>
      </c>
      <c r="H101" s="149" t="s">
        <v>10</v>
      </c>
      <c r="I101" s="149"/>
      <c r="J101" s="149" t="s">
        <v>1860</v>
      </c>
      <c r="K101" s="149"/>
      <c r="L101" s="149">
        <v>4.2000000000000003E-2</v>
      </c>
      <c r="M101" s="149">
        <v>20</v>
      </c>
      <c r="N101" s="149">
        <v>20</v>
      </c>
      <c r="O101" s="149" t="s">
        <v>1861</v>
      </c>
      <c r="P101" s="188" t="s">
        <v>1874</v>
      </c>
      <c r="Q101" s="315" t="s">
        <v>1849</v>
      </c>
      <c r="R101" s="154">
        <v>309.49</v>
      </c>
      <c r="S101" s="155">
        <f t="shared" si="115"/>
        <v>13.617559999999999</v>
      </c>
      <c r="T101" s="156">
        <f t="shared" si="116"/>
        <v>272.35120000000001</v>
      </c>
      <c r="U101" s="157">
        <f t="shared" si="117"/>
        <v>13.617559999999999</v>
      </c>
      <c r="V101" s="157">
        <f t="shared" si="118"/>
        <v>272.35120000000001</v>
      </c>
      <c r="W101" s="219"/>
      <c r="X101" s="218"/>
      <c r="Y101" s="216">
        <v>0</v>
      </c>
      <c r="Z101" s="65"/>
      <c r="AA101" s="125"/>
      <c r="AB101" s="125">
        <f t="shared" si="119"/>
        <v>0</v>
      </c>
      <c r="AC101" s="125">
        <f t="shared" si="120"/>
        <v>0</v>
      </c>
      <c r="AD101" s="66">
        <f t="shared" si="121"/>
        <v>0</v>
      </c>
      <c r="AE101" s="66">
        <f t="shared" si="122"/>
        <v>0</v>
      </c>
      <c r="AF101" s="287"/>
      <c r="AG101" s="69"/>
      <c r="AH101" s="68"/>
      <c r="AI101" s="68"/>
      <c r="AJ101" s="69"/>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24.75" customHeight="1">
      <c r="A102" s="1"/>
      <c r="B102" s="251" t="s">
        <v>1875</v>
      </c>
      <c r="C102" s="324" t="s">
        <v>1876</v>
      </c>
      <c r="D102" s="254"/>
      <c r="E102" s="307" t="s">
        <v>1614</v>
      </c>
      <c r="F102" s="149" t="s">
        <v>28</v>
      </c>
      <c r="G102" s="149">
        <v>1</v>
      </c>
      <c r="H102" s="149" t="s">
        <v>10</v>
      </c>
      <c r="I102" s="149"/>
      <c r="J102" s="149" t="s">
        <v>1860</v>
      </c>
      <c r="K102" s="149"/>
      <c r="L102" s="149">
        <v>4.2000000000000003E-2</v>
      </c>
      <c r="M102" s="149">
        <v>20</v>
      </c>
      <c r="N102" s="149">
        <v>20</v>
      </c>
      <c r="O102" s="149" t="s">
        <v>1861</v>
      </c>
      <c r="P102" s="188" t="s">
        <v>1877</v>
      </c>
      <c r="Q102" s="315" t="s">
        <v>1849</v>
      </c>
      <c r="R102" s="154">
        <v>309.49</v>
      </c>
      <c r="S102" s="155">
        <f t="shared" si="115"/>
        <v>13.617559999999999</v>
      </c>
      <c r="T102" s="156">
        <f t="shared" si="116"/>
        <v>272.35120000000001</v>
      </c>
      <c r="U102" s="157">
        <f t="shared" si="117"/>
        <v>13.617559999999999</v>
      </c>
      <c r="V102" s="157">
        <f t="shared" si="118"/>
        <v>272.35120000000001</v>
      </c>
      <c r="W102" s="219"/>
      <c r="X102" s="218"/>
      <c r="Y102" s="216">
        <v>0</v>
      </c>
      <c r="Z102" s="65"/>
      <c r="AA102" s="125"/>
      <c r="AB102" s="125">
        <f t="shared" si="119"/>
        <v>0</v>
      </c>
      <c r="AC102" s="125">
        <f t="shared" si="120"/>
        <v>0</v>
      </c>
      <c r="AD102" s="66">
        <f t="shared" si="121"/>
        <v>0</v>
      </c>
      <c r="AE102" s="66">
        <f t="shared" si="122"/>
        <v>0</v>
      </c>
      <c r="AF102" s="287"/>
      <c r="AG102" s="69"/>
      <c r="AH102" s="68"/>
      <c r="AI102" s="68"/>
      <c r="AJ102" s="69"/>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s="58" customFormat="1" ht="24.75" customHeight="1">
      <c r="A103" s="70"/>
      <c r="B103" s="135" t="s">
        <v>89</v>
      </c>
      <c r="C103" s="135"/>
      <c r="D103" s="74"/>
      <c r="E103" s="163"/>
      <c r="F103" s="163"/>
      <c r="G103" s="163"/>
      <c r="H103" s="163"/>
      <c r="I103" s="163"/>
      <c r="J103" s="163"/>
      <c r="K103" s="163"/>
      <c r="L103" s="163"/>
      <c r="M103" s="163"/>
      <c r="N103" s="163"/>
      <c r="O103" s="163"/>
      <c r="P103" s="162"/>
      <c r="Q103" s="163"/>
      <c r="R103" s="163"/>
      <c r="S103" s="163"/>
      <c r="T103" s="163"/>
      <c r="U103" s="163"/>
      <c r="V103" s="163"/>
      <c r="W103" s="136"/>
      <c r="X103" s="136"/>
      <c r="Y103" s="136"/>
      <c r="Z103" s="136"/>
      <c r="AA103" s="136"/>
      <c r="AB103" s="136"/>
      <c r="AC103" s="136"/>
      <c r="AD103" s="79"/>
      <c r="AE103" s="79"/>
      <c r="AF103" s="74"/>
      <c r="AG103" s="75"/>
      <c r="AH103" s="68"/>
      <c r="AI103" s="68"/>
      <c r="AJ103" s="69"/>
      <c r="AK103" s="1"/>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row>
    <row r="104" spans="1:63" ht="24.75" customHeight="1">
      <c r="A104" s="1"/>
      <c r="B104" s="251" t="s">
        <v>90</v>
      </c>
      <c r="C104" s="251" t="s">
        <v>1805</v>
      </c>
      <c r="D104" s="287" t="s">
        <v>1262</v>
      </c>
      <c r="E104" s="149" t="s">
        <v>91</v>
      </c>
      <c r="F104" s="149" t="s">
        <v>19</v>
      </c>
      <c r="G104" s="149">
        <v>1</v>
      </c>
      <c r="H104" s="149" t="s">
        <v>10</v>
      </c>
      <c r="I104" s="149" t="s">
        <v>1672</v>
      </c>
      <c r="J104" s="149" t="s">
        <v>1675</v>
      </c>
      <c r="K104" s="149">
        <v>11</v>
      </c>
      <c r="L104" s="149">
        <v>3.4000000000000002E-2</v>
      </c>
      <c r="M104" s="149">
        <v>48</v>
      </c>
      <c r="N104" s="149">
        <v>61</v>
      </c>
      <c r="O104" s="149" t="s">
        <v>92</v>
      </c>
      <c r="P104" s="165" t="s">
        <v>93</v>
      </c>
      <c r="Q104" s="202" t="s">
        <v>1233</v>
      </c>
      <c r="R104" s="154">
        <v>86.73</v>
      </c>
      <c r="S104" s="155">
        <f t="shared" si="81"/>
        <v>3.8161199999999997</v>
      </c>
      <c r="T104" s="156">
        <f t="shared" ref="T104:T112" si="123">S104*M104</f>
        <v>183.17375999999999</v>
      </c>
      <c r="U104" s="157">
        <f t="shared" si="14"/>
        <v>3.8161199999999997</v>
      </c>
      <c r="V104" s="157">
        <f t="shared" si="97"/>
        <v>183.17375999999999</v>
      </c>
      <c r="W104" s="219"/>
      <c r="X104" s="218">
        <v>0</v>
      </c>
      <c r="Y104" s="216">
        <v>0</v>
      </c>
      <c r="Z104" s="65" t="s">
        <v>12</v>
      </c>
      <c r="AA104" s="125">
        <f t="shared" si="98"/>
        <v>0</v>
      </c>
      <c r="AB104" s="125">
        <f t="shared" si="99"/>
        <v>0</v>
      </c>
      <c r="AC104" s="125">
        <f t="shared" si="100"/>
        <v>0</v>
      </c>
      <c r="AD104" s="66">
        <f t="shared" ref="AD104:AD112" si="124">K104*Y104</f>
        <v>0</v>
      </c>
      <c r="AE104" s="66">
        <f t="shared" ref="AE104:AE112" si="125">L104*Y104</f>
        <v>0</v>
      </c>
      <c r="AF104" s="287" t="s">
        <v>1262</v>
      </c>
      <c r="AG104" s="69">
        <v>56</v>
      </c>
      <c r="AH104" s="68" t="str">
        <f t="shared" ref="AH104:AH106" si="126">IF(AG104&gt;0,"SKLADEM","VYPRODÁNO")</f>
        <v>SKLADEM</v>
      </c>
      <c r="AI104" s="68"/>
      <c r="AJ104" s="69"/>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24.75" customHeight="1">
      <c r="A105" s="1"/>
      <c r="B105" s="261" t="s">
        <v>1917</v>
      </c>
      <c r="C105" s="261" t="s">
        <v>1918</v>
      </c>
      <c r="D105" s="254"/>
      <c r="E105" s="149" t="s">
        <v>1919</v>
      </c>
      <c r="F105" s="149" t="s">
        <v>28</v>
      </c>
      <c r="G105" s="149">
        <v>1</v>
      </c>
      <c r="H105" s="149" t="s">
        <v>10</v>
      </c>
      <c r="I105" s="149" t="s">
        <v>1663</v>
      </c>
      <c r="J105" s="149" t="s">
        <v>1920</v>
      </c>
      <c r="K105" s="149">
        <v>16</v>
      </c>
      <c r="L105" s="149">
        <v>5.3999999999999999E-2</v>
      </c>
      <c r="M105" s="149">
        <v>180</v>
      </c>
      <c r="N105" s="149">
        <v>400</v>
      </c>
      <c r="O105" s="149" t="s">
        <v>1510</v>
      </c>
      <c r="P105" s="165" t="s">
        <v>93</v>
      </c>
      <c r="Q105" s="153" t="s">
        <v>1849</v>
      </c>
      <c r="R105" s="154">
        <v>38.06</v>
      </c>
      <c r="S105" s="155">
        <f t="shared" ref="S105" si="127">R105*0.044</f>
        <v>1.6746399999999999</v>
      </c>
      <c r="T105" s="156">
        <f t="shared" ref="T105" si="128">S105*M105</f>
        <v>301.43520000000001</v>
      </c>
      <c r="U105" s="157">
        <f t="shared" ref="U105" si="129">S105*(1-$C$13)</f>
        <v>1.6746399999999999</v>
      </c>
      <c r="V105" s="157">
        <f t="shared" ref="V105" si="130">T105*(1-$C$13)</f>
        <v>301.43520000000001</v>
      </c>
      <c r="W105" s="219"/>
      <c r="X105" s="218">
        <v>0</v>
      </c>
      <c r="Y105" s="216">
        <v>0</v>
      </c>
      <c r="Z105" s="65" t="s">
        <v>12</v>
      </c>
      <c r="AA105" s="125">
        <f t="shared" ref="AA105" si="131">U105*X105</f>
        <v>0</v>
      </c>
      <c r="AB105" s="125">
        <f t="shared" ref="AB105" si="132">V105*Y105</f>
        <v>0</v>
      </c>
      <c r="AC105" s="125">
        <f t="shared" ref="AC105" si="133">AA105+AB105</f>
        <v>0</v>
      </c>
      <c r="AD105" s="66">
        <f t="shared" ref="AD105" si="134">K105*Y105</f>
        <v>0</v>
      </c>
      <c r="AE105" s="66">
        <f t="shared" ref="AE105" si="135">L105*Y105</f>
        <v>0</v>
      </c>
      <c r="AF105" s="287"/>
      <c r="AG105" s="69"/>
      <c r="AH105" s="68"/>
      <c r="AI105" s="68"/>
      <c r="AJ105" s="69"/>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24.75" customHeight="1">
      <c r="A106" s="1"/>
      <c r="B106" s="251" t="s">
        <v>94</v>
      </c>
      <c r="C106" s="251" t="s">
        <v>95</v>
      </c>
      <c r="D106" s="287" t="s">
        <v>1262</v>
      </c>
      <c r="E106" s="149" t="s">
        <v>96</v>
      </c>
      <c r="F106" s="149" t="s">
        <v>9</v>
      </c>
      <c r="G106" s="149">
        <v>1</v>
      </c>
      <c r="H106" s="149" t="s">
        <v>10</v>
      </c>
      <c r="I106" s="149" t="s">
        <v>1673</v>
      </c>
      <c r="J106" s="149" t="s">
        <v>1676</v>
      </c>
      <c r="K106" s="149">
        <v>9</v>
      </c>
      <c r="L106" s="149">
        <v>0.03</v>
      </c>
      <c r="M106" s="149">
        <v>10</v>
      </c>
      <c r="N106" s="149">
        <v>140</v>
      </c>
      <c r="O106" s="149" t="s">
        <v>97</v>
      </c>
      <c r="P106" s="165" t="s">
        <v>98</v>
      </c>
      <c r="Q106" s="202" t="s">
        <v>1233</v>
      </c>
      <c r="R106" s="154">
        <v>273.76</v>
      </c>
      <c r="S106" s="155">
        <f t="shared" si="81"/>
        <v>12.045439999999999</v>
      </c>
      <c r="T106" s="156">
        <f t="shared" si="123"/>
        <v>120.45439999999999</v>
      </c>
      <c r="U106" s="157">
        <f t="shared" si="14"/>
        <v>12.045439999999999</v>
      </c>
      <c r="V106" s="157">
        <f t="shared" si="97"/>
        <v>120.45439999999999</v>
      </c>
      <c r="W106" s="219"/>
      <c r="X106" s="218">
        <v>0</v>
      </c>
      <c r="Y106" s="216">
        <v>0</v>
      </c>
      <c r="Z106" s="65" t="s">
        <v>12</v>
      </c>
      <c r="AA106" s="125">
        <f t="shared" si="98"/>
        <v>0</v>
      </c>
      <c r="AB106" s="125">
        <f t="shared" si="99"/>
        <v>0</v>
      </c>
      <c r="AC106" s="125">
        <f t="shared" si="100"/>
        <v>0</v>
      </c>
      <c r="AD106" s="66">
        <f t="shared" si="124"/>
        <v>0</v>
      </c>
      <c r="AE106" s="66">
        <f t="shared" si="125"/>
        <v>0</v>
      </c>
      <c r="AF106" s="287" t="s">
        <v>1262</v>
      </c>
      <c r="AG106" s="69">
        <v>34</v>
      </c>
      <c r="AH106" s="68" t="str">
        <f t="shared" si="126"/>
        <v>SKLADEM</v>
      </c>
      <c r="AI106" s="68"/>
      <c r="AJ106" s="69"/>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24.75" hidden="1" customHeight="1">
      <c r="A107" s="1"/>
      <c r="B107" s="251" t="s">
        <v>99</v>
      </c>
      <c r="C107" s="251" t="s">
        <v>100</v>
      </c>
      <c r="D107" s="288"/>
      <c r="E107" s="149" t="s">
        <v>101</v>
      </c>
      <c r="F107" s="149" t="s">
        <v>9</v>
      </c>
      <c r="G107" s="149">
        <v>1</v>
      </c>
      <c r="H107" s="149" t="s">
        <v>10</v>
      </c>
      <c r="I107" s="149" t="s">
        <v>102</v>
      </c>
      <c r="J107" s="149"/>
      <c r="K107" s="149">
        <v>29</v>
      </c>
      <c r="L107" s="149">
        <v>7.6899999999999996E-2</v>
      </c>
      <c r="M107" s="149">
        <v>15</v>
      </c>
      <c r="N107" s="149">
        <v>61</v>
      </c>
      <c r="O107" s="149" t="s">
        <v>87</v>
      </c>
      <c r="P107" s="165" t="s">
        <v>93</v>
      </c>
      <c r="Q107" s="159" t="s">
        <v>1233</v>
      </c>
      <c r="R107" s="154">
        <v>296.69</v>
      </c>
      <c r="S107" s="155">
        <f t="shared" si="81"/>
        <v>13.054359999999999</v>
      </c>
      <c r="T107" s="156">
        <f t="shared" si="123"/>
        <v>195.81539999999998</v>
      </c>
      <c r="U107" s="157">
        <f t="shared" si="14"/>
        <v>13.054359999999999</v>
      </c>
      <c r="V107" s="157">
        <f t="shared" si="97"/>
        <v>195.81539999999998</v>
      </c>
      <c r="W107" s="219"/>
      <c r="X107" s="218">
        <v>0</v>
      </c>
      <c r="Y107" s="216">
        <v>0</v>
      </c>
      <c r="Z107" s="65" t="s">
        <v>12</v>
      </c>
      <c r="AA107" s="125">
        <f t="shared" si="98"/>
        <v>0</v>
      </c>
      <c r="AB107" s="125">
        <f t="shared" si="99"/>
        <v>0</v>
      </c>
      <c r="AC107" s="125">
        <f t="shared" si="100"/>
        <v>0</v>
      </c>
      <c r="AD107" s="66">
        <f t="shared" si="124"/>
        <v>0</v>
      </c>
      <c r="AE107" s="66">
        <f t="shared" si="125"/>
        <v>0</v>
      </c>
      <c r="AF107" s="288"/>
      <c r="AG107" s="69">
        <v>510.77955710322198</v>
      </c>
      <c r="AH107" s="68" t="str">
        <f t="shared" ref="AH107:AH112" si="136">IF(AG107=0,"VYPRODÁNO","SKLADEM")</f>
        <v>SKLADEM</v>
      </c>
      <c r="AI107" s="68"/>
      <c r="AJ107" s="69"/>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24.75" customHeight="1">
      <c r="A108" s="1"/>
      <c r="B108" s="251" t="s">
        <v>105</v>
      </c>
      <c r="C108" s="251" t="s">
        <v>1806</v>
      </c>
      <c r="D108" s="288"/>
      <c r="E108" s="149" t="s">
        <v>1640</v>
      </c>
      <c r="F108" s="149" t="s">
        <v>9</v>
      </c>
      <c r="G108" s="149">
        <v>1</v>
      </c>
      <c r="H108" s="149" t="s">
        <v>10</v>
      </c>
      <c r="I108" s="149" t="s">
        <v>1630</v>
      </c>
      <c r="J108" s="149" t="s">
        <v>1677</v>
      </c>
      <c r="K108" s="149">
        <v>11.3</v>
      </c>
      <c r="L108" s="149">
        <v>4.2000000000000003E-2</v>
      </c>
      <c r="M108" s="149">
        <v>48</v>
      </c>
      <c r="N108" s="149">
        <v>78</v>
      </c>
      <c r="O108" s="149" t="s">
        <v>138</v>
      </c>
      <c r="P108" s="165" t="s">
        <v>106</v>
      </c>
      <c r="Q108" s="202" t="s">
        <v>1233</v>
      </c>
      <c r="R108" s="154">
        <v>80.14</v>
      </c>
      <c r="S108" s="155">
        <f t="shared" si="81"/>
        <v>3.52616</v>
      </c>
      <c r="T108" s="156">
        <f t="shared" si="123"/>
        <v>169.25567999999998</v>
      </c>
      <c r="U108" s="157">
        <f t="shared" si="14"/>
        <v>3.52616</v>
      </c>
      <c r="V108" s="157">
        <f t="shared" si="97"/>
        <v>169.25567999999998</v>
      </c>
      <c r="W108" s="219"/>
      <c r="X108" s="218">
        <v>0</v>
      </c>
      <c r="Y108" s="216">
        <v>0</v>
      </c>
      <c r="Z108" s="65" t="s">
        <v>12</v>
      </c>
      <c r="AA108" s="125">
        <f t="shared" si="98"/>
        <v>0</v>
      </c>
      <c r="AB108" s="125">
        <f t="shared" si="99"/>
        <v>0</v>
      </c>
      <c r="AC108" s="125">
        <f t="shared" si="100"/>
        <v>0</v>
      </c>
      <c r="AD108" s="66">
        <f t="shared" si="124"/>
        <v>0</v>
      </c>
      <c r="AE108" s="66">
        <f t="shared" si="125"/>
        <v>0</v>
      </c>
      <c r="AF108" s="288"/>
      <c r="AG108" s="69">
        <v>67</v>
      </c>
      <c r="AH108" s="68" t="str">
        <f t="shared" si="136"/>
        <v>SKLADEM</v>
      </c>
      <c r="AI108" s="68"/>
      <c r="AJ108" s="69"/>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24.75" customHeight="1">
      <c r="A109" s="1"/>
      <c r="B109" s="251" t="s">
        <v>107</v>
      </c>
      <c r="C109" s="251" t="s">
        <v>1807</v>
      </c>
      <c r="D109" s="287" t="s">
        <v>1262</v>
      </c>
      <c r="E109" s="307" t="s">
        <v>1846</v>
      </c>
      <c r="F109" s="149" t="s">
        <v>9</v>
      </c>
      <c r="G109" s="149">
        <v>1</v>
      </c>
      <c r="H109" s="149" t="s">
        <v>10</v>
      </c>
      <c r="I109" s="149" t="s">
        <v>1630</v>
      </c>
      <c r="J109" s="149" t="s">
        <v>1678</v>
      </c>
      <c r="K109" s="149">
        <v>8.1999999999999993</v>
      </c>
      <c r="L109" s="149">
        <v>4.3900000000000002E-2</v>
      </c>
      <c r="M109" s="149">
        <v>18</v>
      </c>
      <c r="N109" s="149">
        <v>72</v>
      </c>
      <c r="O109" s="149" t="s">
        <v>138</v>
      </c>
      <c r="P109" s="165" t="s">
        <v>109</v>
      </c>
      <c r="Q109" s="202" t="s">
        <v>1233</v>
      </c>
      <c r="R109" s="154">
        <v>122.66</v>
      </c>
      <c r="S109" s="155">
        <f t="shared" si="81"/>
        <v>5.3970399999999996</v>
      </c>
      <c r="T109" s="156">
        <f t="shared" si="123"/>
        <v>97.146719999999988</v>
      </c>
      <c r="U109" s="157">
        <f t="shared" si="14"/>
        <v>5.3970399999999996</v>
      </c>
      <c r="V109" s="157">
        <f t="shared" si="97"/>
        <v>97.146719999999988</v>
      </c>
      <c r="W109" s="219"/>
      <c r="X109" s="218">
        <v>0</v>
      </c>
      <c r="Y109" s="216">
        <v>0</v>
      </c>
      <c r="Z109" s="65" t="s">
        <v>12</v>
      </c>
      <c r="AA109" s="125">
        <f t="shared" si="98"/>
        <v>0</v>
      </c>
      <c r="AB109" s="125">
        <f t="shared" si="99"/>
        <v>0</v>
      </c>
      <c r="AC109" s="125">
        <f t="shared" si="100"/>
        <v>0</v>
      </c>
      <c r="AD109" s="66">
        <f t="shared" si="124"/>
        <v>0</v>
      </c>
      <c r="AE109" s="66">
        <f t="shared" si="125"/>
        <v>0</v>
      </c>
      <c r="AF109" s="288"/>
      <c r="AG109" s="69">
        <v>49</v>
      </c>
      <c r="AH109" s="68" t="str">
        <f t="shared" si="136"/>
        <v>SKLADEM</v>
      </c>
      <c r="AI109" s="68"/>
      <c r="AJ109" s="69"/>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24.75" hidden="1" customHeight="1">
      <c r="A110" s="1"/>
      <c r="B110" s="251" t="s">
        <v>110</v>
      </c>
      <c r="C110" s="251" t="s">
        <v>111</v>
      </c>
      <c r="D110" s="288"/>
      <c r="E110" s="149" t="s">
        <v>108</v>
      </c>
      <c r="F110" s="149" t="s">
        <v>9</v>
      </c>
      <c r="G110" s="149">
        <v>1</v>
      </c>
      <c r="H110" s="149" t="s">
        <v>10</v>
      </c>
      <c r="I110" s="149" t="s">
        <v>112</v>
      </c>
      <c r="J110" s="149"/>
      <c r="K110" s="149">
        <v>9</v>
      </c>
      <c r="L110" s="149">
        <v>7.51E-2</v>
      </c>
      <c r="M110" s="149">
        <v>18</v>
      </c>
      <c r="N110" s="149">
        <v>80</v>
      </c>
      <c r="O110" s="149" t="s">
        <v>87</v>
      </c>
      <c r="P110" s="165" t="s">
        <v>113</v>
      </c>
      <c r="Q110" s="158" t="s">
        <v>11</v>
      </c>
      <c r="R110" s="154">
        <v>272.72727272727275</v>
      </c>
      <c r="S110" s="155">
        <f t="shared" si="81"/>
        <v>12</v>
      </c>
      <c r="T110" s="156">
        <f t="shared" si="123"/>
        <v>216</v>
      </c>
      <c r="U110" s="157">
        <f t="shared" si="14"/>
        <v>12</v>
      </c>
      <c r="V110" s="157">
        <f t="shared" si="97"/>
        <v>216</v>
      </c>
      <c r="W110" s="219"/>
      <c r="X110" s="218">
        <v>0</v>
      </c>
      <c r="Y110" s="216">
        <v>0</v>
      </c>
      <c r="Z110" s="65" t="s">
        <v>12</v>
      </c>
      <c r="AA110" s="125">
        <f t="shared" si="98"/>
        <v>0</v>
      </c>
      <c r="AB110" s="125">
        <f t="shared" si="99"/>
        <v>0</v>
      </c>
      <c r="AC110" s="125">
        <f t="shared" si="100"/>
        <v>0</v>
      </c>
      <c r="AD110" s="66">
        <f t="shared" si="124"/>
        <v>0</v>
      </c>
      <c r="AE110" s="66">
        <f t="shared" si="125"/>
        <v>0</v>
      </c>
      <c r="AF110" s="288"/>
      <c r="AG110" s="69">
        <v>552.32126342055699</v>
      </c>
      <c r="AH110" s="68" t="str">
        <f t="shared" si="136"/>
        <v>SKLADEM</v>
      </c>
      <c r="AI110" s="68"/>
      <c r="AJ110" s="69"/>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26.25" customHeight="1">
      <c r="A111" s="1"/>
      <c r="B111" s="251" t="s">
        <v>103</v>
      </c>
      <c r="C111" s="251" t="s">
        <v>1045</v>
      </c>
      <c r="D111" s="287" t="s">
        <v>1262</v>
      </c>
      <c r="E111" s="307" t="s">
        <v>1392</v>
      </c>
      <c r="F111" s="149" t="s">
        <v>9</v>
      </c>
      <c r="G111" s="149">
        <v>1</v>
      </c>
      <c r="H111" s="149" t="s">
        <v>10</v>
      </c>
      <c r="I111" s="149" t="s">
        <v>1630</v>
      </c>
      <c r="J111" s="149" t="s">
        <v>1679</v>
      </c>
      <c r="K111" s="149">
        <v>9</v>
      </c>
      <c r="L111" s="149">
        <v>0.03</v>
      </c>
      <c r="M111" s="149">
        <v>8</v>
      </c>
      <c r="N111" s="149">
        <v>180</v>
      </c>
      <c r="O111" s="149" t="s">
        <v>73</v>
      </c>
      <c r="P111" s="165" t="s">
        <v>1285</v>
      </c>
      <c r="Q111" s="202" t="s">
        <v>1233</v>
      </c>
      <c r="R111" s="154">
        <v>605.92999999999995</v>
      </c>
      <c r="S111" s="155">
        <f t="shared" ref="S111:S116" si="137">R111*0.044</f>
        <v>26.660919999999997</v>
      </c>
      <c r="T111" s="156">
        <f t="shared" si="123"/>
        <v>213.28735999999998</v>
      </c>
      <c r="U111" s="157">
        <f t="shared" ref="U111:U116" si="138">S111*(1-$C$13)</f>
        <v>26.660919999999997</v>
      </c>
      <c r="V111" s="157">
        <f t="shared" ref="V111:V116" si="139">T111*(1-$C$13)</f>
        <v>213.28735999999998</v>
      </c>
      <c r="W111" s="219"/>
      <c r="X111" s="218">
        <v>0</v>
      </c>
      <c r="Y111" s="216">
        <v>0</v>
      </c>
      <c r="Z111" s="65" t="s">
        <v>12</v>
      </c>
      <c r="AA111" s="125">
        <f t="shared" ref="AA111" si="140">U111*X111</f>
        <v>0</v>
      </c>
      <c r="AB111" s="125">
        <f t="shared" ref="AB111:AB116" si="141">V111*Y111</f>
        <v>0</v>
      </c>
      <c r="AC111" s="125">
        <f t="shared" ref="AC111:AC116" si="142">AA111+AB111</f>
        <v>0</v>
      </c>
      <c r="AD111" s="66">
        <f t="shared" si="124"/>
        <v>0</v>
      </c>
      <c r="AE111" s="66">
        <f t="shared" si="125"/>
        <v>0</v>
      </c>
      <c r="AF111" s="287" t="s">
        <v>1262</v>
      </c>
      <c r="AG111" s="69">
        <v>56</v>
      </c>
      <c r="AH111" s="68" t="str">
        <f t="shared" si="136"/>
        <v>SKLADEM</v>
      </c>
      <c r="AI111" s="68"/>
      <c r="AJ111" s="69"/>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26.25" customHeight="1">
      <c r="A112" s="1"/>
      <c r="B112" s="251" t="s">
        <v>1641</v>
      </c>
      <c r="C112" s="251" t="s">
        <v>1642</v>
      </c>
      <c r="D112" s="287"/>
      <c r="E112" s="307" t="s">
        <v>31</v>
      </c>
      <c r="F112" s="149" t="s">
        <v>9</v>
      </c>
      <c r="G112" s="149">
        <v>1</v>
      </c>
      <c r="H112" s="149" t="s">
        <v>10</v>
      </c>
      <c r="I112" s="149" t="s">
        <v>1674</v>
      </c>
      <c r="J112" s="149" t="s">
        <v>1680</v>
      </c>
      <c r="K112" s="149">
        <v>8.6</v>
      </c>
      <c r="L112" s="149">
        <v>0.05</v>
      </c>
      <c r="M112" s="149">
        <v>36</v>
      </c>
      <c r="N112" s="149">
        <v>150</v>
      </c>
      <c r="O112" s="149" t="s">
        <v>1643</v>
      </c>
      <c r="P112" s="165"/>
      <c r="Q112" s="186" t="s">
        <v>1234</v>
      </c>
      <c r="R112" s="154">
        <v>126.89</v>
      </c>
      <c r="S112" s="155">
        <f t="shared" si="137"/>
        <v>5.5831599999999995</v>
      </c>
      <c r="T112" s="156">
        <f t="shared" si="123"/>
        <v>200.99375999999998</v>
      </c>
      <c r="U112" s="157">
        <f t="shared" si="138"/>
        <v>5.5831599999999995</v>
      </c>
      <c r="V112" s="157">
        <f t="shared" si="139"/>
        <v>200.99375999999998</v>
      </c>
      <c r="W112" s="219"/>
      <c r="X112" s="218"/>
      <c r="Y112" s="216">
        <v>0</v>
      </c>
      <c r="Z112" s="65"/>
      <c r="AA112" s="125"/>
      <c r="AB112" s="125">
        <f t="shared" si="141"/>
        <v>0</v>
      </c>
      <c r="AC112" s="125">
        <f t="shared" si="142"/>
        <v>0</v>
      </c>
      <c r="AD112" s="66">
        <f t="shared" si="124"/>
        <v>0</v>
      </c>
      <c r="AE112" s="66">
        <f t="shared" si="125"/>
        <v>0</v>
      </c>
      <c r="AF112" s="287"/>
      <c r="AG112" s="69">
        <v>49</v>
      </c>
      <c r="AH112" s="68" t="str">
        <f t="shared" si="136"/>
        <v>SKLADEM</v>
      </c>
      <c r="AI112" s="68"/>
      <c r="AJ112" s="69"/>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26.25" customHeight="1">
      <c r="A113" s="1"/>
      <c r="B113" s="135" t="s">
        <v>1644</v>
      </c>
      <c r="C113" s="135"/>
      <c r="D113" s="74"/>
      <c r="E113" s="163"/>
      <c r="F113" s="163"/>
      <c r="G113" s="163"/>
      <c r="H113" s="163"/>
      <c r="I113" s="163"/>
      <c r="J113" s="163"/>
      <c r="K113" s="163"/>
      <c r="L113" s="163"/>
      <c r="M113" s="163"/>
      <c r="N113" s="163"/>
      <c r="O113" s="163"/>
      <c r="P113" s="162"/>
      <c r="Q113" s="163"/>
      <c r="R113" s="167"/>
      <c r="S113" s="167"/>
      <c r="T113" s="167"/>
      <c r="U113" s="167"/>
      <c r="V113" s="167"/>
      <c r="W113" s="211"/>
      <c r="X113" s="211"/>
      <c r="Y113" s="211"/>
      <c r="Z113" s="211"/>
      <c r="AA113" s="211"/>
      <c r="AB113" s="211"/>
      <c r="AC113" s="211"/>
      <c r="AD113" s="211"/>
      <c r="AE113" s="211"/>
      <c r="AF113" s="74"/>
      <c r="AG113" s="68"/>
      <c r="AH113" s="68"/>
      <c r="AI113" s="68"/>
      <c r="AJ113" s="69"/>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26.25" customHeight="1">
      <c r="A114" s="1"/>
      <c r="B114" s="251" t="s">
        <v>1645</v>
      </c>
      <c r="C114" s="251" t="s">
        <v>1646</v>
      </c>
      <c r="D114" s="126"/>
      <c r="E114" s="307" t="s">
        <v>1614</v>
      </c>
      <c r="F114" s="149" t="s">
        <v>72</v>
      </c>
      <c r="G114" s="149">
        <v>1</v>
      </c>
      <c r="H114" s="149" t="s">
        <v>10</v>
      </c>
      <c r="I114" s="149" t="s">
        <v>1499</v>
      </c>
      <c r="J114" s="149">
        <v>9.6</v>
      </c>
      <c r="K114" s="149">
        <v>12</v>
      </c>
      <c r="L114" s="149">
        <v>2.1999999999999999E-2</v>
      </c>
      <c r="M114" s="149">
        <v>20</v>
      </c>
      <c r="N114" s="149">
        <v>16</v>
      </c>
      <c r="O114" s="149" t="s">
        <v>1647</v>
      </c>
      <c r="P114" s="165"/>
      <c r="Q114" s="159" t="s">
        <v>1233</v>
      </c>
      <c r="R114" s="154">
        <v>293.8</v>
      </c>
      <c r="S114" s="155">
        <f t="shared" si="137"/>
        <v>12.927199999999999</v>
      </c>
      <c r="T114" s="156">
        <f>S114*M114</f>
        <v>258.54399999999998</v>
      </c>
      <c r="U114" s="157">
        <f t="shared" si="138"/>
        <v>12.927199999999999</v>
      </c>
      <c r="V114" s="157">
        <f t="shared" si="139"/>
        <v>258.54399999999998</v>
      </c>
      <c r="W114" s="219"/>
      <c r="X114" s="218"/>
      <c r="Y114" s="216">
        <v>0</v>
      </c>
      <c r="Z114" s="65"/>
      <c r="AA114" s="125"/>
      <c r="AB114" s="125">
        <f t="shared" si="141"/>
        <v>0</v>
      </c>
      <c r="AC114" s="125">
        <f t="shared" si="142"/>
        <v>0</v>
      </c>
      <c r="AD114" s="66">
        <f>K114*Y114</f>
        <v>0</v>
      </c>
      <c r="AE114" s="66">
        <f>L114*Y114</f>
        <v>0</v>
      </c>
      <c r="AF114" s="126"/>
      <c r="AG114" s="69">
        <v>35</v>
      </c>
      <c r="AH114" s="68"/>
      <c r="AI114" s="68"/>
      <c r="AJ114" s="69"/>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26.25" customHeight="1">
      <c r="A115" s="1"/>
      <c r="B115" s="251" t="s">
        <v>1648</v>
      </c>
      <c r="C115" s="251" t="s">
        <v>1649</v>
      </c>
      <c r="D115" s="126"/>
      <c r="E115" s="307" t="s">
        <v>1614</v>
      </c>
      <c r="F115" s="149" t="s">
        <v>72</v>
      </c>
      <c r="G115" s="149">
        <v>1</v>
      </c>
      <c r="H115" s="149" t="s">
        <v>10</v>
      </c>
      <c r="I115" s="149" t="s">
        <v>1319</v>
      </c>
      <c r="J115" s="149">
        <v>14</v>
      </c>
      <c r="K115" s="149">
        <v>13</v>
      </c>
      <c r="L115" s="149">
        <v>2.1999999999999999E-2</v>
      </c>
      <c r="M115" s="149">
        <v>20</v>
      </c>
      <c r="N115" s="149">
        <v>30</v>
      </c>
      <c r="O115" s="149" t="s">
        <v>1650</v>
      </c>
      <c r="P115" s="165"/>
      <c r="Q115" s="169" t="s">
        <v>1352</v>
      </c>
      <c r="R115" s="154">
        <v>391.69</v>
      </c>
      <c r="S115" s="155">
        <f t="shared" si="137"/>
        <v>17.234359999999999</v>
      </c>
      <c r="T115" s="156">
        <f>S115*M115</f>
        <v>344.68719999999996</v>
      </c>
      <c r="U115" s="157">
        <f t="shared" si="138"/>
        <v>17.234359999999999</v>
      </c>
      <c r="V115" s="157">
        <f t="shared" si="139"/>
        <v>344.68719999999996</v>
      </c>
      <c r="W115" s="219"/>
      <c r="X115" s="218"/>
      <c r="Y115" s="216">
        <v>0</v>
      </c>
      <c r="Z115" s="65"/>
      <c r="AA115" s="125"/>
      <c r="AB115" s="125">
        <f t="shared" si="141"/>
        <v>0</v>
      </c>
      <c r="AC115" s="125">
        <f t="shared" si="142"/>
        <v>0</v>
      </c>
      <c r="AD115" s="66">
        <f>K115*Y115</f>
        <v>0</v>
      </c>
      <c r="AE115" s="66">
        <f>L115*Y115</f>
        <v>0</v>
      </c>
      <c r="AF115" s="126"/>
      <c r="AG115" s="69">
        <v>0</v>
      </c>
      <c r="AH115" s="68"/>
      <c r="AI115" s="68"/>
      <c r="AJ115" s="69"/>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26.25" customHeight="1">
      <c r="A116" s="1"/>
      <c r="B116" s="251" t="s">
        <v>1651</v>
      </c>
      <c r="C116" s="251" t="s">
        <v>1652</v>
      </c>
      <c r="D116" s="126"/>
      <c r="E116" s="307" t="s">
        <v>1624</v>
      </c>
      <c r="F116" s="149" t="s">
        <v>72</v>
      </c>
      <c r="G116" s="149">
        <v>1</v>
      </c>
      <c r="H116" s="149" t="s">
        <v>10</v>
      </c>
      <c r="I116" s="149" t="s">
        <v>1681</v>
      </c>
      <c r="J116" s="149">
        <v>17.5</v>
      </c>
      <c r="K116" s="149">
        <v>17</v>
      </c>
      <c r="L116" s="149">
        <v>2.5999999999999999E-2</v>
      </c>
      <c r="M116" s="149">
        <v>10</v>
      </c>
      <c r="N116" s="149">
        <v>250</v>
      </c>
      <c r="O116" s="149" t="s">
        <v>1515</v>
      </c>
      <c r="P116" s="165"/>
      <c r="Q116" s="202" t="s">
        <v>1233</v>
      </c>
      <c r="R116" s="154">
        <v>1181.3399999999999</v>
      </c>
      <c r="S116" s="155">
        <f t="shared" si="137"/>
        <v>51.978959999999994</v>
      </c>
      <c r="T116" s="156">
        <f>S116*M116</f>
        <v>519.78959999999995</v>
      </c>
      <c r="U116" s="157">
        <f t="shared" si="138"/>
        <v>51.978959999999994</v>
      </c>
      <c r="V116" s="157">
        <f t="shared" si="139"/>
        <v>519.78959999999995</v>
      </c>
      <c r="W116" s="219"/>
      <c r="X116" s="218"/>
      <c r="Y116" s="216">
        <v>0</v>
      </c>
      <c r="Z116" s="65"/>
      <c r="AA116" s="125"/>
      <c r="AB116" s="125">
        <f t="shared" si="141"/>
        <v>0</v>
      </c>
      <c r="AC116" s="125">
        <f t="shared" si="142"/>
        <v>0</v>
      </c>
      <c r="AD116" s="66">
        <f>K116*Y116</f>
        <v>0</v>
      </c>
      <c r="AE116" s="66">
        <f>L116*Y116</f>
        <v>0</v>
      </c>
      <c r="AF116" s="126"/>
      <c r="AG116" s="69">
        <v>106</v>
      </c>
      <c r="AH116" s="68"/>
      <c r="AI116" s="68"/>
      <c r="AJ116" s="69"/>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s="58" customFormat="1" ht="24.75" customHeight="1">
      <c r="A117" s="70"/>
      <c r="B117" s="135" t="s">
        <v>114</v>
      </c>
      <c r="C117" s="135"/>
      <c r="D117" s="79"/>
      <c r="E117" s="163"/>
      <c r="F117" s="163"/>
      <c r="G117" s="163"/>
      <c r="H117" s="163"/>
      <c r="I117" s="163"/>
      <c r="J117" s="163"/>
      <c r="K117" s="163"/>
      <c r="L117" s="163"/>
      <c r="M117" s="163"/>
      <c r="N117" s="163"/>
      <c r="O117" s="163"/>
      <c r="P117" s="162"/>
      <c r="Q117" s="163"/>
      <c r="R117" s="163"/>
      <c r="S117" s="163"/>
      <c r="T117" s="163"/>
      <c r="U117" s="163"/>
      <c r="V117" s="163"/>
      <c r="W117" s="136"/>
      <c r="X117" s="136"/>
      <c r="Y117" s="136"/>
      <c r="Z117" s="136"/>
      <c r="AA117" s="136"/>
      <c r="AB117" s="136"/>
      <c r="AC117" s="136"/>
      <c r="AD117" s="136"/>
      <c r="AE117" s="79"/>
      <c r="AF117" s="79"/>
      <c r="AG117" s="68"/>
      <c r="AH117" s="68"/>
      <c r="AI117" s="68"/>
      <c r="AJ117" s="69"/>
      <c r="AK117" s="1"/>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row>
    <row r="118" spans="1:63" ht="24.75" hidden="1" customHeight="1">
      <c r="A118" s="1"/>
      <c r="B118" s="251" t="s">
        <v>115</v>
      </c>
      <c r="C118" s="251" t="s">
        <v>1046</v>
      </c>
      <c r="D118" s="287" t="s">
        <v>1262</v>
      </c>
      <c r="E118" s="149" t="s">
        <v>31</v>
      </c>
      <c r="F118" s="149" t="s">
        <v>9</v>
      </c>
      <c r="G118" s="149">
        <v>1</v>
      </c>
      <c r="H118" s="149" t="s">
        <v>20</v>
      </c>
      <c r="I118" s="152"/>
      <c r="J118" s="188">
        <v>57</v>
      </c>
      <c r="K118" s="149">
        <v>9.1999999999999993</v>
      </c>
      <c r="L118" s="149">
        <v>0.05</v>
      </c>
      <c r="M118" s="149">
        <v>36</v>
      </c>
      <c r="N118" s="149">
        <v>66</v>
      </c>
      <c r="O118" s="149" t="s">
        <v>396</v>
      </c>
      <c r="P118" s="165"/>
      <c r="Q118" s="174" t="s">
        <v>1234</v>
      </c>
      <c r="R118" s="154">
        <v>131.40495867768595</v>
      </c>
      <c r="S118" s="155">
        <f t="shared" si="81"/>
        <v>5.7818181818181813</v>
      </c>
      <c r="T118" s="156">
        <f t="shared" ref="T118:T126" si="143">S118*M118</f>
        <v>208.14545454545453</v>
      </c>
      <c r="U118" s="157">
        <f t="shared" si="14"/>
        <v>5.7818181818181813</v>
      </c>
      <c r="V118" s="157">
        <f t="shared" si="97"/>
        <v>208.14545454545453</v>
      </c>
      <c r="W118" s="219"/>
      <c r="X118" s="218">
        <v>0</v>
      </c>
      <c r="Y118" s="216">
        <v>0</v>
      </c>
      <c r="Z118" s="65" t="s">
        <v>12</v>
      </c>
      <c r="AA118" s="125">
        <f t="shared" si="98"/>
        <v>0</v>
      </c>
      <c r="AB118" s="125">
        <f t="shared" si="99"/>
        <v>0</v>
      </c>
      <c r="AC118" s="125">
        <f t="shared" si="100"/>
        <v>0</v>
      </c>
      <c r="AD118" s="66">
        <f t="shared" ref="AD118:AD126" si="144">K118*Y118</f>
        <v>0</v>
      </c>
      <c r="AE118" s="66">
        <f t="shared" ref="AE118:AE126" si="145">L118*Y118</f>
        <v>0</v>
      </c>
      <c r="AF118" s="287" t="s">
        <v>1262</v>
      </c>
      <c r="AG118" s="68">
        <v>504</v>
      </c>
      <c r="AH118" s="68" t="str">
        <f t="shared" ref="AH118:AH123" si="146">IF(AG118=0,"VYPRODÁNO","SKLADEM")</f>
        <v>SKLADEM</v>
      </c>
      <c r="AI118" s="68"/>
      <c r="AJ118" s="69"/>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24.75" customHeight="1">
      <c r="A119" s="1"/>
      <c r="B119" s="251" t="s">
        <v>116</v>
      </c>
      <c r="C119" s="251" t="s">
        <v>1808</v>
      </c>
      <c r="D119" s="287" t="s">
        <v>1262</v>
      </c>
      <c r="E119" s="149" t="s">
        <v>85</v>
      </c>
      <c r="F119" s="149" t="s">
        <v>9</v>
      </c>
      <c r="G119" s="149">
        <v>1</v>
      </c>
      <c r="H119" s="149" t="s">
        <v>20</v>
      </c>
      <c r="I119" s="152"/>
      <c r="J119" s="188">
        <v>94</v>
      </c>
      <c r="K119" s="149">
        <v>9</v>
      </c>
      <c r="L119" s="149">
        <v>4.9000000000000002E-2</v>
      </c>
      <c r="M119" s="149">
        <v>10</v>
      </c>
      <c r="N119" s="149">
        <v>205</v>
      </c>
      <c r="O119" s="149"/>
      <c r="P119" s="165"/>
      <c r="Q119" s="202" t="s">
        <v>1233</v>
      </c>
      <c r="R119" s="154">
        <v>445.01</v>
      </c>
      <c r="S119" s="155">
        <f t="shared" si="81"/>
        <v>19.580439999999999</v>
      </c>
      <c r="T119" s="156">
        <f t="shared" si="143"/>
        <v>195.80439999999999</v>
      </c>
      <c r="U119" s="157">
        <f t="shared" si="14"/>
        <v>19.580439999999999</v>
      </c>
      <c r="V119" s="157">
        <f t="shared" si="97"/>
        <v>195.80439999999999</v>
      </c>
      <c r="W119" s="219"/>
      <c r="X119" s="218">
        <v>0</v>
      </c>
      <c r="Y119" s="216">
        <v>0</v>
      </c>
      <c r="Z119" s="65" t="s">
        <v>12</v>
      </c>
      <c r="AA119" s="125">
        <f t="shared" si="98"/>
        <v>0</v>
      </c>
      <c r="AB119" s="125">
        <f t="shared" si="99"/>
        <v>0</v>
      </c>
      <c r="AC119" s="125">
        <f t="shared" si="100"/>
        <v>0</v>
      </c>
      <c r="AD119" s="66">
        <f t="shared" si="144"/>
        <v>0</v>
      </c>
      <c r="AE119" s="66">
        <f t="shared" si="145"/>
        <v>0</v>
      </c>
      <c r="AF119" s="287" t="s">
        <v>1262</v>
      </c>
      <c r="AG119" s="69">
        <v>40</v>
      </c>
      <c r="AH119" s="68" t="str">
        <f t="shared" si="146"/>
        <v>SKLADEM</v>
      </c>
      <c r="AI119" s="68"/>
      <c r="AJ119" s="69"/>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24.75" customHeight="1">
      <c r="A120" s="1"/>
      <c r="B120" s="251" t="s">
        <v>117</v>
      </c>
      <c r="C120" s="251" t="s">
        <v>1809</v>
      </c>
      <c r="D120" s="287" t="s">
        <v>1262</v>
      </c>
      <c r="E120" s="149" t="s">
        <v>85</v>
      </c>
      <c r="F120" s="149" t="s">
        <v>9</v>
      </c>
      <c r="G120" s="149">
        <v>1</v>
      </c>
      <c r="H120" s="149" t="s">
        <v>20</v>
      </c>
      <c r="I120" s="152"/>
      <c r="J120" s="188">
        <v>108</v>
      </c>
      <c r="K120" s="149">
        <v>14</v>
      </c>
      <c r="L120" s="149">
        <v>8.2000000000000003E-2</v>
      </c>
      <c r="M120" s="149">
        <v>10</v>
      </c>
      <c r="N120" s="149">
        <v>316</v>
      </c>
      <c r="O120" s="149"/>
      <c r="P120" s="165"/>
      <c r="Q120" s="202" t="s">
        <v>1233</v>
      </c>
      <c r="R120" s="154">
        <v>674.63</v>
      </c>
      <c r="S120" s="155">
        <f t="shared" si="81"/>
        <v>29.683719999999997</v>
      </c>
      <c r="T120" s="156">
        <f t="shared" si="143"/>
        <v>296.8372</v>
      </c>
      <c r="U120" s="157">
        <f t="shared" si="14"/>
        <v>29.683719999999997</v>
      </c>
      <c r="V120" s="157">
        <f t="shared" si="97"/>
        <v>296.8372</v>
      </c>
      <c r="W120" s="219"/>
      <c r="X120" s="218">
        <v>0</v>
      </c>
      <c r="Y120" s="216">
        <v>0</v>
      </c>
      <c r="Z120" s="65" t="s">
        <v>12</v>
      </c>
      <c r="AA120" s="125">
        <f t="shared" si="98"/>
        <v>0</v>
      </c>
      <c r="AB120" s="125">
        <f t="shared" si="99"/>
        <v>0</v>
      </c>
      <c r="AC120" s="125">
        <f t="shared" si="100"/>
        <v>0</v>
      </c>
      <c r="AD120" s="66">
        <f t="shared" si="144"/>
        <v>0</v>
      </c>
      <c r="AE120" s="66">
        <f t="shared" si="145"/>
        <v>0</v>
      </c>
      <c r="AF120" s="287" t="s">
        <v>1262</v>
      </c>
      <c r="AG120" s="69">
        <v>71</v>
      </c>
      <c r="AH120" s="68" t="str">
        <f t="shared" si="146"/>
        <v>SKLADEM</v>
      </c>
      <c r="AI120" s="68"/>
      <c r="AJ120" s="69"/>
      <c r="AK120" s="60"/>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24.75" customHeight="1">
      <c r="A121" s="1"/>
      <c r="B121" s="251" t="s">
        <v>118</v>
      </c>
      <c r="C121" s="251" t="s">
        <v>1810</v>
      </c>
      <c r="D121" s="287" t="s">
        <v>1262</v>
      </c>
      <c r="E121" s="149" t="s">
        <v>85</v>
      </c>
      <c r="F121" s="149" t="s">
        <v>9</v>
      </c>
      <c r="G121" s="149">
        <v>1</v>
      </c>
      <c r="H121" s="149" t="s">
        <v>20</v>
      </c>
      <c r="I121" s="152"/>
      <c r="J121" s="188">
        <v>90</v>
      </c>
      <c r="K121" s="149">
        <v>14</v>
      </c>
      <c r="L121" s="149">
        <v>8.3000000000000004E-2</v>
      </c>
      <c r="M121" s="149">
        <v>10</v>
      </c>
      <c r="N121" s="149">
        <v>424</v>
      </c>
      <c r="O121" s="149"/>
      <c r="P121" s="165"/>
      <c r="Q121" s="202" t="s">
        <v>1233</v>
      </c>
      <c r="R121" s="154">
        <v>803.56</v>
      </c>
      <c r="S121" s="155">
        <f t="shared" si="81"/>
        <v>35.356639999999999</v>
      </c>
      <c r="T121" s="156">
        <f t="shared" si="143"/>
        <v>353.56639999999999</v>
      </c>
      <c r="U121" s="157">
        <f t="shared" si="14"/>
        <v>35.356639999999999</v>
      </c>
      <c r="V121" s="157">
        <f t="shared" si="97"/>
        <v>353.56639999999999</v>
      </c>
      <c r="W121" s="219"/>
      <c r="X121" s="218">
        <v>0</v>
      </c>
      <c r="Y121" s="216">
        <v>0</v>
      </c>
      <c r="Z121" s="65" t="s">
        <v>12</v>
      </c>
      <c r="AA121" s="125">
        <f t="shared" si="98"/>
        <v>0</v>
      </c>
      <c r="AB121" s="125">
        <f t="shared" si="99"/>
        <v>0</v>
      </c>
      <c r="AC121" s="125">
        <f t="shared" si="100"/>
        <v>0</v>
      </c>
      <c r="AD121" s="66">
        <f t="shared" si="144"/>
        <v>0</v>
      </c>
      <c r="AE121" s="66">
        <f t="shared" si="145"/>
        <v>0</v>
      </c>
      <c r="AF121" s="287" t="s">
        <v>1262</v>
      </c>
      <c r="AG121" s="69">
        <v>57</v>
      </c>
      <c r="AH121" s="68" t="str">
        <f t="shared" si="146"/>
        <v>SKLADEM</v>
      </c>
      <c r="AI121" s="68"/>
      <c r="AJ121" s="69"/>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24.75" hidden="1" customHeight="1">
      <c r="A122" s="1"/>
      <c r="B122" s="251" t="s">
        <v>119</v>
      </c>
      <c r="C122" s="251" t="s">
        <v>120</v>
      </c>
      <c r="D122" s="288"/>
      <c r="E122" s="149" t="s">
        <v>85</v>
      </c>
      <c r="F122" s="149" t="s">
        <v>9</v>
      </c>
      <c r="G122" s="149">
        <v>1</v>
      </c>
      <c r="H122" s="149" t="s">
        <v>20</v>
      </c>
      <c r="I122" s="152"/>
      <c r="J122" s="188"/>
      <c r="K122" s="149">
        <v>14</v>
      </c>
      <c r="L122" s="149">
        <v>8.3000000000000004E-2</v>
      </c>
      <c r="M122" s="149">
        <v>10</v>
      </c>
      <c r="N122" s="149">
        <v>572</v>
      </c>
      <c r="O122" s="149"/>
      <c r="P122" s="165"/>
      <c r="Q122" s="159" t="s">
        <v>1233</v>
      </c>
      <c r="R122" s="154">
        <v>908.2644628099174</v>
      </c>
      <c r="S122" s="155">
        <f t="shared" si="81"/>
        <v>39.963636363636361</v>
      </c>
      <c r="T122" s="156">
        <f t="shared" si="143"/>
        <v>399.63636363636363</v>
      </c>
      <c r="U122" s="157">
        <f t="shared" si="14"/>
        <v>39.963636363636361</v>
      </c>
      <c r="V122" s="157">
        <f t="shared" si="97"/>
        <v>399.63636363636363</v>
      </c>
      <c r="W122" s="219"/>
      <c r="X122" s="218">
        <v>0</v>
      </c>
      <c r="Y122" s="216">
        <v>0</v>
      </c>
      <c r="Z122" s="65" t="s">
        <v>12</v>
      </c>
      <c r="AA122" s="125">
        <f t="shared" si="98"/>
        <v>0</v>
      </c>
      <c r="AB122" s="125">
        <f t="shared" si="99"/>
        <v>0</v>
      </c>
      <c r="AC122" s="125">
        <f t="shared" si="100"/>
        <v>0</v>
      </c>
      <c r="AD122" s="66">
        <f t="shared" si="144"/>
        <v>0</v>
      </c>
      <c r="AE122" s="66">
        <f t="shared" si="145"/>
        <v>0</v>
      </c>
      <c r="AF122" s="288"/>
      <c r="AG122" s="69">
        <v>633.40467605522804</v>
      </c>
      <c r="AH122" s="68" t="str">
        <f t="shared" si="146"/>
        <v>SKLADEM</v>
      </c>
      <c r="AI122" s="68"/>
      <c r="AJ122" s="69"/>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24.75" hidden="1" customHeight="1">
      <c r="A123" s="1"/>
      <c r="B123" s="251" t="s">
        <v>121</v>
      </c>
      <c r="C123" s="251" t="s">
        <v>122</v>
      </c>
      <c r="D123" s="288"/>
      <c r="E123" s="149" t="s">
        <v>123</v>
      </c>
      <c r="F123" s="149" t="s">
        <v>9</v>
      </c>
      <c r="G123" s="149">
        <v>1</v>
      </c>
      <c r="H123" s="149" t="s">
        <v>20</v>
      </c>
      <c r="I123" s="152"/>
      <c r="J123" s="188"/>
      <c r="K123" s="149">
        <v>12</v>
      </c>
      <c r="L123" s="149">
        <v>0.11</v>
      </c>
      <c r="M123" s="149">
        <v>24</v>
      </c>
      <c r="N123" s="149">
        <v>128</v>
      </c>
      <c r="O123" s="149"/>
      <c r="P123" s="165" t="s">
        <v>124</v>
      </c>
      <c r="Q123" s="159" t="s">
        <v>1233</v>
      </c>
      <c r="R123" s="154">
        <v>355.37190082644628</v>
      </c>
      <c r="S123" s="155">
        <f t="shared" si="81"/>
        <v>15.636363636363635</v>
      </c>
      <c r="T123" s="156">
        <f t="shared" si="143"/>
        <v>375.27272727272725</v>
      </c>
      <c r="U123" s="157">
        <f t="shared" si="14"/>
        <v>15.636363636363635</v>
      </c>
      <c r="V123" s="157">
        <f t="shared" si="97"/>
        <v>375.27272727272725</v>
      </c>
      <c r="W123" s="219"/>
      <c r="X123" s="218">
        <v>0</v>
      </c>
      <c r="Y123" s="216">
        <v>0</v>
      </c>
      <c r="Z123" s="65" t="s">
        <v>12</v>
      </c>
      <c r="AA123" s="125">
        <f t="shared" si="98"/>
        <v>0</v>
      </c>
      <c r="AB123" s="125">
        <f t="shared" si="99"/>
        <v>0</v>
      </c>
      <c r="AC123" s="125">
        <f t="shared" si="100"/>
        <v>0</v>
      </c>
      <c r="AD123" s="66">
        <f t="shared" si="144"/>
        <v>0</v>
      </c>
      <c r="AE123" s="66">
        <f t="shared" si="145"/>
        <v>0</v>
      </c>
      <c r="AF123" s="288"/>
      <c r="AG123" s="69">
        <v>634.40467605522804</v>
      </c>
      <c r="AH123" s="68" t="str">
        <f t="shared" si="146"/>
        <v>SKLADEM</v>
      </c>
      <c r="AI123" s="68"/>
      <c r="AJ123" s="69"/>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24.75" customHeight="1">
      <c r="A124" s="1"/>
      <c r="B124" s="251" t="s">
        <v>125</v>
      </c>
      <c r="C124" s="251" t="s">
        <v>1974</v>
      </c>
      <c r="D124" s="288"/>
      <c r="E124" s="149" t="s">
        <v>1305</v>
      </c>
      <c r="F124" s="149" t="s">
        <v>9</v>
      </c>
      <c r="G124" s="149">
        <v>1</v>
      </c>
      <c r="H124" s="149" t="s">
        <v>10</v>
      </c>
      <c r="I124" s="152"/>
      <c r="J124" s="188">
        <v>27</v>
      </c>
      <c r="K124" s="149">
        <v>9</v>
      </c>
      <c r="L124" s="149">
        <v>4.3999999999999997E-2</v>
      </c>
      <c r="M124" s="149">
        <v>60</v>
      </c>
      <c r="N124" s="149">
        <v>1.1000000000000001</v>
      </c>
      <c r="O124" s="149"/>
      <c r="P124" s="165" t="s">
        <v>126</v>
      </c>
      <c r="Q124" s="306" t="s">
        <v>1849</v>
      </c>
      <c r="R124" s="154">
        <v>84.55</v>
      </c>
      <c r="S124" s="155">
        <f t="shared" si="81"/>
        <v>3.7201999999999997</v>
      </c>
      <c r="T124" s="156">
        <f t="shared" si="143"/>
        <v>223.21199999999999</v>
      </c>
      <c r="U124" s="157">
        <f t="shared" si="14"/>
        <v>3.7201999999999997</v>
      </c>
      <c r="V124" s="157">
        <f t="shared" si="97"/>
        <v>223.21199999999999</v>
      </c>
      <c r="W124" s="219"/>
      <c r="X124" s="218">
        <v>0</v>
      </c>
      <c r="Y124" s="216">
        <v>0</v>
      </c>
      <c r="Z124" s="65" t="s">
        <v>12</v>
      </c>
      <c r="AA124" s="125">
        <f t="shared" si="98"/>
        <v>0</v>
      </c>
      <c r="AB124" s="125">
        <f t="shared" si="99"/>
        <v>0</v>
      </c>
      <c r="AC124" s="125">
        <f t="shared" si="100"/>
        <v>0</v>
      </c>
      <c r="AD124" s="66">
        <f t="shared" si="144"/>
        <v>0</v>
      </c>
      <c r="AE124" s="66">
        <f t="shared" si="145"/>
        <v>0</v>
      </c>
      <c r="AF124" s="288"/>
      <c r="AG124" s="69">
        <v>0</v>
      </c>
      <c r="AH124" s="68" t="str">
        <f t="shared" ref="AH124:AH126" si="147">IF(AG124=0,"VYPRODÁNO","SKLADEM")</f>
        <v>VYPRODÁNO</v>
      </c>
      <c r="AI124" s="68"/>
      <c r="AJ124" s="69"/>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24.75" customHeight="1">
      <c r="A125" s="1"/>
      <c r="B125" s="261" t="s">
        <v>1972</v>
      </c>
      <c r="C125" s="261" t="s">
        <v>1973</v>
      </c>
      <c r="D125" s="288"/>
      <c r="E125" s="307" t="s">
        <v>384</v>
      </c>
      <c r="F125" s="149" t="s">
        <v>9</v>
      </c>
      <c r="G125" s="149">
        <v>1</v>
      </c>
      <c r="H125" s="149" t="s">
        <v>10</v>
      </c>
      <c r="I125" s="152"/>
      <c r="J125" s="188" t="s">
        <v>1975</v>
      </c>
      <c r="K125" s="149">
        <v>12</v>
      </c>
      <c r="L125" s="149">
        <v>3.2000000000000001E-2</v>
      </c>
      <c r="M125" s="149">
        <v>30</v>
      </c>
      <c r="N125" s="149">
        <v>54</v>
      </c>
      <c r="O125" s="149"/>
      <c r="P125" s="165"/>
      <c r="Q125" s="306" t="s">
        <v>1849</v>
      </c>
      <c r="R125" s="154">
        <v>145.22999999999999</v>
      </c>
      <c r="S125" s="155">
        <f t="shared" ref="S125" si="148">R125*0.044</f>
        <v>6.3901199999999996</v>
      </c>
      <c r="T125" s="156">
        <f t="shared" ref="T125" si="149">S125*M125</f>
        <v>191.70359999999999</v>
      </c>
      <c r="U125" s="157">
        <f t="shared" ref="U125" si="150">S125*(1-$C$13)</f>
        <v>6.3901199999999996</v>
      </c>
      <c r="V125" s="157">
        <f t="shared" ref="V125" si="151">T125*(1-$C$13)</f>
        <v>191.70359999999999</v>
      </c>
      <c r="W125" s="219"/>
      <c r="X125" s="218">
        <v>0</v>
      </c>
      <c r="Y125" s="216">
        <v>0</v>
      </c>
      <c r="Z125" s="65" t="s">
        <v>12</v>
      </c>
      <c r="AA125" s="125">
        <f t="shared" ref="AA125" si="152">U125*X125</f>
        <v>0</v>
      </c>
      <c r="AB125" s="125">
        <f t="shared" ref="AB125" si="153">V125*Y125</f>
        <v>0</v>
      </c>
      <c r="AC125" s="125">
        <f t="shared" ref="AC125" si="154">AA125+AB125</f>
        <v>0</v>
      </c>
      <c r="AD125" s="66">
        <f t="shared" ref="AD125" si="155">K125*Y125</f>
        <v>0</v>
      </c>
      <c r="AE125" s="66">
        <f t="shared" ref="AE125" si="156">L125*Y125</f>
        <v>0</v>
      </c>
      <c r="AF125" s="288"/>
      <c r="AG125" s="69"/>
      <c r="AH125" s="68"/>
      <c r="AI125" s="68"/>
      <c r="AJ125" s="69"/>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24.75" customHeight="1">
      <c r="A126" s="1"/>
      <c r="B126" s="262">
        <v>1500</v>
      </c>
      <c r="C126" s="251" t="s">
        <v>1047</v>
      </c>
      <c r="D126" s="287" t="s">
        <v>1262</v>
      </c>
      <c r="E126" s="149" t="s">
        <v>62</v>
      </c>
      <c r="F126" s="149" t="s">
        <v>9</v>
      </c>
      <c r="G126" s="149">
        <v>1</v>
      </c>
      <c r="H126" s="149" t="s">
        <v>20</v>
      </c>
      <c r="I126" s="152"/>
      <c r="J126" s="188">
        <v>94</v>
      </c>
      <c r="K126" s="149">
        <v>11</v>
      </c>
      <c r="L126" s="149">
        <v>0.06</v>
      </c>
      <c r="M126" s="149">
        <v>12</v>
      </c>
      <c r="N126" s="149">
        <v>217</v>
      </c>
      <c r="O126" s="149"/>
      <c r="P126" s="165" t="s">
        <v>127</v>
      </c>
      <c r="Q126" s="159" t="s">
        <v>1233</v>
      </c>
      <c r="R126" s="154">
        <v>421.37</v>
      </c>
      <c r="S126" s="155">
        <f t="shared" si="81"/>
        <v>18.540279999999999</v>
      </c>
      <c r="T126" s="156">
        <f t="shared" si="143"/>
        <v>222.48336</v>
      </c>
      <c r="U126" s="157">
        <f t="shared" si="14"/>
        <v>18.540279999999999</v>
      </c>
      <c r="V126" s="157">
        <f t="shared" si="97"/>
        <v>222.48336</v>
      </c>
      <c r="W126" s="219"/>
      <c r="X126" s="218">
        <v>0</v>
      </c>
      <c r="Y126" s="216">
        <v>0</v>
      </c>
      <c r="Z126" s="65" t="s">
        <v>12</v>
      </c>
      <c r="AA126" s="125">
        <f t="shared" si="98"/>
        <v>0</v>
      </c>
      <c r="AB126" s="125">
        <f t="shared" si="99"/>
        <v>0</v>
      </c>
      <c r="AC126" s="125">
        <f t="shared" si="100"/>
        <v>0</v>
      </c>
      <c r="AD126" s="66">
        <f t="shared" si="144"/>
        <v>0</v>
      </c>
      <c r="AE126" s="66">
        <f t="shared" si="145"/>
        <v>0</v>
      </c>
      <c r="AF126" s="287" t="s">
        <v>1262</v>
      </c>
      <c r="AG126" s="69">
        <v>203</v>
      </c>
      <c r="AH126" s="68" t="str">
        <f t="shared" si="147"/>
        <v>SKLADEM</v>
      </c>
      <c r="AI126" s="68"/>
      <c r="AJ126" s="69"/>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s="58" customFormat="1" ht="24.75" customHeight="1">
      <c r="A127" s="70"/>
      <c r="B127" s="135" t="s">
        <v>948</v>
      </c>
      <c r="C127" s="135"/>
      <c r="D127" s="74"/>
      <c r="E127" s="163"/>
      <c r="F127" s="163"/>
      <c r="G127" s="163"/>
      <c r="H127" s="163"/>
      <c r="I127" s="163"/>
      <c r="J127" s="163"/>
      <c r="K127" s="163"/>
      <c r="L127" s="163"/>
      <c r="M127" s="163"/>
      <c r="N127" s="163"/>
      <c r="O127" s="163"/>
      <c r="P127" s="162"/>
      <c r="Q127" s="163"/>
      <c r="R127" s="163"/>
      <c r="S127" s="163"/>
      <c r="T127" s="163"/>
      <c r="U127" s="163"/>
      <c r="V127" s="163"/>
      <c r="W127" s="136"/>
      <c r="X127" s="136"/>
      <c r="Y127" s="136"/>
      <c r="Z127" s="136"/>
      <c r="AA127" s="136"/>
      <c r="AB127" s="136"/>
      <c r="AC127" s="136"/>
      <c r="AD127" s="136"/>
      <c r="AE127" s="79"/>
      <c r="AF127" s="74"/>
      <c r="AG127" s="68"/>
      <c r="AH127" s="68"/>
      <c r="AI127" s="68"/>
      <c r="AJ127" s="69"/>
      <c r="AK127" s="1"/>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row>
    <row r="128" spans="1:63" ht="24.75" hidden="1" customHeight="1">
      <c r="A128" s="1"/>
      <c r="B128" s="251" t="s">
        <v>128</v>
      </c>
      <c r="C128" s="251" t="s">
        <v>1048</v>
      </c>
      <c r="D128" s="126" t="s">
        <v>1262</v>
      </c>
      <c r="E128" s="149" t="s">
        <v>1303</v>
      </c>
      <c r="F128" s="149" t="s">
        <v>9</v>
      </c>
      <c r="G128" s="149">
        <v>1</v>
      </c>
      <c r="H128" s="149" t="s">
        <v>20</v>
      </c>
      <c r="I128" s="149" t="s">
        <v>1265</v>
      </c>
      <c r="J128" s="149"/>
      <c r="K128" s="149">
        <v>14.7</v>
      </c>
      <c r="L128" s="149">
        <v>5.7099999999999998E-2</v>
      </c>
      <c r="M128" s="149">
        <v>48</v>
      </c>
      <c r="N128" s="149">
        <v>8.6999999999999993</v>
      </c>
      <c r="O128" s="149" t="s">
        <v>129</v>
      </c>
      <c r="P128" s="165" t="s">
        <v>130</v>
      </c>
      <c r="Q128" s="174" t="s">
        <v>1352</v>
      </c>
      <c r="R128" s="154">
        <v>107.43</v>
      </c>
      <c r="S128" s="155">
        <f t="shared" si="81"/>
        <v>4.7269199999999998</v>
      </c>
      <c r="T128" s="156">
        <f t="shared" ref="T128:T134" si="157">S128*M128</f>
        <v>226.89215999999999</v>
      </c>
      <c r="U128" s="157">
        <f t="shared" si="14"/>
        <v>4.7269199999999998</v>
      </c>
      <c r="V128" s="157">
        <f t="shared" si="97"/>
        <v>226.89215999999999</v>
      </c>
      <c r="W128" s="219"/>
      <c r="X128" s="218">
        <v>0</v>
      </c>
      <c r="Y128" s="216">
        <v>0</v>
      </c>
      <c r="Z128" s="65" t="s">
        <v>12</v>
      </c>
      <c r="AA128" s="125">
        <f t="shared" si="98"/>
        <v>0</v>
      </c>
      <c r="AB128" s="125">
        <f t="shared" si="99"/>
        <v>0</v>
      </c>
      <c r="AC128" s="125">
        <f t="shared" si="100"/>
        <v>0</v>
      </c>
      <c r="AD128" s="66">
        <f t="shared" ref="AD128:AD134" si="158">K128*Y128</f>
        <v>0</v>
      </c>
      <c r="AE128" s="66">
        <f t="shared" ref="AE128:AE134" si="159">L128*Y128</f>
        <v>0</v>
      </c>
      <c r="AF128" s="126" t="s">
        <v>1262</v>
      </c>
      <c r="AG128" s="68">
        <v>960</v>
      </c>
      <c r="AH128" s="68" t="str">
        <f t="shared" ref="AH128:AH130" si="160">IF(AG128=0,"VYPRODÁNO","SKLADEM")</f>
        <v>SKLADEM</v>
      </c>
      <c r="AI128" s="68"/>
      <c r="AJ128" s="69"/>
      <c r="AK128" s="60"/>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1:63" ht="24.75" customHeight="1">
      <c r="A129" s="1"/>
      <c r="B129" s="251" t="s">
        <v>131</v>
      </c>
      <c r="C129" s="251" t="s">
        <v>1049</v>
      </c>
      <c r="D129" s="287" t="s">
        <v>1262</v>
      </c>
      <c r="E129" s="307" t="s">
        <v>1304</v>
      </c>
      <c r="F129" s="149" t="s">
        <v>9</v>
      </c>
      <c r="G129" s="149">
        <v>1</v>
      </c>
      <c r="H129" s="149" t="s">
        <v>20</v>
      </c>
      <c r="I129" s="149" t="s">
        <v>1319</v>
      </c>
      <c r="J129" s="149">
        <v>15.5</v>
      </c>
      <c r="K129" s="149">
        <v>16.7</v>
      </c>
      <c r="L129" s="149">
        <v>5.1700000000000003E-2</v>
      </c>
      <c r="M129" s="149">
        <v>30</v>
      </c>
      <c r="N129" s="149">
        <v>17.2</v>
      </c>
      <c r="O129" s="149" t="s">
        <v>1936</v>
      </c>
      <c r="P129" s="165" t="s">
        <v>133</v>
      </c>
      <c r="Q129" s="174" t="s">
        <v>1352</v>
      </c>
      <c r="R129" s="154">
        <v>156.19</v>
      </c>
      <c r="S129" s="155">
        <f t="shared" si="81"/>
        <v>6.8723599999999996</v>
      </c>
      <c r="T129" s="156">
        <f t="shared" si="157"/>
        <v>206.17079999999999</v>
      </c>
      <c r="U129" s="157">
        <f t="shared" si="14"/>
        <v>6.8723599999999996</v>
      </c>
      <c r="V129" s="157">
        <f t="shared" si="97"/>
        <v>206.17079999999999</v>
      </c>
      <c r="W129" s="219"/>
      <c r="X129" s="218">
        <v>0</v>
      </c>
      <c r="Y129" s="216">
        <v>0</v>
      </c>
      <c r="Z129" s="65" t="s">
        <v>12</v>
      </c>
      <c r="AA129" s="125">
        <f t="shared" si="98"/>
        <v>0</v>
      </c>
      <c r="AB129" s="125">
        <f t="shared" si="99"/>
        <v>0</v>
      </c>
      <c r="AC129" s="125">
        <f t="shared" si="100"/>
        <v>0</v>
      </c>
      <c r="AD129" s="66">
        <f t="shared" si="158"/>
        <v>0</v>
      </c>
      <c r="AE129" s="66">
        <f t="shared" si="159"/>
        <v>0</v>
      </c>
      <c r="AF129" s="287" t="s">
        <v>1262</v>
      </c>
      <c r="AG129" s="69">
        <v>0</v>
      </c>
      <c r="AH129" s="68" t="str">
        <f t="shared" si="160"/>
        <v>VYPRODÁNO</v>
      </c>
      <c r="AI129" s="68"/>
      <c r="AJ129" s="69"/>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1:63" ht="24.75" hidden="1" customHeight="1">
      <c r="A130" s="1"/>
      <c r="B130" s="251" t="s">
        <v>134</v>
      </c>
      <c r="C130" s="263" t="s">
        <v>1050</v>
      </c>
      <c r="D130" s="126" t="s">
        <v>1262</v>
      </c>
      <c r="E130" s="307" t="s">
        <v>1304</v>
      </c>
      <c r="F130" s="149" t="s">
        <v>9</v>
      </c>
      <c r="G130" s="149">
        <v>1</v>
      </c>
      <c r="H130" s="149" t="s">
        <v>20</v>
      </c>
      <c r="I130" s="149" t="s">
        <v>1319</v>
      </c>
      <c r="J130" s="149">
        <v>15.5</v>
      </c>
      <c r="K130" s="149">
        <v>17.2</v>
      </c>
      <c r="L130" s="149">
        <v>5.1700000000000003E-2</v>
      </c>
      <c r="M130" s="149">
        <v>30</v>
      </c>
      <c r="N130" s="149">
        <v>17.2</v>
      </c>
      <c r="O130" s="149" t="s">
        <v>132</v>
      </c>
      <c r="P130" s="165" t="s">
        <v>135</v>
      </c>
      <c r="Q130" s="174" t="s">
        <v>1352</v>
      </c>
      <c r="R130" s="154">
        <v>156.19</v>
      </c>
      <c r="S130" s="155">
        <f t="shared" si="81"/>
        <v>6.8723599999999996</v>
      </c>
      <c r="T130" s="156">
        <f t="shared" si="157"/>
        <v>206.17079999999999</v>
      </c>
      <c r="U130" s="157">
        <f t="shared" si="14"/>
        <v>6.8723599999999996</v>
      </c>
      <c r="V130" s="157">
        <f t="shared" si="97"/>
        <v>206.17079999999999</v>
      </c>
      <c r="W130" s="219"/>
      <c r="X130" s="218">
        <v>0</v>
      </c>
      <c r="Y130" s="216">
        <v>0</v>
      </c>
      <c r="Z130" s="65" t="s">
        <v>12</v>
      </c>
      <c r="AA130" s="125">
        <f t="shared" si="98"/>
        <v>0</v>
      </c>
      <c r="AB130" s="125">
        <f t="shared" si="99"/>
        <v>0</v>
      </c>
      <c r="AC130" s="125">
        <f t="shared" si="100"/>
        <v>0</v>
      </c>
      <c r="AD130" s="66">
        <f t="shared" si="158"/>
        <v>0</v>
      </c>
      <c r="AE130" s="66">
        <f t="shared" si="159"/>
        <v>0</v>
      </c>
      <c r="AF130" s="126" t="s">
        <v>1262</v>
      </c>
      <c r="AG130" s="68">
        <v>1392</v>
      </c>
      <c r="AH130" s="68" t="str">
        <f t="shared" si="160"/>
        <v>SKLADEM</v>
      </c>
      <c r="AI130" s="68"/>
      <c r="AJ130" s="69"/>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1:63" ht="24.75" customHeight="1">
      <c r="A131" s="1"/>
      <c r="B131" s="261" t="s">
        <v>1921</v>
      </c>
      <c r="C131" s="334" t="s">
        <v>1922</v>
      </c>
      <c r="D131" s="254"/>
      <c r="E131" s="307" t="s">
        <v>1422</v>
      </c>
      <c r="F131" s="149" t="s">
        <v>9</v>
      </c>
      <c r="G131" s="149">
        <v>1</v>
      </c>
      <c r="H131" s="149" t="s">
        <v>20</v>
      </c>
      <c r="I131" s="149" t="s">
        <v>1630</v>
      </c>
      <c r="J131" s="149" t="s">
        <v>1923</v>
      </c>
      <c r="K131" s="149">
        <v>13</v>
      </c>
      <c r="L131" s="149">
        <v>3.6999999999999998E-2</v>
      </c>
      <c r="M131" s="149">
        <v>30</v>
      </c>
      <c r="N131" s="149">
        <v>40.200000000000003</v>
      </c>
      <c r="O131" s="149"/>
      <c r="P131" s="165" t="s">
        <v>1924</v>
      </c>
      <c r="Q131" s="306" t="s">
        <v>1849</v>
      </c>
      <c r="R131" s="154">
        <v>134.63999999999999</v>
      </c>
      <c r="S131" s="155">
        <f t="shared" ref="S131:S134" si="161">R131*0.044</f>
        <v>5.9241599999999988</v>
      </c>
      <c r="T131" s="156">
        <f t="shared" si="157"/>
        <v>177.72479999999996</v>
      </c>
      <c r="U131" s="157">
        <f t="shared" ref="U131:U134" si="162">S131*(1-$C$13)</f>
        <v>5.9241599999999988</v>
      </c>
      <c r="V131" s="157">
        <f t="shared" ref="V131:V134" si="163">T131*(1-$C$13)</f>
        <v>177.72479999999996</v>
      </c>
      <c r="W131" s="219"/>
      <c r="X131" s="218">
        <v>0</v>
      </c>
      <c r="Y131" s="216">
        <v>0</v>
      </c>
      <c r="Z131" s="65" t="s">
        <v>12</v>
      </c>
      <c r="AA131" s="125">
        <f t="shared" ref="AA131:AA134" si="164">U131*X131</f>
        <v>0</v>
      </c>
      <c r="AB131" s="125">
        <f t="shared" ref="AB131:AB134" si="165">V131*Y131</f>
        <v>0</v>
      </c>
      <c r="AC131" s="125">
        <f t="shared" ref="AC131:AC134" si="166">AA131+AB131</f>
        <v>0</v>
      </c>
      <c r="AD131" s="66">
        <f t="shared" si="158"/>
        <v>0</v>
      </c>
      <c r="AE131" s="66">
        <f t="shared" si="159"/>
        <v>0</v>
      </c>
      <c r="AF131" s="126"/>
      <c r="AG131" s="68"/>
      <c r="AH131" s="68"/>
      <c r="AI131" s="68"/>
      <c r="AJ131" s="69"/>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1:63" ht="24.75" customHeight="1">
      <c r="A132" s="1"/>
      <c r="B132" s="261" t="s">
        <v>1925</v>
      </c>
      <c r="C132" s="334" t="s">
        <v>1926</v>
      </c>
      <c r="D132" s="254"/>
      <c r="E132" s="307" t="s">
        <v>1422</v>
      </c>
      <c r="F132" s="149" t="s">
        <v>9</v>
      </c>
      <c r="G132" s="149">
        <v>1</v>
      </c>
      <c r="H132" s="149" t="s">
        <v>20</v>
      </c>
      <c r="I132" s="149" t="s">
        <v>1499</v>
      </c>
      <c r="J132" s="149" t="s">
        <v>1927</v>
      </c>
      <c r="K132" s="149">
        <v>15</v>
      </c>
      <c r="L132" s="149">
        <v>6.2E-2</v>
      </c>
      <c r="M132" s="149">
        <v>30</v>
      </c>
      <c r="N132" s="149">
        <v>69</v>
      </c>
      <c r="O132" s="149"/>
      <c r="P132" s="165" t="s">
        <v>1924</v>
      </c>
      <c r="Q132" s="306" t="s">
        <v>1849</v>
      </c>
      <c r="R132" s="154">
        <v>161.25</v>
      </c>
      <c r="S132" s="155">
        <f t="shared" si="161"/>
        <v>7.0949999999999998</v>
      </c>
      <c r="T132" s="156">
        <f t="shared" si="157"/>
        <v>212.85</v>
      </c>
      <c r="U132" s="157">
        <f t="shared" si="162"/>
        <v>7.0949999999999998</v>
      </c>
      <c r="V132" s="157">
        <f t="shared" si="163"/>
        <v>212.85</v>
      </c>
      <c r="W132" s="219"/>
      <c r="X132" s="218">
        <v>0</v>
      </c>
      <c r="Y132" s="216">
        <v>0</v>
      </c>
      <c r="Z132" s="65" t="s">
        <v>12</v>
      </c>
      <c r="AA132" s="125">
        <f t="shared" si="164"/>
        <v>0</v>
      </c>
      <c r="AB132" s="125">
        <f t="shared" si="165"/>
        <v>0</v>
      </c>
      <c r="AC132" s="125">
        <f t="shared" si="166"/>
        <v>0</v>
      </c>
      <c r="AD132" s="66">
        <f t="shared" si="158"/>
        <v>0</v>
      </c>
      <c r="AE132" s="66">
        <f t="shared" si="159"/>
        <v>0</v>
      </c>
      <c r="AF132" s="126"/>
      <c r="AG132" s="68"/>
      <c r="AH132" s="68"/>
      <c r="AI132" s="68"/>
      <c r="AJ132" s="69"/>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1:63" ht="24.75" customHeight="1">
      <c r="A133" s="1"/>
      <c r="B133" s="261" t="s">
        <v>1928</v>
      </c>
      <c r="C133" s="334" t="s">
        <v>1929</v>
      </c>
      <c r="D133" s="254"/>
      <c r="E133" s="307" t="s">
        <v>1422</v>
      </c>
      <c r="F133" s="149" t="s">
        <v>9</v>
      </c>
      <c r="G133" s="149">
        <v>1</v>
      </c>
      <c r="H133" s="149" t="s">
        <v>20</v>
      </c>
      <c r="I133" s="149" t="s">
        <v>1319</v>
      </c>
      <c r="J133" s="149" t="s">
        <v>1930</v>
      </c>
      <c r="K133" s="149">
        <v>21</v>
      </c>
      <c r="L133" s="149">
        <v>7.4999999999999997E-2</v>
      </c>
      <c r="M133" s="149">
        <v>30</v>
      </c>
      <c r="N133" s="149">
        <v>108</v>
      </c>
      <c r="O133" s="149"/>
      <c r="P133" s="165" t="s">
        <v>1924</v>
      </c>
      <c r="Q133" s="306" t="s">
        <v>1849</v>
      </c>
      <c r="R133" s="154">
        <v>205.79</v>
      </c>
      <c r="S133" s="155">
        <f t="shared" si="161"/>
        <v>9.0547599999999999</v>
      </c>
      <c r="T133" s="156">
        <f t="shared" si="157"/>
        <v>271.64280000000002</v>
      </c>
      <c r="U133" s="157">
        <f t="shared" si="162"/>
        <v>9.0547599999999999</v>
      </c>
      <c r="V133" s="157">
        <f t="shared" si="163"/>
        <v>271.64280000000002</v>
      </c>
      <c r="W133" s="219"/>
      <c r="X133" s="218">
        <v>0</v>
      </c>
      <c r="Y133" s="216">
        <v>0</v>
      </c>
      <c r="Z133" s="65" t="s">
        <v>12</v>
      </c>
      <c r="AA133" s="125">
        <f t="shared" si="164"/>
        <v>0</v>
      </c>
      <c r="AB133" s="125">
        <f t="shared" si="165"/>
        <v>0</v>
      </c>
      <c r="AC133" s="125">
        <f t="shared" si="166"/>
        <v>0</v>
      </c>
      <c r="AD133" s="66">
        <f t="shared" si="158"/>
        <v>0</v>
      </c>
      <c r="AE133" s="66">
        <f t="shared" si="159"/>
        <v>0</v>
      </c>
      <c r="AF133" s="126"/>
      <c r="AG133" s="68"/>
      <c r="AH133" s="68"/>
      <c r="AI133" s="68"/>
      <c r="AJ133" s="69"/>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1:63" ht="24.75" customHeight="1">
      <c r="A134" s="1"/>
      <c r="B134" s="261" t="s">
        <v>1931</v>
      </c>
      <c r="C134" s="334" t="s">
        <v>1932</v>
      </c>
      <c r="D134" s="254"/>
      <c r="E134" s="307" t="s">
        <v>1933</v>
      </c>
      <c r="F134" s="149" t="s">
        <v>19</v>
      </c>
      <c r="G134" s="149">
        <v>1</v>
      </c>
      <c r="H134" s="149" t="s">
        <v>20</v>
      </c>
      <c r="I134" s="149" t="s">
        <v>1934</v>
      </c>
      <c r="J134" s="149" t="s">
        <v>1935</v>
      </c>
      <c r="K134" s="149">
        <v>13</v>
      </c>
      <c r="L134" s="149">
        <v>2.7E-2</v>
      </c>
      <c r="M134" s="149">
        <v>8</v>
      </c>
      <c r="N134" s="149">
        <v>45</v>
      </c>
      <c r="O134" s="149"/>
      <c r="P134" s="165" t="s">
        <v>1924</v>
      </c>
      <c r="Q134" s="306" t="s">
        <v>1849</v>
      </c>
      <c r="R134" s="154">
        <v>365.02</v>
      </c>
      <c r="S134" s="155">
        <f t="shared" si="161"/>
        <v>16.060879999999997</v>
      </c>
      <c r="T134" s="156">
        <f t="shared" si="157"/>
        <v>128.48703999999998</v>
      </c>
      <c r="U134" s="157">
        <f t="shared" si="162"/>
        <v>16.060879999999997</v>
      </c>
      <c r="V134" s="157">
        <f t="shared" si="163"/>
        <v>128.48703999999998</v>
      </c>
      <c r="W134" s="219"/>
      <c r="X134" s="218">
        <v>0</v>
      </c>
      <c r="Y134" s="216">
        <v>0</v>
      </c>
      <c r="Z134" s="65" t="s">
        <v>12</v>
      </c>
      <c r="AA134" s="125">
        <f t="shared" si="164"/>
        <v>0</v>
      </c>
      <c r="AB134" s="125">
        <f t="shared" si="165"/>
        <v>0</v>
      </c>
      <c r="AC134" s="125">
        <f t="shared" si="166"/>
        <v>0</v>
      </c>
      <c r="AD134" s="66">
        <f t="shared" si="158"/>
        <v>0</v>
      </c>
      <c r="AE134" s="66">
        <f t="shared" si="159"/>
        <v>0</v>
      </c>
      <c r="AF134" s="126"/>
      <c r="AG134" s="68"/>
      <c r="AH134" s="68"/>
      <c r="AI134" s="68"/>
      <c r="AJ134" s="69"/>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1:63" ht="24.75" customHeight="1">
      <c r="A135" s="1"/>
      <c r="B135" s="135" t="s">
        <v>1942</v>
      </c>
      <c r="C135" s="135"/>
      <c r="D135" s="74"/>
      <c r="E135" s="163"/>
      <c r="F135" s="163"/>
      <c r="G135" s="163"/>
      <c r="H135" s="163"/>
      <c r="I135" s="163"/>
      <c r="J135" s="163"/>
      <c r="K135" s="163"/>
      <c r="L135" s="163"/>
      <c r="M135" s="163"/>
      <c r="N135" s="163"/>
      <c r="O135" s="163"/>
      <c r="P135" s="162"/>
      <c r="Q135" s="163"/>
      <c r="R135" s="163"/>
      <c r="S135" s="163"/>
      <c r="T135" s="163"/>
      <c r="U135" s="163"/>
      <c r="V135" s="163"/>
      <c r="W135" s="136"/>
      <c r="X135" s="136"/>
      <c r="Y135" s="136"/>
      <c r="Z135" s="136"/>
      <c r="AA135" s="136"/>
      <c r="AB135" s="136"/>
      <c r="AC135" s="136"/>
      <c r="AD135" s="79"/>
      <c r="AE135" s="79"/>
      <c r="AF135" s="126"/>
      <c r="AG135" s="68"/>
      <c r="AH135" s="68"/>
      <c r="AI135" s="68"/>
      <c r="AJ135" s="69"/>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1:63" ht="24.75" customHeight="1">
      <c r="A136" s="1"/>
      <c r="B136" s="261" t="s">
        <v>1943</v>
      </c>
      <c r="C136" s="334" t="s">
        <v>1945</v>
      </c>
      <c r="D136" s="254"/>
      <c r="E136" s="307" t="s">
        <v>209</v>
      </c>
      <c r="F136" s="149" t="s">
        <v>86</v>
      </c>
      <c r="G136" s="149">
        <v>1</v>
      </c>
      <c r="H136" s="149" t="s">
        <v>10</v>
      </c>
      <c r="I136" s="149" t="s">
        <v>1319</v>
      </c>
      <c r="J136" s="149" t="s">
        <v>1947</v>
      </c>
      <c r="K136" s="149">
        <v>20</v>
      </c>
      <c r="L136" s="149">
        <v>5.8999999999999997E-2</v>
      </c>
      <c r="M136" s="149">
        <v>6</v>
      </c>
      <c r="N136" s="149">
        <v>390</v>
      </c>
      <c r="O136" s="149" t="s">
        <v>1948</v>
      </c>
      <c r="P136" s="165" t="s">
        <v>1949</v>
      </c>
      <c r="Q136" s="306" t="s">
        <v>1849</v>
      </c>
      <c r="R136" s="154">
        <v>1233.56</v>
      </c>
      <c r="S136" s="155">
        <f t="shared" ref="S136:S137" si="167">R136*0.044</f>
        <v>54.276639999999993</v>
      </c>
      <c r="T136" s="156">
        <f t="shared" ref="T136:T137" si="168">S136*M136</f>
        <v>325.65983999999997</v>
      </c>
      <c r="U136" s="157">
        <f t="shared" ref="U136:U137" si="169">S136*(1-$C$13)</f>
        <v>54.276639999999993</v>
      </c>
      <c r="V136" s="157">
        <f t="shared" ref="V136:V137" si="170">T136*(1-$C$13)</f>
        <v>325.65983999999997</v>
      </c>
      <c r="W136" s="219"/>
      <c r="X136" s="218">
        <v>0</v>
      </c>
      <c r="Y136" s="216">
        <v>0</v>
      </c>
      <c r="Z136" s="65" t="s">
        <v>12</v>
      </c>
      <c r="AA136" s="125">
        <f t="shared" ref="AA136:AA137" si="171">U136*X136</f>
        <v>0</v>
      </c>
      <c r="AB136" s="125">
        <f t="shared" ref="AB136:AB137" si="172">V136*Y136</f>
        <v>0</v>
      </c>
      <c r="AC136" s="125">
        <f t="shared" ref="AC136:AC137" si="173">AA136+AB136</f>
        <v>0</v>
      </c>
      <c r="AD136" s="66">
        <f t="shared" ref="AD136:AD137" si="174">K136*Y136</f>
        <v>0</v>
      </c>
      <c r="AE136" s="66">
        <f t="shared" ref="AE136:AE137" si="175">L136*Y136</f>
        <v>0</v>
      </c>
      <c r="AF136" s="126"/>
      <c r="AG136" s="68"/>
      <c r="AH136" s="68"/>
      <c r="AI136" s="68"/>
      <c r="AJ136" s="69"/>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1:63" ht="24.75" customHeight="1">
      <c r="A137" s="1"/>
      <c r="B137" s="261" t="s">
        <v>1944</v>
      </c>
      <c r="C137" s="334" t="s">
        <v>1946</v>
      </c>
      <c r="D137" s="254"/>
      <c r="E137" s="307" t="s">
        <v>209</v>
      </c>
      <c r="F137" s="149" t="s">
        <v>86</v>
      </c>
      <c r="G137" s="149">
        <v>1</v>
      </c>
      <c r="H137" s="149" t="s">
        <v>10</v>
      </c>
      <c r="I137" s="149" t="s">
        <v>1319</v>
      </c>
      <c r="J137" s="149" t="s">
        <v>1947</v>
      </c>
      <c r="K137" s="149">
        <v>20</v>
      </c>
      <c r="L137" s="149">
        <v>5.8999999999999997E-2</v>
      </c>
      <c r="M137" s="149">
        <v>6</v>
      </c>
      <c r="N137" s="149">
        <v>390</v>
      </c>
      <c r="O137" s="149" t="s">
        <v>1948</v>
      </c>
      <c r="P137" s="165" t="s">
        <v>1950</v>
      </c>
      <c r="Q137" s="306" t="s">
        <v>1849</v>
      </c>
      <c r="R137" s="154">
        <v>1233.56</v>
      </c>
      <c r="S137" s="155">
        <f t="shared" si="167"/>
        <v>54.276639999999993</v>
      </c>
      <c r="T137" s="156">
        <f t="shared" si="168"/>
        <v>325.65983999999997</v>
      </c>
      <c r="U137" s="157">
        <f t="shared" si="169"/>
        <v>54.276639999999993</v>
      </c>
      <c r="V137" s="157">
        <f t="shared" si="170"/>
        <v>325.65983999999997</v>
      </c>
      <c r="W137" s="219"/>
      <c r="X137" s="218">
        <v>0</v>
      </c>
      <c r="Y137" s="216">
        <v>0</v>
      </c>
      <c r="Z137" s="65" t="s">
        <v>12</v>
      </c>
      <c r="AA137" s="125">
        <f t="shared" si="171"/>
        <v>0</v>
      </c>
      <c r="AB137" s="125">
        <f t="shared" si="172"/>
        <v>0</v>
      </c>
      <c r="AC137" s="125">
        <f t="shared" si="173"/>
        <v>0</v>
      </c>
      <c r="AD137" s="66">
        <f t="shared" si="174"/>
        <v>0</v>
      </c>
      <c r="AE137" s="66">
        <f t="shared" si="175"/>
        <v>0</v>
      </c>
      <c r="AF137" s="126"/>
      <c r="AG137" s="68"/>
      <c r="AH137" s="68"/>
      <c r="AI137" s="68"/>
      <c r="AJ137" s="69"/>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row>
    <row r="138" spans="1:63" ht="24.75" customHeight="1">
      <c r="A138" s="1"/>
      <c r="B138" s="135" t="s">
        <v>1951</v>
      </c>
      <c r="C138" s="135"/>
      <c r="D138" s="74"/>
      <c r="E138" s="163"/>
      <c r="F138" s="163"/>
      <c r="G138" s="163"/>
      <c r="H138" s="163"/>
      <c r="I138" s="163"/>
      <c r="J138" s="163"/>
      <c r="K138" s="163"/>
      <c r="L138" s="163"/>
      <c r="M138" s="163"/>
      <c r="N138" s="163"/>
      <c r="O138" s="163"/>
      <c r="P138" s="162"/>
      <c r="Q138" s="163"/>
      <c r="R138" s="163"/>
      <c r="S138" s="163"/>
      <c r="T138" s="163"/>
      <c r="U138" s="163"/>
      <c r="V138" s="163"/>
      <c r="W138" s="136"/>
      <c r="X138" s="136"/>
      <c r="Y138" s="136"/>
      <c r="Z138" s="136"/>
      <c r="AA138" s="136"/>
      <c r="AB138" s="136"/>
      <c r="AC138" s="136"/>
      <c r="AD138" s="79"/>
      <c r="AE138" s="79"/>
      <c r="AF138" s="126"/>
      <c r="AG138" s="68"/>
      <c r="AH138" s="68"/>
      <c r="AI138" s="68"/>
      <c r="AJ138" s="69"/>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row>
    <row r="139" spans="1:63" ht="24.75" customHeight="1">
      <c r="A139" s="1"/>
      <c r="B139" s="261" t="s">
        <v>1953</v>
      </c>
      <c r="C139" s="334" t="s">
        <v>1954</v>
      </c>
      <c r="D139" s="254"/>
      <c r="E139" s="307" t="s">
        <v>31</v>
      </c>
      <c r="F139" s="149" t="s">
        <v>9</v>
      </c>
      <c r="G139" s="149">
        <v>1</v>
      </c>
      <c r="H139" s="149" t="s">
        <v>10</v>
      </c>
      <c r="I139" s="149" t="s">
        <v>1630</v>
      </c>
      <c r="J139" s="149" t="s">
        <v>1955</v>
      </c>
      <c r="K139" s="149">
        <v>12</v>
      </c>
      <c r="L139" s="149">
        <v>2.5999999999999999E-2</v>
      </c>
      <c r="M139" s="149">
        <v>36</v>
      </c>
      <c r="N139" s="149">
        <v>45</v>
      </c>
      <c r="O139" s="149" t="s">
        <v>1956</v>
      </c>
      <c r="P139" s="165" t="s">
        <v>1952</v>
      </c>
      <c r="Q139" s="306" t="s">
        <v>1849</v>
      </c>
      <c r="R139" s="154">
        <v>101.78</v>
      </c>
      <c r="S139" s="155">
        <f t="shared" ref="S139" si="176">R139*0.044</f>
        <v>4.4783200000000001</v>
      </c>
      <c r="T139" s="156">
        <f t="shared" ref="T139" si="177">S139*M139</f>
        <v>161.21951999999999</v>
      </c>
      <c r="U139" s="157">
        <f t="shared" ref="U139" si="178">S139*(1-$C$13)</f>
        <v>4.4783200000000001</v>
      </c>
      <c r="V139" s="157">
        <f t="shared" ref="V139" si="179">T139*(1-$C$13)</f>
        <v>161.21951999999999</v>
      </c>
      <c r="W139" s="219"/>
      <c r="X139" s="218">
        <v>0</v>
      </c>
      <c r="Y139" s="216">
        <v>0</v>
      </c>
      <c r="Z139" s="65" t="s">
        <v>12</v>
      </c>
      <c r="AA139" s="125">
        <f t="shared" ref="AA139" si="180">U139*X139</f>
        <v>0</v>
      </c>
      <c r="AB139" s="125">
        <f t="shared" ref="AB139" si="181">V139*Y139</f>
        <v>0</v>
      </c>
      <c r="AC139" s="125">
        <f t="shared" ref="AC139" si="182">AA139+AB139</f>
        <v>0</v>
      </c>
      <c r="AD139" s="66">
        <f t="shared" ref="AD139" si="183">K139*Y139</f>
        <v>0</v>
      </c>
      <c r="AE139" s="66">
        <f t="shared" ref="AE139" si="184">L139*Y139</f>
        <v>0</v>
      </c>
      <c r="AF139" s="126"/>
      <c r="AG139" s="68"/>
      <c r="AH139" s="68"/>
      <c r="AI139" s="68"/>
      <c r="AJ139" s="69"/>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s="58" customFormat="1" ht="24.75" customHeight="1">
      <c r="A140" s="70"/>
      <c r="B140" s="135" t="s">
        <v>136</v>
      </c>
      <c r="C140" s="135"/>
      <c r="D140" s="74"/>
      <c r="E140" s="163"/>
      <c r="F140" s="163"/>
      <c r="G140" s="163"/>
      <c r="H140" s="163"/>
      <c r="I140" s="163"/>
      <c r="J140" s="163"/>
      <c r="K140" s="163"/>
      <c r="L140" s="163"/>
      <c r="M140" s="163"/>
      <c r="N140" s="163"/>
      <c r="O140" s="163"/>
      <c r="P140" s="162"/>
      <c r="Q140" s="163"/>
      <c r="R140" s="163"/>
      <c r="S140" s="163"/>
      <c r="T140" s="163"/>
      <c r="U140" s="163"/>
      <c r="V140" s="163"/>
      <c r="W140" s="136"/>
      <c r="X140" s="136"/>
      <c r="Y140" s="136"/>
      <c r="Z140" s="136"/>
      <c r="AA140" s="136"/>
      <c r="AB140" s="136"/>
      <c r="AC140" s="136"/>
      <c r="AD140" s="79"/>
      <c r="AE140" s="79"/>
      <c r="AF140" s="74"/>
      <c r="AG140" s="68"/>
      <c r="AH140" s="68"/>
      <c r="AI140" s="68"/>
      <c r="AJ140" s="68"/>
      <c r="AK140" s="57"/>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row>
    <row r="141" spans="1:63" ht="24.75" customHeight="1">
      <c r="A141" s="1"/>
      <c r="B141" s="251" t="s">
        <v>137</v>
      </c>
      <c r="C141" s="251" t="s">
        <v>1051</v>
      </c>
      <c r="D141" s="287" t="s">
        <v>1262</v>
      </c>
      <c r="E141" s="149" t="s">
        <v>91</v>
      </c>
      <c r="F141" s="149" t="s">
        <v>9</v>
      </c>
      <c r="G141" s="149">
        <v>1</v>
      </c>
      <c r="H141" s="149" t="s">
        <v>10</v>
      </c>
      <c r="I141" s="149" t="s">
        <v>1682</v>
      </c>
      <c r="J141" s="149" t="s">
        <v>1683</v>
      </c>
      <c r="K141" s="149">
        <v>17.5</v>
      </c>
      <c r="L141" s="149">
        <v>2.7E-2</v>
      </c>
      <c r="M141" s="149">
        <v>48</v>
      </c>
      <c r="N141" s="149">
        <v>46</v>
      </c>
      <c r="O141" s="149" t="s">
        <v>138</v>
      </c>
      <c r="P141" s="165" t="s">
        <v>139</v>
      </c>
      <c r="Q141" s="306" t="s">
        <v>1849</v>
      </c>
      <c r="R141" s="154">
        <v>114.93</v>
      </c>
      <c r="S141" s="155">
        <f t="shared" si="81"/>
        <v>5.0569199999999999</v>
      </c>
      <c r="T141" s="156">
        <f>S141*M141</f>
        <v>242.73215999999999</v>
      </c>
      <c r="U141" s="157">
        <f t="shared" si="14"/>
        <v>5.0569199999999999</v>
      </c>
      <c r="V141" s="157">
        <f t="shared" si="97"/>
        <v>242.73215999999999</v>
      </c>
      <c r="W141" s="219"/>
      <c r="X141" s="218">
        <v>0</v>
      </c>
      <c r="Y141" s="216">
        <v>0</v>
      </c>
      <c r="Z141" s="65" t="s">
        <v>12</v>
      </c>
      <c r="AA141" s="125">
        <f t="shared" si="98"/>
        <v>0</v>
      </c>
      <c r="AB141" s="125">
        <f t="shared" si="99"/>
        <v>0</v>
      </c>
      <c r="AC141" s="125">
        <f t="shared" si="100"/>
        <v>0</v>
      </c>
      <c r="AD141" s="66">
        <f>K141*Y141</f>
        <v>0</v>
      </c>
      <c r="AE141" s="66">
        <f>L141*Y141</f>
        <v>0</v>
      </c>
      <c r="AF141" s="287" t="s">
        <v>1262</v>
      </c>
      <c r="AG141" s="69">
        <v>0</v>
      </c>
      <c r="AH141" s="68" t="str">
        <f t="shared" ref="AH141" si="185">IF(AG141=0,"VYPRODÁNO","SKLADEM")</f>
        <v>VYPRODÁNO</v>
      </c>
      <c r="AI141" s="68"/>
      <c r="AJ141" s="68"/>
      <c r="AK141" s="57"/>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s="58" customFormat="1" ht="24.75" customHeight="1">
      <c r="A142" s="70"/>
      <c r="B142" s="135" t="s">
        <v>140</v>
      </c>
      <c r="C142" s="135"/>
      <c r="D142" s="74"/>
      <c r="E142" s="163"/>
      <c r="F142" s="163"/>
      <c r="G142" s="163"/>
      <c r="H142" s="163"/>
      <c r="I142" s="163"/>
      <c r="J142" s="163"/>
      <c r="K142" s="163"/>
      <c r="L142" s="163"/>
      <c r="M142" s="163"/>
      <c r="N142" s="163"/>
      <c r="O142" s="163"/>
      <c r="P142" s="162"/>
      <c r="Q142" s="163"/>
      <c r="R142" s="163"/>
      <c r="S142" s="163"/>
      <c r="T142" s="163"/>
      <c r="U142" s="163"/>
      <c r="V142" s="163"/>
      <c r="W142" s="136"/>
      <c r="X142" s="136"/>
      <c r="Y142" s="136"/>
      <c r="Z142" s="136"/>
      <c r="AA142" s="136"/>
      <c r="AB142" s="136"/>
      <c r="AC142" s="136"/>
      <c r="AD142" s="79"/>
      <c r="AE142" s="79"/>
      <c r="AF142" s="74"/>
      <c r="AG142" s="68">
        <v>718.48808868989897</v>
      </c>
      <c r="AH142" s="68" t="str">
        <f t="shared" ref="AH142:AH143" si="186">IF(AG142&gt;0,"SKLADEM","VYPRODÁNO")</f>
        <v>SKLADEM</v>
      </c>
      <c r="AI142" s="68"/>
      <c r="AJ142" s="68"/>
      <c r="AK142" s="57"/>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row>
    <row r="143" spans="1:63" ht="24.75" customHeight="1">
      <c r="A143" s="1"/>
      <c r="B143" s="251" t="s">
        <v>141</v>
      </c>
      <c r="C143" s="251" t="s">
        <v>1052</v>
      </c>
      <c r="D143" s="287" t="s">
        <v>1262</v>
      </c>
      <c r="E143" s="149" t="s">
        <v>31</v>
      </c>
      <c r="F143" s="149" t="s">
        <v>9</v>
      </c>
      <c r="G143" s="149">
        <v>1</v>
      </c>
      <c r="H143" s="149" t="s">
        <v>20</v>
      </c>
      <c r="I143" s="149" t="s">
        <v>1463</v>
      </c>
      <c r="J143" s="149" t="s">
        <v>1684</v>
      </c>
      <c r="K143" s="149">
        <v>26.2</v>
      </c>
      <c r="L143" s="149">
        <v>4.4999999999999998E-2</v>
      </c>
      <c r="M143" s="149">
        <v>36</v>
      </c>
      <c r="N143" s="149">
        <v>100</v>
      </c>
      <c r="O143" s="149" t="s">
        <v>138</v>
      </c>
      <c r="P143" s="165" t="s">
        <v>142</v>
      </c>
      <c r="Q143" s="159" t="s">
        <v>1233</v>
      </c>
      <c r="R143" s="154">
        <v>147.24</v>
      </c>
      <c r="S143" s="155">
        <f t="shared" si="81"/>
        <v>6.4785599999999999</v>
      </c>
      <c r="T143" s="156">
        <f>S143*M143</f>
        <v>233.22816</v>
      </c>
      <c r="U143" s="157">
        <f t="shared" ref="U143:U221" si="187">S143*(1-$C$13)</f>
        <v>6.4785599999999999</v>
      </c>
      <c r="V143" s="157">
        <f t="shared" si="97"/>
        <v>233.22816</v>
      </c>
      <c r="W143" s="219"/>
      <c r="X143" s="218">
        <v>0</v>
      </c>
      <c r="Y143" s="216">
        <v>0</v>
      </c>
      <c r="Z143" s="65" t="s">
        <v>12</v>
      </c>
      <c r="AA143" s="125">
        <f t="shared" si="98"/>
        <v>0</v>
      </c>
      <c r="AB143" s="125">
        <f t="shared" si="99"/>
        <v>0</v>
      </c>
      <c r="AC143" s="125">
        <f t="shared" si="100"/>
        <v>0</v>
      </c>
      <c r="AD143" s="66">
        <f>K143*Y143</f>
        <v>0</v>
      </c>
      <c r="AE143" s="66">
        <f>L143*Y143</f>
        <v>0</v>
      </c>
      <c r="AF143" s="287" t="s">
        <v>1262</v>
      </c>
      <c r="AG143" s="316">
        <v>40</v>
      </c>
      <c r="AH143" s="68" t="str">
        <f t="shared" si="186"/>
        <v>SKLADEM</v>
      </c>
      <c r="AI143" s="68"/>
      <c r="AJ143" s="68"/>
      <c r="AK143" s="57"/>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s="58" customFormat="1" ht="24.75" customHeight="1">
      <c r="A144" s="70"/>
      <c r="B144" s="135" t="s">
        <v>143</v>
      </c>
      <c r="C144" s="135"/>
      <c r="D144" s="74"/>
      <c r="E144" s="163"/>
      <c r="F144" s="163"/>
      <c r="G144" s="163"/>
      <c r="H144" s="163"/>
      <c r="I144" s="163"/>
      <c r="J144" s="163"/>
      <c r="K144" s="163"/>
      <c r="L144" s="163"/>
      <c r="M144" s="163"/>
      <c r="N144" s="163"/>
      <c r="O144" s="163"/>
      <c r="P144" s="162"/>
      <c r="Q144" s="163"/>
      <c r="R144" s="163"/>
      <c r="S144" s="163"/>
      <c r="T144" s="163"/>
      <c r="U144" s="163"/>
      <c r="V144" s="163"/>
      <c r="W144" s="136"/>
      <c r="X144" s="136"/>
      <c r="Y144" s="136"/>
      <c r="Z144" s="136"/>
      <c r="AA144" s="136"/>
      <c r="AB144" s="136"/>
      <c r="AC144" s="136"/>
      <c r="AD144" s="136"/>
      <c r="AE144" s="79"/>
      <c r="AF144" s="74"/>
      <c r="AG144" s="68">
        <v>739.25894184856702</v>
      </c>
      <c r="AH144" s="68" t="str">
        <f t="shared" ref="AH144:AH147" si="188">IF(AG144=0,"VYPRODÁNO","SKLADEM")</f>
        <v>SKLADEM</v>
      </c>
      <c r="AI144" s="68"/>
      <c r="AJ144" s="68"/>
      <c r="AK144" s="57"/>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row>
    <row r="145" spans="1:63" ht="24.75" customHeight="1">
      <c r="A145" s="1"/>
      <c r="B145" s="251" t="s">
        <v>144</v>
      </c>
      <c r="C145" s="251" t="s">
        <v>1053</v>
      </c>
      <c r="D145" s="287" t="s">
        <v>1262</v>
      </c>
      <c r="E145" s="149" t="s">
        <v>123</v>
      </c>
      <c r="F145" s="149" t="s">
        <v>9</v>
      </c>
      <c r="G145" s="149">
        <v>1</v>
      </c>
      <c r="H145" s="149" t="s">
        <v>20</v>
      </c>
      <c r="I145" s="149" t="s">
        <v>1630</v>
      </c>
      <c r="J145" s="149" t="s">
        <v>1687</v>
      </c>
      <c r="K145" s="149">
        <v>17.7</v>
      </c>
      <c r="L145" s="149">
        <v>3.5000000000000003E-2</v>
      </c>
      <c r="M145" s="149">
        <v>24</v>
      </c>
      <c r="N145" s="149">
        <v>100</v>
      </c>
      <c r="O145" s="149" t="s">
        <v>138</v>
      </c>
      <c r="P145" s="165" t="s">
        <v>145</v>
      </c>
      <c r="Q145" s="159" t="s">
        <v>1233</v>
      </c>
      <c r="R145" s="154">
        <v>149.36000000000001</v>
      </c>
      <c r="S145" s="155">
        <f t="shared" si="81"/>
        <v>6.5718399999999999</v>
      </c>
      <c r="T145" s="156">
        <f t="shared" ref="T145:T150" si="189">S145*M145</f>
        <v>157.72415999999998</v>
      </c>
      <c r="U145" s="157">
        <f t="shared" si="187"/>
        <v>6.5718399999999999</v>
      </c>
      <c r="V145" s="157">
        <f t="shared" si="97"/>
        <v>157.72415999999998</v>
      </c>
      <c r="W145" s="219"/>
      <c r="X145" s="218">
        <v>0</v>
      </c>
      <c r="Y145" s="216">
        <v>0</v>
      </c>
      <c r="Z145" s="65" t="s">
        <v>12</v>
      </c>
      <c r="AA145" s="125">
        <f t="shared" si="98"/>
        <v>0</v>
      </c>
      <c r="AB145" s="125">
        <f t="shared" si="99"/>
        <v>0</v>
      </c>
      <c r="AC145" s="125">
        <f t="shared" si="100"/>
        <v>0</v>
      </c>
      <c r="AD145" s="66">
        <f t="shared" ref="AD145:AD150" si="190">K145*Y145</f>
        <v>0</v>
      </c>
      <c r="AE145" s="66">
        <f t="shared" ref="AE145:AE150" si="191">L145*Y145</f>
        <v>0</v>
      </c>
      <c r="AF145" s="287" t="s">
        <v>1262</v>
      </c>
      <c r="AG145" s="316">
        <v>11</v>
      </c>
      <c r="AH145" s="68" t="str">
        <f t="shared" si="188"/>
        <v>SKLADEM</v>
      </c>
      <c r="AI145" s="68"/>
      <c r="AJ145" s="68"/>
      <c r="AK145" s="57"/>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ht="24.75" customHeight="1">
      <c r="A146" s="1"/>
      <c r="B146" s="251" t="s">
        <v>146</v>
      </c>
      <c r="C146" s="251" t="s">
        <v>1054</v>
      </c>
      <c r="D146" s="287" t="s">
        <v>1262</v>
      </c>
      <c r="E146" s="149" t="s">
        <v>123</v>
      </c>
      <c r="F146" s="149" t="s">
        <v>9</v>
      </c>
      <c r="G146" s="149">
        <v>1</v>
      </c>
      <c r="H146" s="149" t="s">
        <v>20</v>
      </c>
      <c r="I146" s="149" t="s">
        <v>1630</v>
      </c>
      <c r="J146" s="149" t="s">
        <v>1687</v>
      </c>
      <c r="K146" s="149">
        <v>16.399999999999999</v>
      </c>
      <c r="L146" s="149">
        <v>3.5900000000000001E-2</v>
      </c>
      <c r="M146" s="149">
        <v>24</v>
      </c>
      <c r="N146" s="149">
        <v>182</v>
      </c>
      <c r="O146" s="149" t="s">
        <v>147</v>
      </c>
      <c r="P146" s="165" t="s">
        <v>148</v>
      </c>
      <c r="Q146" s="159" t="s">
        <v>1233</v>
      </c>
      <c r="R146" s="154">
        <v>163.63999999999999</v>
      </c>
      <c r="S146" s="155">
        <f t="shared" si="81"/>
        <v>7.2001599999999986</v>
      </c>
      <c r="T146" s="156">
        <f t="shared" si="189"/>
        <v>172.80383999999998</v>
      </c>
      <c r="U146" s="157">
        <f t="shared" si="187"/>
        <v>7.2001599999999986</v>
      </c>
      <c r="V146" s="157">
        <f t="shared" si="97"/>
        <v>172.80383999999998</v>
      </c>
      <c r="W146" s="219"/>
      <c r="X146" s="218">
        <v>0</v>
      </c>
      <c r="Y146" s="216">
        <v>0</v>
      </c>
      <c r="Z146" s="65" t="s">
        <v>12</v>
      </c>
      <c r="AA146" s="125">
        <f t="shared" si="98"/>
        <v>0</v>
      </c>
      <c r="AB146" s="125">
        <f t="shared" si="99"/>
        <v>0</v>
      </c>
      <c r="AC146" s="125">
        <f t="shared" si="100"/>
        <v>0</v>
      </c>
      <c r="AD146" s="66">
        <f t="shared" si="190"/>
        <v>0</v>
      </c>
      <c r="AE146" s="66">
        <f t="shared" si="191"/>
        <v>0</v>
      </c>
      <c r="AF146" s="287" t="s">
        <v>1262</v>
      </c>
      <c r="AG146" s="316">
        <v>18</v>
      </c>
      <c r="AH146" s="68" t="str">
        <f t="shared" si="188"/>
        <v>SKLADEM</v>
      </c>
      <c r="AI146" s="68"/>
      <c r="AJ146" s="68"/>
      <c r="AK146" s="57"/>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ht="24.75" hidden="1" customHeight="1">
      <c r="A147" s="1"/>
      <c r="B147" s="251" t="s">
        <v>149</v>
      </c>
      <c r="C147" s="251" t="s">
        <v>150</v>
      </c>
      <c r="D147" s="288"/>
      <c r="E147" s="149" t="s">
        <v>123</v>
      </c>
      <c r="F147" s="149" t="s">
        <v>9</v>
      </c>
      <c r="G147" s="149">
        <v>1</v>
      </c>
      <c r="H147" s="149" t="s">
        <v>20</v>
      </c>
      <c r="I147" s="149">
        <v>120</v>
      </c>
      <c r="J147" s="149"/>
      <c r="K147" s="149">
        <v>19</v>
      </c>
      <c r="L147" s="149">
        <v>3.5999999999999997E-2</v>
      </c>
      <c r="M147" s="149">
        <v>24</v>
      </c>
      <c r="N147" s="149">
        <v>132</v>
      </c>
      <c r="O147" s="149" t="s">
        <v>151</v>
      </c>
      <c r="P147" s="165" t="s">
        <v>152</v>
      </c>
      <c r="Q147" s="158" t="s">
        <v>11</v>
      </c>
      <c r="R147" s="154">
        <v>205.78512396694217</v>
      </c>
      <c r="S147" s="155">
        <f t="shared" si="81"/>
        <v>9.0545454545454547</v>
      </c>
      <c r="T147" s="156">
        <f t="shared" si="189"/>
        <v>217.30909090909091</v>
      </c>
      <c r="U147" s="157">
        <f t="shared" si="187"/>
        <v>9.0545454545454547</v>
      </c>
      <c r="V147" s="157">
        <f t="shared" si="97"/>
        <v>217.30909090909091</v>
      </c>
      <c r="W147" s="219"/>
      <c r="X147" s="218">
        <v>0</v>
      </c>
      <c r="Y147" s="216">
        <v>0</v>
      </c>
      <c r="Z147" s="65" t="s">
        <v>12</v>
      </c>
      <c r="AA147" s="125">
        <f t="shared" si="98"/>
        <v>0</v>
      </c>
      <c r="AB147" s="125">
        <f t="shared" si="99"/>
        <v>0</v>
      </c>
      <c r="AC147" s="125">
        <f t="shared" si="100"/>
        <v>0</v>
      </c>
      <c r="AD147" s="66">
        <f t="shared" si="190"/>
        <v>0</v>
      </c>
      <c r="AE147" s="66">
        <f t="shared" si="191"/>
        <v>0</v>
      </c>
      <c r="AF147" s="288"/>
      <c r="AG147" s="316">
        <v>770.41522158656903</v>
      </c>
      <c r="AH147" s="68" t="str">
        <f t="shared" si="188"/>
        <v>SKLADEM</v>
      </c>
      <c r="AI147" s="68"/>
      <c r="AJ147" s="68"/>
      <c r="AK147" s="57"/>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ht="24.75" hidden="1" customHeight="1">
      <c r="A148" s="1"/>
      <c r="B148" s="251" t="s">
        <v>153</v>
      </c>
      <c r="C148" s="251" t="s">
        <v>154</v>
      </c>
      <c r="D148" s="288"/>
      <c r="E148" s="149" t="s">
        <v>123</v>
      </c>
      <c r="F148" s="149" t="s">
        <v>9</v>
      </c>
      <c r="G148" s="149">
        <v>1</v>
      </c>
      <c r="H148" s="149" t="s">
        <v>20</v>
      </c>
      <c r="I148" s="149">
        <v>120</v>
      </c>
      <c r="J148" s="149"/>
      <c r="K148" s="149">
        <v>20</v>
      </c>
      <c r="L148" s="149">
        <v>4.2000000000000003E-2</v>
      </c>
      <c r="M148" s="149">
        <v>24</v>
      </c>
      <c r="N148" s="149">
        <v>142</v>
      </c>
      <c r="O148" s="149" t="s">
        <v>151</v>
      </c>
      <c r="P148" s="165" t="s">
        <v>155</v>
      </c>
      <c r="Q148" s="158" t="s">
        <v>11</v>
      </c>
      <c r="R148" s="154">
        <v>214.04958677685951</v>
      </c>
      <c r="S148" s="155">
        <f t="shared" si="81"/>
        <v>9.418181818181818</v>
      </c>
      <c r="T148" s="156">
        <f t="shared" si="189"/>
        <v>226.03636363636363</v>
      </c>
      <c r="U148" s="157">
        <f t="shared" si="187"/>
        <v>9.418181818181818</v>
      </c>
      <c r="V148" s="157">
        <f t="shared" si="97"/>
        <v>226.03636363636363</v>
      </c>
      <c r="W148" s="219"/>
      <c r="X148" s="218">
        <v>0</v>
      </c>
      <c r="Y148" s="216">
        <v>0</v>
      </c>
      <c r="Z148" s="65" t="s">
        <v>12</v>
      </c>
      <c r="AA148" s="125">
        <f t="shared" si="98"/>
        <v>0</v>
      </c>
      <c r="AB148" s="125">
        <f t="shared" si="99"/>
        <v>0</v>
      </c>
      <c r="AC148" s="125">
        <f t="shared" si="100"/>
        <v>0</v>
      </c>
      <c r="AD148" s="66">
        <f t="shared" si="190"/>
        <v>0</v>
      </c>
      <c r="AE148" s="66">
        <f t="shared" si="191"/>
        <v>0</v>
      </c>
      <c r="AF148" s="288"/>
      <c r="AG148" s="317">
        <v>780.800648165903</v>
      </c>
      <c r="AH148" s="80"/>
      <c r="AI148" s="68"/>
      <c r="AJ148" s="68"/>
      <c r="AK148" s="57"/>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s="78" customFormat="1" ht="24.75" hidden="1" customHeight="1">
      <c r="A149" s="1"/>
      <c r="B149" s="251" t="s">
        <v>961</v>
      </c>
      <c r="C149" s="251" t="s">
        <v>962</v>
      </c>
      <c r="D149" s="288"/>
      <c r="E149" s="149" t="s">
        <v>31</v>
      </c>
      <c r="F149" s="149" t="s">
        <v>9</v>
      </c>
      <c r="G149" s="149">
        <v>1</v>
      </c>
      <c r="H149" s="149" t="s">
        <v>20</v>
      </c>
      <c r="I149" s="149">
        <v>100</v>
      </c>
      <c r="J149" s="149"/>
      <c r="K149" s="149"/>
      <c r="L149" s="149">
        <v>22.2</v>
      </c>
      <c r="M149" s="149">
        <v>36</v>
      </c>
      <c r="N149" s="149"/>
      <c r="O149" s="149" t="s">
        <v>138</v>
      </c>
      <c r="P149" s="165" t="s">
        <v>963</v>
      </c>
      <c r="Q149" s="153" t="s">
        <v>960</v>
      </c>
      <c r="R149" s="154">
        <v>140.91999999999999</v>
      </c>
      <c r="S149" s="155">
        <f t="shared" si="81"/>
        <v>6.2004799999999989</v>
      </c>
      <c r="T149" s="156">
        <f t="shared" si="189"/>
        <v>223.21727999999996</v>
      </c>
      <c r="U149" s="157">
        <f t="shared" si="187"/>
        <v>6.2004799999999989</v>
      </c>
      <c r="V149" s="157">
        <f t="shared" si="97"/>
        <v>223.21727999999996</v>
      </c>
      <c r="W149" s="219"/>
      <c r="X149" s="218">
        <v>0</v>
      </c>
      <c r="Y149" s="216">
        <v>0</v>
      </c>
      <c r="Z149" s="65" t="s">
        <v>12</v>
      </c>
      <c r="AA149" s="125">
        <f t="shared" si="98"/>
        <v>0</v>
      </c>
      <c r="AB149" s="125">
        <f t="shared" si="99"/>
        <v>0</v>
      </c>
      <c r="AC149" s="125">
        <f t="shared" si="100"/>
        <v>0</v>
      </c>
      <c r="AD149" s="66">
        <f t="shared" si="190"/>
        <v>0</v>
      </c>
      <c r="AE149" s="66">
        <f t="shared" si="191"/>
        <v>0</v>
      </c>
      <c r="AF149" s="288"/>
      <c r="AG149" s="316">
        <v>0</v>
      </c>
      <c r="AH149" s="68"/>
      <c r="AI149" s="68"/>
      <c r="AJ149" s="68"/>
      <c r="AK149" s="57"/>
      <c r="AL149" s="1"/>
      <c r="AM149" s="1"/>
      <c r="AN149" s="81"/>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row>
    <row r="150" spans="1:63" ht="24.75" customHeight="1">
      <c r="A150" s="1"/>
      <c r="B150" s="261" t="s">
        <v>1631</v>
      </c>
      <c r="C150" s="261" t="s">
        <v>1769</v>
      </c>
      <c r="D150" s="287" t="s">
        <v>1262</v>
      </c>
      <c r="E150" s="307" t="s">
        <v>123</v>
      </c>
      <c r="F150" s="149" t="s">
        <v>9</v>
      </c>
      <c r="G150" s="149">
        <v>1</v>
      </c>
      <c r="H150" s="149" t="s">
        <v>20</v>
      </c>
      <c r="I150" s="149" t="s">
        <v>1630</v>
      </c>
      <c r="J150" s="149" t="s">
        <v>1687</v>
      </c>
      <c r="K150" s="149">
        <v>18</v>
      </c>
      <c r="L150" s="149">
        <v>3.5999999999999997E-2</v>
      </c>
      <c r="M150" s="149">
        <v>24</v>
      </c>
      <c r="N150" s="149">
        <v>110.4</v>
      </c>
      <c r="O150" s="149" t="s">
        <v>1632</v>
      </c>
      <c r="P150" s="165"/>
      <c r="Q150" s="306" t="s">
        <v>1849</v>
      </c>
      <c r="R150" s="154">
        <v>170.77</v>
      </c>
      <c r="S150" s="155">
        <f t="shared" si="81"/>
        <v>7.5138800000000003</v>
      </c>
      <c r="T150" s="156">
        <f t="shared" si="189"/>
        <v>180.33312000000001</v>
      </c>
      <c r="U150" s="157">
        <f t="shared" si="187"/>
        <v>7.5138800000000003</v>
      </c>
      <c r="V150" s="157">
        <f t="shared" si="97"/>
        <v>180.33312000000001</v>
      </c>
      <c r="W150" s="219"/>
      <c r="X150" s="218"/>
      <c r="Y150" s="216">
        <v>0</v>
      </c>
      <c r="Z150" s="65"/>
      <c r="AA150" s="125"/>
      <c r="AB150" s="125">
        <f t="shared" si="99"/>
        <v>0</v>
      </c>
      <c r="AC150" s="125">
        <f t="shared" si="100"/>
        <v>0</v>
      </c>
      <c r="AD150" s="66">
        <f t="shared" si="190"/>
        <v>0</v>
      </c>
      <c r="AE150" s="66">
        <f t="shared" si="191"/>
        <v>0</v>
      </c>
      <c r="AF150" s="288"/>
      <c r="AG150" s="316">
        <v>0</v>
      </c>
      <c r="AH150" s="68"/>
      <c r="AI150" s="68"/>
      <c r="AJ150" s="68"/>
      <c r="AK150" s="57"/>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ht="24.75" customHeight="1">
      <c r="A151" s="1"/>
      <c r="B151" s="135" t="s">
        <v>1685</v>
      </c>
      <c r="C151" s="135"/>
      <c r="D151" s="74"/>
      <c r="E151" s="163"/>
      <c r="F151" s="163"/>
      <c r="G151" s="163"/>
      <c r="H151" s="163"/>
      <c r="I151" s="163"/>
      <c r="J151" s="163"/>
      <c r="K151" s="163"/>
      <c r="L151" s="163"/>
      <c r="M151" s="163"/>
      <c r="N151" s="163"/>
      <c r="O151" s="163"/>
      <c r="P151" s="162"/>
      <c r="Q151" s="163"/>
      <c r="R151" s="163"/>
      <c r="S151" s="163"/>
      <c r="T151" s="163"/>
      <c r="U151" s="163"/>
      <c r="V151" s="163"/>
      <c r="W151" s="136"/>
      <c r="X151" s="136"/>
      <c r="Y151" s="136"/>
      <c r="Z151" s="136"/>
      <c r="AA151" s="136"/>
      <c r="AB151" s="136"/>
      <c r="AC151" s="136"/>
      <c r="AD151" s="79"/>
      <c r="AE151" s="79"/>
      <c r="AF151" s="74"/>
      <c r="AG151" s="68"/>
      <c r="AH151" s="68"/>
      <c r="AI151" s="68"/>
      <c r="AJ151" s="68"/>
      <c r="AK151" s="57"/>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ht="24.75" customHeight="1">
      <c r="A152" s="1"/>
      <c r="B152" s="261" t="s">
        <v>1497</v>
      </c>
      <c r="C152" s="261" t="s">
        <v>1498</v>
      </c>
      <c r="D152" s="289" t="s">
        <v>1262</v>
      </c>
      <c r="E152" s="307" t="s">
        <v>123</v>
      </c>
      <c r="F152" s="149" t="s">
        <v>9</v>
      </c>
      <c r="G152" s="149">
        <v>1</v>
      </c>
      <c r="H152" s="149" t="s">
        <v>20</v>
      </c>
      <c r="I152" s="149" t="s">
        <v>1688</v>
      </c>
      <c r="J152" s="149" t="s">
        <v>1689</v>
      </c>
      <c r="K152" s="149">
        <v>22.5</v>
      </c>
      <c r="L152" s="149">
        <v>5.2999999999999999E-2</v>
      </c>
      <c r="M152" s="149">
        <v>24</v>
      </c>
      <c r="N152" s="149">
        <v>200</v>
      </c>
      <c r="O152" s="149" t="s">
        <v>1500</v>
      </c>
      <c r="P152" s="165"/>
      <c r="Q152" s="202" t="s">
        <v>1233</v>
      </c>
      <c r="R152" s="160">
        <v>224.14</v>
      </c>
      <c r="S152" s="155">
        <f t="shared" ref="S152" si="192">R152*0.044</f>
        <v>9.8621599999999994</v>
      </c>
      <c r="T152" s="156">
        <f>S152*M152</f>
        <v>236.69183999999998</v>
      </c>
      <c r="U152" s="157">
        <f t="shared" ref="U152" si="193">S152*(1-$C$13)</f>
        <v>9.8621599999999994</v>
      </c>
      <c r="V152" s="157">
        <f t="shared" ref="V152" si="194">T152*(1-$C$13)</f>
        <v>236.69183999999998</v>
      </c>
      <c r="W152" s="219"/>
      <c r="X152" s="218"/>
      <c r="Y152" s="216">
        <v>0</v>
      </c>
      <c r="Z152" s="65"/>
      <c r="AA152" s="125"/>
      <c r="AB152" s="125">
        <f t="shared" ref="AB152" si="195">V152*Y152</f>
        <v>0</v>
      </c>
      <c r="AC152" s="125">
        <f t="shared" ref="AC152" si="196">AA152+AB152</f>
        <v>0</v>
      </c>
      <c r="AD152" s="66">
        <f>K152*Y152</f>
        <v>0</v>
      </c>
      <c r="AE152" s="66">
        <f>L152*Y152</f>
        <v>0</v>
      </c>
      <c r="AF152" s="289" t="s">
        <v>1262</v>
      </c>
      <c r="AG152" s="316">
        <v>31</v>
      </c>
      <c r="AH152" s="68"/>
      <c r="AI152" s="68"/>
      <c r="AJ152" s="68"/>
      <c r="AK152" s="57"/>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s="58" customFormat="1" ht="24.75" customHeight="1">
      <c r="A153" s="70"/>
      <c r="B153" s="135" t="s">
        <v>156</v>
      </c>
      <c r="C153" s="135"/>
      <c r="D153" s="74"/>
      <c r="E153" s="163"/>
      <c r="F153" s="163"/>
      <c r="G153" s="163"/>
      <c r="H153" s="163"/>
      <c r="I153" s="163"/>
      <c r="J153" s="163"/>
      <c r="K153" s="163"/>
      <c r="L153" s="163"/>
      <c r="M153" s="163"/>
      <c r="N153" s="163"/>
      <c r="O153" s="163"/>
      <c r="P153" s="162"/>
      <c r="Q153" s="163"/>
      <c r="R153" s="163"/>
      <c r="S153" s="163"/>
      <c r="T153" s="163"/>
      <c r="U153" s="163"/>
      <c r="V153" s="163"/>
      <c r="W153" s="136"/>
      <c r="X153" s="136"/>
      <c r="Y153" s="136"/>
      <c r="Z153" s="136"/>
      <c r="AA153" s="136"/>
      <c r="AB153" s="136"/>
      <c r="AC153" s="136"/>
      <c r="AD153" s="79"/>
      <c r="AE153" s="79"/>
      <c r="AF153" s="74"/>
      <c r="AG153" s="68">
        <v>801.57150132457002</v>
      </c>
      <c r="AH153" s="68"/>
      <c r="AI153" s="68"/>
      <c r="AJ153" s="68"/>
      <c r="AK153" s="57"/>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row>
    <row r="154" spans="1:63" ht="24.75" customHeight="1">
      <c r="A154" s="1"/>
      <c r="B154" s="251" t="s">
        <v>157</v>
      </c>
      <c r="C154" s="251" t="s">
        <v>1055</v>
      </c>
      <c r="D154" s="287" t="s">
        <v>1262</v>
      </c>
      <c r="E154" s="149" t="s">
        <v>108</v>
      </c>
      <c r="F154" s="149" t="s">
        <v>19</v>
      </c>
      <c r="G154" s="149">
        <v>1</v>
      </c>
      <c r="H154" s="149" t="s">
        <v>20</v>
      </c>
      <c r="I154" s="149" t="s">
        <v>1499</v>
      </c>
      <c r="J154" s="149" t="s">
        <v>1689</v>
      </c>
      <c r="K154" s="149">
        <v>20.6</v>
      </c>
      <c r="L154" s="149">
        <v>4.2999999999999997E-2</v>
      </c>
      <c r="M154" s="149">
        <v>18</v>
      </c>
      <c r="N154" s="149">
        <v>176</v>
      </c>
      <c r="O154" s="149" t="s">
        <v>147</v>
      </c>
      <c r="P154" s="165" t="s">
        <v>158</v>
      </c>
      <c r="Q154" s="202" t="s">
        <v>1233</v>
      </c>
      <c r="R154" s="154">
        <v>258.08999999999997</v>
      </c>
      <c r="S154" s="155">
        <f t="shared" si="81"/>
        <v>11.355959999999998</v>
      </c>
      <c r="T154" s="156">
        <f>S154*M154</f>
        <v>204.40727999999996</v>
      </c>
      <c r="U154" s="157">
        <f t="shared" si="187"/>
        <v>11.355959999999998</v>
      </c>
      <c r="V154" s="157">
        <f t="shared" si="97"/>
        <v>204.40727999999996</v>
      </c>
      <c r="W154" s="219"/>
      <c r="X154" s="218">
        <v>0</v>
      </c>
      <c r="Y154" s="216">
        <v>0</v>
      </c>
      <c r="Z154" s="65" t="s">
        <v>12</v>
      </c>
      <c r="AA154" s="125">
        <f t="shared" si="98"/>
        <v>0</v>
      </c>
      <c r="AB154" s="125">
        <f t="shared" si="99"/>
        <v>0</v>
      </c>
      <c r="AC154" s="125">
        <f t="shared" si="100"/>
        <v>0</v>
      </c>
      <c r="AD154" s="66">
        <f>K154*Y154</f>
        <v>0</v>
      </c>
      <c r="AE154" s="66">
        <f>L154*Y154</f>
        <v>0</v>
      </c>
      <c r="AF154" s="287" t="s">
        <v>1262</v>
      </c>
      <c r="AG154" s="316">
        <v>35</v>
      </c>
      <c r="AH154" s="68" t="str">
        <f t="shared" ref="AH154:AH156" si="197">IF(AG154=0,"VYPRODÁNO","SKLADEM")</f>
        <v>SKLADEM</v>
      </c>
      <c r="AI154" s="68"/>
      <c r="AJ154" s="68"/>
      <c r="AK154" s="57"/>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row>
    <row r="155" spans="1:63" ht="24.75" customHeight="1">
      <c r="A155" s="1"/>
      <c r="B155" s="251" t="s">
        <v>162</v>
      </c>
      <c r="C155" s="251" t="s">
        <v>1056</v>
      </c>
      <c r="D155" s="287" t="s">
        <v>1262</v>
      </c>
      <c r="E155" s="149" t="s">
        <v>108</v>
      </c>
      <c r="F155" s="149" t="s">
        <v>19</v>
      </c>
      <c r="G155" s="149">
        <v>1</v>
      </c>
      <c r="H155" s="149" t="s">
        <v>20</v>
      </c>
      <c r="I155" s="149" t="s">
        <v>1499</v>
      </c>
      <c r="J155" s="149" t="s">
        <v>1689</v>
      </c>
      <c r="K155" s="149">
        <v>20.3</v>
      </c>
      <c r="L155" s="149">
        <v>4.2999999999999997E-2</v>
      </c>
      <c r="M155" s="149">
        <v>18</v>
      </c>
      <c r="N155" s="149">
        <v>176</v>
      </c>
      <c r="O155" s="149" t="s">
        <v>147</v>
      </c>
      <c r="P155" s="165" t="s">
        <v>160</v>
      </c>
      <c r="Q155" s="159" t="s">
        <v>1233</v>
      </c>
      <c r="R155" s="154">
        <v>258.08999999999997</v>
      </c>
      <c r="S155" s="155">
        <f t="shared" si="81"/>
        <v>11.355959999999998</v>
      </c>
      <c r="T155" s="156">
        <f>S155*M155</f>
        <v>204.40727999999996</v>
      </c>
      <c r="U155" s="157">
        <f t="shared" si="187"/>
        <v>11.355959999999998</v>
      </c>
      <c r="V155" s="157">
        <f t="shared" si="97"/>
        <v>204.40727999999996</v>
      </c>
      <c r="W155" s="219"/>
      <c r="X155" s="218">
        <v>0</v>
      </c>
      <c r="Y155" s="216">
        <v>0</v>
      </c>
      <c r="Z155" s="65" t="s">
        <v>12</v>
      </c>
      <c r="AA155" s="125">
        <f t="shared" si="98"/>
        <v>0</v>
      </c>
      <c r="AB155" s="125">
        <f t="shared" si="99"/>
        <v>0</v>
      </c>
      <c r="AC155" s="125">
        <f t="shared" si="100"/>
        <v>0</v>
      </c>
      <c r="AD155" s="66">
        <f>K155*Y155</f>
        <v>0</v>
      </c>
      <c r="AE155" s="66">
        <f>L155*Y155</f>
        <v>0</v>
      </c>
      <c r="AF155" s="287" t="s">
        <v>1262</v>
      </c>
      <c r="AG155" s="316">
        <v>50</v>
      </c>
      <c r="AH155" s="68" t="str">
        <f t="shared" si="197"/>
        <v>SKLADEM</v>
      </c>
      <c r="AI155" s="68"/>
      <c r="AJ155" s="68"/>
      <c r="AK155" s="57"/>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row>
    <row r="156" spans="1:63" ht="24.75" customHeight="1">
      <c r="A156" s="1"/>
      <c r="B156" s="251" t="s">
        <v>161</v>
      </c>
      <c r="C156" s="251" t="s">
        <v>1057</v>
      </c>
      <c r="D156" s="287" t="s">
        <v>1262</v>
      </c>
      <c r="E156" s="149" t="s">
        <v>108</v>
      </c>
      <c r="F156" s="149" t="s">
        <v>19</v>
      </c>
      <c r="G156" s="149">
        <v>1</v>
      </c>
      <c r="H156" s="149" t="s">
        <v>20</v>
      </c>
      <c r="I156" s="149" t="s">
        <v>1499</v>
      </c>
      <c r="J156" s="149" t="s">
        <v>1689</v>
      </c>
      <c r="K156" s="149">
        <v>20.8</v>
      </c>
      <c r="L156" s="149">
        <v>4.2999999999999997E-2</v>
      </c>
      <c r="M156" s="149">
        <v>18</v>
      </c>
      <c r="N156" s="149">
        <v>176</v>
      </c>
      <c r="O156" s="149" t="s">
        <v>147</v>
      </c>
      <c r="P156" s="165" t="s">
        <v>1763</v>
      </c>
      <c r="Q156" s="159" t="s">
        <v>1233</v>
      </c>
      <c r="R156" s="160">
        <v>228.97</v>
      </c>
      <c r="S156" s="155">
        <f t="shared" si="81"/>
        <v>10.074679999999999</v>
      </c>
      <c r="T156" s="156">
        <f>S156*M156</f>
        <v>181.34423999999999</v>
      </c>
      <c r="U156" s="157">
        <f t="shared" si="187"/>
        <v>10.074679999999999</v>
      </c>
      <c r="V156" s="157">
        <f t="shared" si="97"/>
        <v>181.34423999999999</v>
      </c>
      <c r="W156" s="219"/>
      <c r="X156" s="218">
        <v>0</v>
      </c>
      <c r="Y156" s="216">
        <v>0</v>
      </c>
      <c r="Z156" s="65" t="s">
        <v>12</v>
      </c>
      <c r="AA156" s="125">
        <f t="shared" si="98"/>
        <v>0</v>
      </c>
      <c r="AB156" s="125">
        <f t="shared" si="99"/>
        <v>0</v>
      </c>
      <c r="AC156" s="125">
        <f t="shared" si="100"/>
        <v>0</v>
      </c>
      <c r="AD156" s="66">
        <f>K156*Y156</f>
        <v>0</v>
      </c>
      <c r="AE156" s="66">
        <f>L156*Y156</f>
        <v>0</v>
      </c>
      <c r="AF156" s="287" t="s">
        <v>1262</v>
      </c>
      <c r="AG156" s="316">
        <v>54</v>
      </c>
      <c r="AH156" s="68" t="str">
        <f t="shared" si="197"/>
        <v>SKLADEM</v>
      </c>
      <c r="AI156" s="68"/>
      <c r="AJ156" s="68"/>
      <c r="AK156" s="57"/>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row>
    <row r="157" spans="1:63" ht="24.75" customHeight="1">
      <c r="A157" s="1"/>
      <c r="B157" s="251" t="s">
        <v>1653</v>
      </c>
      <c r="C157" s="261" t="s">
        <v>1654</v>
      </c>
      <c r="D157" s="287" t="s">
        <v>1262</v>
      </c>
      <c r="E157" s="307" t="s">
        <v>123</v>
      </c>
      <c r="F157" s="149" t="s">
        <v>19</v>
      </c>
      <c r="G157" s="149">
        <v>1</v>
      </c>
      <c r="H157" s="149" t="s">
        <v>20</v>
      </c>
      <c r="I157" s="149" t="s">
        <v>1499</v>
      </c>
      <c r="J157" s="149" t="s">
        <v>1689</v>
      </c>
      <c r="K157" s="149">
        <v>20</v>
      </c>
      <c r="L157" s="149">
        <v>5.2999999999999999E-2</v>
      </c>
      <c r="M157" s="149">
        <v>24</v>
      </c>
      <c r="N157" s="149">
        <v>160</v>
      </c>
      <c r="O157" s="149" t="s">
        <v>1655</v>
      </c>
      <c r="P157" s="225" t="s">
        <v>1765</v>
      </c>
      <c r="Q157" s="202" t="s">
        <v>1233</v>
      </c>
      <c r="R157" s="154">
        <v>263.79000000000002</v>
      </c>
      <c r="S157" s="155">
        <f t="shared" ref="S157:S158" si="198">R157*0.044</f>
        <v>11.60676</v>
      </c>
      <c r="T157" s="156">
        <f>S157*M157</f>
        <v>278.56223999999997</v>
      </c>
      <c r="U157" s="157">
        <f t="shared" ref="U157:U158" si="199">S157*(1-$C$13)</f>
        <v>11.60676</v>
      </c>
      <c r="V157" s="157">
        <f t="shared" ref="V157:V158" si="200">T157*(1-$C$13)</f>
        <v>278.56223999999997</v>
      </c>
      <c r="W157" s="219"/>
      <c r="X157" s="218"/>
      <c r="Y157" s="216">
        <v>0</v>
      </c>
      <c r="Z157" s="65"/>
      <c r="AA157" s="125"/>
      <c r="AB157" s="125">
        <f t="shared" ref="AB157:AB158" si="201">V157*Y157</f>
        <v>0</v>
      </c>
      <c r="AC157" s="125">
        <f t="shared" ref="AC157:AC158" si="202">AA157+AB157</f>
        <v>0</v>
      </c>
      <c r="AD157" s="66">
        <f>K157*Y157</f>
        <v>0</v>
      </c>
      <c r="AE157" s="66">
        <f>L157*Y157</f>
        <v>0</v>
      </c>
      <c r="AF157" s="287" t="s">
        <v>1262</v>
      </c>
      <c r="AG157" s="316">
        <v>27</v>
      </c>
      <c r="AH157" s="68"/>
      <c r="AI157" s="68"/>
      <c r="AJ157" s="68"/>
      <c r="AK157" s="57"/>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row>
    <row r="158" spans="1:63" ht="24.75" customHeight="1">
      <c r="A158" s="1"/>
      <c r="B158" s="261" t="s">
        <v>1501</v>
      </c>
      <c r="C158" s="261" t="s">
        <v>1502</v>
      </c>
      <c r="D158" s="287" t="s">
        <v>1262</v>
      </c>
      <c r="E158" s="307" t="s">
        <v>62</v>
      </c>
      <c r="F158" s="149" t="s">
        <v>19</v>
      </c>
      <c r="G158" s="149">
        <v>1</v>
      </c>
      <c r="H158" s="149" t="s">
        <v>20</v>
      </c>
      <c r="I158" s="149" t="s">
        <v>1499</v>
      </c>
      <c r="J158" s="149" t="s">
        <v>1686</v>
      </c>
      <c r="K158" s="149">
        <v>16</v>
      </c>
      <c r="L158" s="149">
        <v>6.7000000000000004E-2</v>
      </c>
      <c r="M158" s="149">
        <v>12</v>
      </c>
      <c r="N158" s="149">
        <v>297</v>
      </c>
      <c r="O158" s="149" t="s">
        <v>1503</v>
      </c>
      <c r="P158" s="165"/>
      <c r="Q158" s="202" t="s">
        <v>1233</v>
      </c>
      <c r="R158" s="154">
        <v>344.4</v>
      </c>
      <c r="S158" s="155">
        <f t="shared" si="198"/>
        <v>15.153599999999997</v>
      </c>
      <c r="T158" s="156">
        <f>S158*M158</f>
        <v>181.84319999999997</v>
      </c>
      <c r="U158" s="157">
        <f t="shared" si="199"/>
        <v>15.153599999999997</v>
      </c>
      <c r="V158" s="157">
        <f t="shared" si="200"/>
        <v>181.84319999999997</v>
      </c>
      <c r="W158" s="219"/>
      <c r="X158" s="218"/>
      <c r="Y158" s="216">
        <v>0</v>
      </c>
      <c r="Z158" s="65"/>
      <c r="AA158" s="125"/>
      <c r="AB158" s="125">
        <f t="shared" si="201"/>
        <v>0</v>
      </c>
      <c r="AC158" s="125">
        <f t="shared" si="202"/>
        <v>0</v>
      </c>
      <c r="AD158" s="66">
        <f>K158*Y158</f>
        <v>0</v>
      </c>
      <c r="AE158" s="66">
        <f>L158*Y158</f>
        <v>0</v>
      </c>
      <c r="AF158" s="287" t="s">
        <v>1262</v>
      </c>
      <c r="AG158" s="316">
        <v>11</v>
      </c>
      <c r="AH158" s="68"/>
      <c r="AI158" s="68"/>
      <c r="AJ158" s="68"/>
      <c r="AK158" s="57"/>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row>
    <row r="159" spans="1:63" s="58" customFormat="1" ht="24.75" customHeight="1">
      <c r="A159" s="70"/>
      <c r="B159" s="135" t="s">
        <v>163</v>
      </c>
      <c r="C159" s="135"/>
      <c r="D159" s="74"/>
      <c r="E159" s="163"/>
      <c r="F159" s="163"/>
      <c r="G159" s="163"/>
      <c r="H159" s="163"/>
      <c r="I159" s="163"/>
      <c r="J159" s="163"/>
      <c r="K159" s="163"/>
      <c r="L159" s="163"/>
      <c r="M159" s="163"/>
      <c r="N159" s="163"/>
      <c r="O159" s="163"/>
      <c r="P159" s="162"/>
      <c r="Q159" s="163"/>
      <c r="R159" s="163"/>
      <c r="S159" s="163"/>
      <c r="T159" s="163"/>
      <c r="U159" s="163"/>
      <c r="V159" s="163"/>
      <c r="W159" s="136"/>
      <c r="X159" s="136"/>
      <c r="Y159" s="136"/>
      <c r="Z159" s="136"/>
      <c r="AA159" s="136"/>
      <c r="AB159" s="136"/>
      <c r="AC159" s="136"/>
      <c r="AD159" s="79"/>
      <c r="AE159" s="79"/>
      <c r="AF159" s="74"/>
      <c r="AG159" s="68"/>
      <c r="AH159" s="68"/>
      <c r="AI159" s="68"/>
      <c r="AJ159" s="68"/>
      <c r="AK159" s="57"/>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row>
    <row r="160" spans="1:63" ht="24.75" customHeight="1">
      <c r="A160" s="1"/>
      <c r="B160" s="251" t="s">
        <v>164</v>
      </c>
      <c r="C160" s="251" t="s">
        <v>1058</v>
      </c>
      <c r="D160" s="287" t="s">
        <v>1262</v>
      </c>
      <c r="E160" s="149" t="s">
        <v>62</v>
      </c>
      <c r="F160" s="149" t="s">
        <v>9</v>
      </c>
      <c r="G160" s="149">
        <v>1</v>
      </c>
      <c r="H160" s="149" t="s">
        <v>20</v>
      </c>
      <c r="I160" s="149" t="s">
        <v>1668</v>
      </c>
      <c r="J160" s="149" t="s">
        <v>1690</v>
      </c>
      <c r="K160" s="149">
        <v>19.600000000000001</v>
      </c>
      <c r="L160" s="149">
        <v>4.2999999999999997E-2</v>
      </c>
      <c r="M160" s="149">
        <v>12</v>
      </c>
      <c r="N160" s="149">
        <v>220</v>
      </c>
      <c r="O160" s="149" t="s">
        <v>87</v>
      </c>
      <c r="P160" s="165" t="s">
        <v>165</v>
      </c>
      <c r="Q160" s="306" t="s">
        <v>1849</v>
      </c>
      <c r="R160" s="154">
        <v>352.09</v>
      </c>
      <c r="S160" s="155">
        <f t="shared" si="81"/>
        <v>15.491959999999999</v>
      </c>
      <c r="T160" s="156">
        <f>S160*M160</f>
        <v>185.90351999999999</v>
      </c>
      <c r="U160" s="157">
        <f t="shared" si="187"/>
        <v>15.491959999999999</v>
      </c>
      <c r="V160" s="157">
        <f t="shared" si="97"/>
        <v>185.90351999999999</v>
      </c>
      <c r="W160" s="219"/>
      <c r="X160" s="218">
        <v>0</v>
      </c>
      <c r="Y160" s="216">
        <v>0</v>
      </c>
      <c r="Z160" s="65" t="s">
        <v>12</v>
      </c>
      <c r="AA160" s="125">
        <f t="shared" si="98"/>
        <v>0</v>
      </c>
      <c r="AB160" s="125">
        <f t="shared" si="99"/>
        <v>0</v>
      </c>
      <c r="AC160" s="125">
        <f t="shared" si="100"/>
        <v>0</v>
      </c>
      <c r="AD160" s="66">
        <f>K160*Y160</f>
        <v>0</v>
      </c>
      <c r="AE160" s="66">
        <f>L160*Y160</f>
        <v>0</v>
      </c>
      <c r="AF160" s="126" t="s">
        <v>1262</v>
      </c>
      <c r="AG160" s="80">
        <v>131</v>
      </c>
      <c r="AH160" s="80"/>
      <c r="AI160" s="68"/>
      <c r="AJ160" s="68"/>
      <c r="AK160" s="57"/>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s="58" customFormat="1" ht="24.75" customHeight="1">
      <c r="A161" s="70"/>
      <c r="B161" s="135" t="s">
        <v>166</v>
      </c>
      <c r="C161" s="135"/>
      <c r="D161" s="74"/>
      <c r="E161" s="163"/>
      <c r="F161" s="163"/>
      <c r="G161" s="163"/>
      <c r="H161" s="163"/>
      <c r="I161" s="163"/>
      <c r="J161" s="163"/>
      <c r="K161" s="163"/>
      <c r="L161" s="163"/>
      <c r="M161" s="163"/>
      <c r="N161" s="163"/>
      <c r="O161" s="163"/>
      <c r="P161" s="162"/>
      <c r="Q161" s="163"/>
      <c r="R161" s="163"/>
      <c r="S161" s="163"/>
      <c r="T161" s="163"/>
      <c r="U161" s="163"/>
      <c r="V161" s="163"/>
      <c r="W161" s="136"/>
      <c r="X161" s="136"/>
      <c r="Y161" s="136"/>
      <c r="Z161" s="136"/>
      <c r="AA161" s="136"/>
      <c r="AB161" s="136"/>
      <c r="AC161" s="136"/>
      <c r="AD161" s="136"/>
      <c r="AE161" s="79"/>
      <c r="AF161" s="74"/>
      <c r="AG161" s="68"/>
      <c r="AH161" s="68"/>
      <c r="AI161" s="68"/>
      <c r="AJ161" s="68"/>
      <c r="AK161" s="57"/>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row>
    <row r="162" spans="1:63" ht="24.75" customHeight="1">
      <c r="A162" s="1"/>
      <c r="B162" s="251" t="s">
        <v>167</v>
      </c>
      <c r="C162" s="251" t="s">
        <v>168</v>
      </c>
      <c r="D162" s="287" t="s">
        <v>1262</v>
      </c>
      <c r="E162" s="149" t="s">
        <v>104</v>
      </c>
      <c r="F162" s="149" t="s">
        <v>9</v>
      </c>
      <c r="G162" s="149">
        <v>2</v>
      </c>
      <c r="H162" s="149" t="s">
        <v>20</v>
      </c>
      <c r="I162" s="149" t="s">
        <v>1319</v>
      </c>
      <c r="J162" s="149" t="s">
        <v>1691</v>
      </c>
      <c r="K162" s="149">
        <v>16</v>
      </c>
      <c r="L162" s="149">
        <v>3.6900000000000002E-2</v>
      </c>
      <c r="M162" s="149">
        <v>8</v>
      </c>
      <c r="N162" s="149">
        <v>320</v>
      </c>
      <c r="O162" s="149" t="s">
        <v>151</v>
      </c>
      <c r="P162" s="165" t="s">
        <v>169</v>
      </c>
      <c r="Q162" s="159" t="s">
        <v>1233</v>
      </c>
      <c r="R162" s="154">
        <v>437.04</v>
      </c>
      <c r="S162" s="155">
        <f t="shared" si="81"/>
        <v>19.229759999999999</v>
      </c>
      <c r="T162" s="156">
        <f>S162*M162</f>
        <v>153.83807999999999</v>
      </c>
      <c r="U162" s="157">
        <f t="shared" si="187"/>
        <v>19.229759999999999</v>
      </c>
      <c r="V162" s="157">
        <f t="shared" si="97"/>
        <v>153.83807999999999</v>
      </c>
      <c r="W162" s="219"/>
      <c r="X162" s="218">
        <v>0</v>
      </c>
      <c r="Y162" s="216">
        <v>0</v>
      </c>
      <c r="Z162" s="65" t="s">
        <v>12</v>
      </c>
      <c r="AA162" s="125">
        <f t="shared" si="98"/>
        <v>0</v>
      </c>
      <c r="AB162" s="125">
        <f t="shared" si="99"/>
        <v>0</v>
      </c>
      <c r="AC162" s="125">
        <f t="shared" si="100"/>
        <v>0</v>
      </c>
      <c r="AD162" s="66">
        <f>K162*Y162</f>
        <v>0</v>
      </c>
      <c r="AE162" s="66">
        <f>L162*Y162</f>
        <v>0</v>
      </c>
      <c r="AF162" s="287" t="s">
        <v>1262</v>
      </c>
      <c r="AG162" s="316">
        <v>15</v>
      </c>
      <c r="AH162" s="68" t="str">
        <f>IF(AG162&gt;0,"SKLADEM","VYPRODÁNO")</f>
        <v>SKLADEM</v>
      </c>
      <c r="AI162" s="68"/>
      <c r="AJ162" s="68"/>
      <c r="AK162" s="57"/>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row>
    <row r="163" spans="1:63" ht="24.75" customHeight="1">
      <c r="A163" s="1"/>
      <c r="B163" s="251" t="s">
        <v>170</v>
      </c>
      <c r="C163" s="251" t="s">
        <v>171</v>
      </c>
      <c r="D163" s="287" t="s">
        <v>1262</v>
      </c>
      <c r="E163" s="149" t="s">
        <v>104</v>
      </c>
      <c r="F163" s="149" t="s">
        <v>9</v>
      </c>
      <c r="G163" s="149">
        <v>2</v>
      </c>
      <c r="H163" s="149" t="s">
        <v>20</v>
      </c>
      <c r="I163" s="149" t="s">
        <v>1319</v>
      </c>
      <c r="J163" s="149" t="s">
        <v>1691</v>
      </c>
      <c r="K163" s="149">
        <v>16</v>
      </c>
      <c r="L163" s="149">
        <v>3.6900000000000002E-2</v>
      </c>
      <c r="M163" s="149">
        <v>8</v>
      </c>
      <c r="N163" s="149">
        <v>320</v>
      </c>
      <c r="O163" s="149" t="s">
        <v>151</v>
      </c>
      <c r="P163" s="165" t="s">
        <v>172</v>
      </c>
      <c r="Q163" s="159" t="s">
        <v>1233</v>
      </c>
      <c r="R163" s="154">
        <v>437.04</v>
      </c>
      <c r="S163" s="155">
        <f t="shared" si="81"/>
        <v>19.229759999999999</v>
      </c>
      <c r="T163" s="156">
        <f>S163*M163</f>
        <v>153.83807999999999</v>
      </c>
      <c r="U163" s="157">
        <f t="shared" si="187"/>
        <v>19.229759999999999</v>
      </c>
      <c r="V163" s="157">
        <f t="shared" si="97"/>
        <v>153.83807999999999</v>
      </c>
      <c r="W163" s="219"/>
      <c r="X163" s="218">
        <v>0</v>
      </c>
      <c r="Y163" s="216">
        <v>0</v>
      </c>
      <c r="Z163" s="65" t="s">
        <v>12</v>
      </c>
      <c r="AA163" s="125">
        <f t="shared" si="98"/>
        <v>0</v>
      </c>
      <c r="AB163" s="125">
        <f t="shared" si="99"/>
        <v>0</v>
      </c>
      <c r="AC163" s="125">
        <f t="shared" si="100"/>
        <v>0</v>
      </c>
      <c r="AD163" s="66">
        <f>K163*Y163</f>
        <v>0</v>
      </c>
      <c r="AE163" s="66">
        <f>L163*Y163</f>
        <v>0</v>
      </c>
      <c r="AF163" s="287" t="s">
        <v>1262</v>
      </c>
      <c r="AG163" s="316">
        <v>12</v>
      </c>
      <c r="AH163" s="68" t="str">
        <f>IF(AG163&gt;0,"SKLADEM","VYPRODÁNO")</f>
        <v>SKLADEM</v>
      </c>
      <c r="AI163" s="68"/>
      <c r="AJ163" s="68"/>
      <c r="AK163" s="57"/>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row>
    <row r="164" spans="1:63" ht="24.75" customHeight="1">
      <c r="A164" s="1"/>
      <c r="B164" s="251" t="s">
        <v>173</v>
      </c>
      <c r="C164" s="251" t="s">
        <v>174</v>
      </c>
      <c r="D164" s="287" t="s">
        <v>1262</v>
      </c>
      <c r="E164" s="149" t="s">
        <v>104</v>
      </c>
      <c r="F164" s="149" t="s">
        <v>9</v>
      </c>
      <c r="G164" s="149">
        <v>2</v>
      </c>
      <c r="H164" s="149" t="s">
        <v>20</v>
      </c>
      <c r="I164" s="149" t="s">
        <v>1319</v>
      </c>
      <c r="J164" s="149" t="s">
        <v>1691</v>
      </c>
      <c r="K164" s="149">
        <v>16</v>
      </c>
      <c r="L164" s="149">
        <v>3.6900000000000002E-2</v>
      </c>
      <c r="M164" s="149">
        <v>8</v>
      </c>
      <c r="N164" s="149">
        <v>320</v>
      </c>
      <c r="O164" s="149" t="s">
        <v>151</v>
      </c>
      <c r="P164" s="165" t="s">
        <v>175</v>
      </c>
      <c r="Q164" s="159" t="s">
        <v>1234</v>
      </c>
      <c r="R164" s="154">
        <v>443.26</v>
      </c>
      <c r="S164" s="155">
        <f t="shared" si="81"/>
        <v>19.503439999999998</v>
      </c>
      <c r="T164" s="156">
        <f>S164*M164</f>
        <v>156.02751999999998</v>
      </c>
      <c r="U164" s="157">
        <f t="shared" si="187"/>
        <v>19.503439999999998</v>
      </c>
      <c r="V164" s="157">
        <f t="shared" si="97"/>
        <v>156.02751999999998</v>
      </c>
      <c r="W164" s="219"/>
      <c r="X164" s="218">
        <v>0</v>
      </c>
      <c r="Y164" s="216">
        <v>0</v>
      </c>
      <c r="Z164" s="65" t="s">
        <v>12</v>
      </c>
      <c r="AA164" s="125">
        <f t="shared" si="98"/>
        <v>0</v>
      </c>
      <c r="AB164" s="125">
        <f t="shared" si="99"/>
        <v>0</v>
      </c>
      <c r="AC164" s="125">
        <f t="shared" si="100"/>
        <v>0</v>
      </c>
      <c r="AD164" s="66">
        <f>K164*Y164</f>
        <v>0</v>
      </c>
      <c r="AE164" s="66">
        <f>L164*Y164</f>
        <v>0</v>
      </c>
      <c r="AF164" s="287" t="s">
        <v>1262</v>
      </c>
      <c r="AG164" s="316">
        <v>3</v>
      </c>
      <c r="AH164" s="68" t="str">
        <f t="shared" ref="AH164:AH165" si="203">IF(AG164&gt;0,"SKLADEM","VYPRODÁNO")</f>
        <v>SKLADEM</v>
      </c>
      <c r="AI164" s="68"/>
      <c r="AJ164" s="69"/>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row>
    <row r="165" spans="1:63" ht="24.75" customHeight="1">
      <c r="A165" s="1"/>
      <c r="B165" s="251" t="s">
        <v>176</v>
      </c>
      <c r="C165" s="251" t="s">
        <v>177</v>
      </c>
      <c r="D165" s="287" t="s">
        <v>1262</v>
      </c>
      <c r="E165" s="149" t="s">
        <v>104</v>
      </c>
      <c r="F165" s="149" t="s">
        <v>9</v>
      </c>
      <c r="G165" s="149">
        <v>2</v>
      </c>
      <c r="H165" s="149" t="s">
        <v>20</v>
      </c>
      <c r="I165" s="149" t="s">
        <v>1319</v>
      </c>
      <c r="J165" s="149" t="s">
        <v>1691</v>
      </c>
      <c r="K165" s="149">
        <v>16</v>
      </c>
      <c r="L165" s="149">
        <v>3.6900000000000002E-2</v>
      </c>
      <c r="M165" s="149">
        <v>8</v>
      </c>
      <c r="N165" s="149">
        <v>320</v>
      </c>
      <c r="O165" s="149" t="s">
        <v>151</v>
      </c>
      <c r="P165" s="165" t="s">
        <v>177</v>
      </c>
      <c r="Q165" s="159" t="s">
        <v>1233</v>
      </c>
      <c r="R165" s="154">
        <v>437.04</v>
      </c>
      <c r="S165" s="155">
        <f t="shared" si="81"/>
        <v>19.229759999999999</v>
      </c>
      <c r="T165" s="156">
        <f>S165*M165</f>
        <v>153.83807999999999</v>
      </c>
      <c r="U165" s="157">
        <f t="shared" si="187"/>
        <v>19.229759999999999</v>
      </c>
      <c r="V165" s="157">
        <f t="shared" si="97"/>
        <v>153.83807999999999</v>
      </c>
      <c r="W165" s="219"/>
      <c r="X165" s="218">
        <v>0</v>
      </c>
      <c r="Y165" s="216">
        <v>0</v>
      </c>
      <c r="Z165" s="65" t="s">
        <v>12</v>
      </c>
      <c r="AA165" s="125">
        <f t="shared" si="98"/>
        <v>0</v>
      </c>
      <c r="AB165" s="125">
        <f t="shared" si="99"/>
        <v>0</v>
      </c>
      <c r="AC165" s="125">
        <f t="shared" si="100"/>
        <v>0</v>
      </c>
      <c r="AD165" s="66">
        <f>K165*Y165</f>
        <v>0</v>
      </c>
      <c r="AE165" s="66">
        <f>L165*Y165</f>
        <v>0</v>
      </c>
      <c r="AF165" s="287" t="s">
        <v>1262</v>
      </c>
      <c r="AG165" s="316">
        <v>26</v>
      </c>
      <c r="AH165" s="68" t="str">
        <f t="shared" si="203"/>
        <v>SKLADEM</v>
      </c>
      <c r="AI165" s="68"/>
      <c r="AJ165" s="69"/>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row>
    <row r="166" spans="1:63" s="58" customFormat="1" ht="24.75" customHeight="1">
      <c r="A166" s="70"/>
      <c r="B166" s="135" t="s">
        <v>178</v>
      </c>
      <c r="C166" s="135"/>
      <c r="D166" s="74"/>
      <c r="E166" s="163"/>
      <c r="F166" s="163"/>
      <c r="G166" s="163"/>
      <c r="H166" s="163"/>
      <c r="I166" s="163"/>
      <c r="J166" s="163"/>
      <c r="K166" s="163"/>
      <c r="L166" s="163"/>
      <c r="M166" s="163"/>
      <c r="N166" s="163"/>
      <c r="O166" s="163"/>
      <c r="P166" s="162"/>
      <c r="Q166" s="163"/>
      <c r="R166" s="163"/>
      <c r="S166" s="163"/>
      <c r="T166" s="163"/>
      <c r="U166" s="163"/>
      <c r="V166" s="163"/>
      <c r="W166" s="136"/>
      <c r="X166" s="136"/>
      <c r="Y166" s="136"/>
      <c r="Z166" s="136"/>
      <c r="AA166" s="136"/>
      <c r="AB166" s="136"/>
      <c r="AC166" s="136"/>
      <c r="AD166" s="79"/>
      <c r="AE166" s="79"/>
      <c r="AF166" s="74"/>
      <c r="AG166" s="68">
        <v>905.425767117909</v>
      </c>
      <c r="AH166" s="68" t="str">
        <f t="shared" ref="AH166:AH174" si="204">IF(AG166=0,"VYPRODÁNO","SKLADEM")</f>
        <v>SKLADEM</v>
      </c>
      <c r="AI166" s="68"/>
      <c r="AJ166" s="69"/>
      <c r="AK166" s="1"/>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row>
    <row r="167" spans="1:63" ht="24.75" customHeight="1">
      <c r="A167" s="1"/>
      <c r="B167" s="251" t="s">
        <v>179</v>
      </c>
      <c r="C167" s="251" t="s">
        <v>1059</v>
      </c>
      <c r="D167" s="287" t="s">
        <v>1262</v>
      </c>
      <c r="E167" s="149" t="s">
        <v>62</v>
      </c>
      <c r="F167" s="149" t="s">
        <v>9</v>
      </c>
      <c r="G167" s="149">
        <v>1</v>
      </c>
      <c r="H167" s="149" t="s">
        <v>20</v>
      </c>
      <c r="I167" s="149" t="s">
        <v>1463</v>
      </c>
      <c r="J167" s="149" t="s">
        <v>1692</v>
      </c>
      <c r="K167" s="149">
        <v>12</v>
      </c>
      <c r="L167" s="149">
        <v>2.4E-2</v>
      </c>
      <c r="M167" s="149">
        <v>12</v>
      </c>
      <c r="N167" s="149">
        <v>151.19999999999999</v>
      </c>
      <c r="O167" s="149" t="s">
        <v>138</v>
      </c>
      <c r="P167" s="165" t="s">
        <v>180</v>
      </c>
      <c r="Q167" s="306" t="s">
        <v>1849</v>
      </c>
      <c r="R167" s="154">
        <v>232.58</v>
      </c>
      <c r="S167" s="155">
        <f t="shared" si="81"/>
        <v>10.23352</v>
      </c>
      <c r="T167" s="156">
        <f>S167*M167</f>
        <v>122.80224000000001</v>
      </c>
      <c r="U167" s="157">
        <f t="shared" si="187"/>
        <v>10.23352</v>
      </c>
      <c r="V167" s="157">
        <f t="shared" si="97"/>
        <v>122.80224000000001</v>
      </c>
      <c r="W167" s="219"/>
      <c r="X167" s="218">
        <v>0</v>
      </c>
      <c r="Y167" s="216">
        <v>0</v>
      </c>
      <c r="Z167" s="65" t="s">
        <v>12</v>
      </c>
      <c r="AA167" s="125">
        <f t="shared" si="98"/>
        <v>0</v>
      </c>
      <c r="AB167" s="125">
        <f t="shared" si="99"/>
        <v>0</v>
      </c>
      <c r="AC167" s="125">
        <f t="shared" si="100"/>
        <v>0</v>
      </c>
      <c r="AD167" s="66">
        <f>K167*Y167</f>
        <v>0</v>
      </c>
      <c r="AE167" s="66">
        <f>L167*Y167</f>
        <v>0</v>
      </c>
      <c r="AF167" s="287" t="s">
        <v>1262</v>
      </c>
      <c r="AG167" s="68">
        <v>91</v>
      </c>
      <c r="AH167" s="68" t="str">
        <f t="shared" si="204"/>
        <v>SKLADEM</v>
      </c>
      <c r="AI167" s="68"/>
      <c r="AJ167" s="69"/>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s="58" customFormat="1" ht="24.75" hidden="1" customHeight="1">
      <c r="A168" s="70"/>
      <c r="B168" s="135" t="s">
        <v>181</v>
      </c>
      <c r="C168" s="135"/>
      <c r="D168" s="74"/>
      <c r="E168" s="163"/>
      <c r="F168" s="163"/>
      <c r="G168" s="163"/>
      <c r="H168" s="163"/>
      <c r="I168" s="163"/>
      <c r="J168" s="163"/>
      <c r="K168" s="163"/>
      <c r="L168" s="163"/>
      <c r="M168" s="163"/>
      <c r="N168" s="163"/>
      <c r="O168" s="163"/>
      <c r="P168" s="162"/>
      <c r="Q168" s="163"/>
      <c r="R168" s="167"/>
      <c r="S168" s="155">
        <f t="shared" si="81"/>
        <v>0</v>
      </c>
      <c r="T168" s="156">
        <f>S168*M168</f>
        <v>0</v>
      </c>
      <c r="U168" s="157">
        <f t="shared" si="187"/>
        <v>0</v>
      </c>
      <c r="V168" s="157">
        <f t="shared" si="97"/>
        <v>0</v>
      </c>
      <c r="W168" s="219"/>
      <c r="X168" s="218">
        <v>0</v>
      </c>
      <c r="Y168" s="216">
        <v>0</v>
      </c>
      <c r="Z168" s="65" t="s">
        <v>12</v>
      </c>
      <c r="AA168" s="125">
        <f t="shared" si="98"/>
        <v>0</v>
      </c>
      <c r="AB168" s="125">
        <f t="shared" si="99"/>
        <v>0</v>
      </c>
      <c r="AC168" s="125">
        <f t="shared" si="100"/>
        <v>0</v>
      </c>
      <c r="AD168" s="66">
        <f>K168*Y168</f>
        <v>0</v>
      </c>
      <c r="AE168" s="66">
        <f>L168*Y168</f>
        <v>0</v>
      </c>
      <c r="AF168" s="74"/>
      <c r="AG168" s="68">
        <v>926.19662027657705</v>
      </c>
      <c r="AH168" s="68" t="str">
        <f t="shared" si="204"/>
        <v>SKLADEM</v>
      </c>
      <c r="AI168" s="68"/>
      <c r="AJ168" s="69"/>
      <c r="AK168" s="1"/>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row>
    <row r="169" spans="1:63" ht="24.75" hidden="1" customHeight="1">
      <c r="A169" s="1"/>
      <c r="B169" s="251" t="s">
        <v>182</v>
      </c>
      <c r="C169" s="251" t="s">
        <v>183</v>
      </c>
      <c r="D169" s="67"/>
      <c r="E169" s="149" t="s">
        <v>62</v>
      </c>
      <c r="F169" s="149" t="s">
        <v>9</v>
      </c>
      <c r="G169" s="149">
        <v>1</v>
      </c>
      <c r="H169" s="149" t="s">
        <v>10</v>
      </c>
      <c r="I169" s="149">
        <v>150</v>
      </c>
      <c r="J169" s="149"/>
      <c r="K169" s="149">
        <v>12.68</v>
      </c>
      <c r="L169" s="149">
        <v>3.3000000000000002E-2</v>
      </c>
      <c r="M169" s="149">
        <v>12</v>
      </c>
      <c r="N169" s="149">
        <v>300</v>
      </c>
      <c r="O169" s="149" t="s">
        <v>138</v>
      </c>
      <c r="P169" s="165" t="s">
        <v>184</v>
      </c>
      <c r="Q169" s="158" t="s">
        <v>11</v>
      </c>
      <c r="R169" s="154">
        <v>400.82644628099177</v>
      </c>
      <c r="S169" s="155">
        <f t="shared" si="81"/>
        <v>17.636363636363637</v>
      </c>
      <c r="T169" s="156">
        <f>S169*M169</f>
        <v>211.63636363636363</v>
      </c>
      <c r="U169" s="157">
        <f t="shared" si="187"/>
        <v>17.636363636363637</v>
      </c>
      <c r="V169" s="157">
        <f t="shared" si="97"/>
        <v>211.63636363636363</v>
      </c>
      <c r="W169" s="219"/>
      <c r="X169" s="218">
        <v>0</v>
      </c>
      <c r="Y169" s="216">
        <v>0</v>
      </c>
      <c r="Z169" s="65" t="s">
        <v>12</v>
      </c>
      <c r="AA169" s="125">
        <f t="shared" si="98"/>
        <v>0</v>
      </c>
      <c r="AB169" s="125">
        <f t="shared" si="99"/>
        <v>0</v>
      </c>
      <c r="AC169" s="125">
        <f t="shared" si="100"/>
        <v>0</v>
      </c>
      <c r="AD169" s="66">
        <f>K169*Y169</f>
        <v>0</v>
      </c>
      <c r="AE169" s="66">
        <f>L169*Y169</f>
        <v>0</v>
      </c>
      <c r="AF169" s="67"/>
      <c r="AG169" s="68">
        <v>936.58204685591102</v>
      </c>
      <c r="AH169" s="68" t="str">
        <f t="shared" si="204"/>
        <v>SKLADEM</v>
      </c>
      <c r="AI169" s="68"/>
      <c r="AJ169" s="69"/>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ht="24.75" customHeight="1">
      <c r="A170" s="1"/>
      <c r="B170" s="135" t="s">
        <v>185</v>
      </c>
      <c r="C170" s="135"/>
      <c r="D170" s="74"/>
      <c r="E170" s="163"/>
      <c r="F170" s="163"/>
      <c r="G170" s="163"/>
      <c r="H170" s="163"/>
      <c r="I170" s="163"/>
      <c r="J170" s="163"/>
      <c r="K170" s="163"/>
      <c r="L170" s="163"/>
      <c r="M170" s="163"/>
      <c r="N170" s="163"/>
      <c r="O170" s="163"/>
      <c r="P170" s="162"/>
      <c r="Q170" s="163"/>
      <c r="R170" s="163"/>
      <c r="S170" s="163"/>
      <c r="T170" s="163"/>
      <c r="U170" s="163"/>
      <c r="V170" s="163"/>
      <c r="W170" s="136"/>
      <c r="X170" s="136"/>
      <c r="Y170" s="136"/>
      <c r="Z170" s="136"/>
      <c r="AA170" s="136"/>
      <c r="AB170" s="136"/>
      <c r="AC170" s="136"/>
      <c r="AD170" s="136"/>
      <c r="AE170" s="136"/>
      <c r="AF170" s="74"/>
      <c r="AG170" s="68"/>
      <c r="AH170" s="68"/>
      <c r="AI170" s="68"/>
      <c r="AJ170" s="69"/>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ht="24.75" customHeight="1">
      <c r="A171" s="1"/>
      <c r="B171" s="251" t="s">
        <v>1451</v>
      </c>
      <c r="C171" s="251" t="s">
        <v>1770</v>
      </c>
      <c r="D171" s="254" t="s">
        <v>1262</v>
      </c>
      <c r="E171" s="149" t="s">
        <v>66</v>
      </c>
      <c r="F171" s="149" t="s">
        <v>9</v>
      </c>
      <c r="G171" s="149">
        <v>1</v>
      </c>
      <c r="H171" s="149" t="s">
        <v>20</v>
      </c>
      <c r="I171" s="149" t="s">
        <v>1682</v>
      </c>
      <c r="J171" s="149" t="s">
        <v>1693</v>
      </c>
      <c r="K171" s="149">
        <v>20.3</v>
      </c>
      <c r="L171" s="149">
        <v>4.2999999999999997E-2</v>
      </c>
      <c r="M171" s="149">
        <v>40</v>
      </c>
      <c r="N171" s="149">
        <v>55</v>
      </c>
      <c r="O171" s="149" t="s">
        <v>1452</v>
      </c>
      <c r="P171" s="165"/>
      <c r="Q171" s="202" t="s">
        <v>1233</v>
      </c>
      <c r="R171" s="154">
        <v>148.1</v>
      </c>
      <c r="S171" s="155">
        <f>140.96*0.044</f>
        <v>6.2022399999999998</v>
      </c>
      <c r="T171" s="156">
        <f>S171*M171</f>
        <v>248.08959999999999</v>
      </c>
      <c r="U171" s="157">
        <f t="shared" si="187"/>
        <v>6.2022399999999998</v>
      </c>
      <c r="V171" s="157">
        <f t="shared" si="97"/>
        <v>248.08959999999999</v>
      </c>
      <c r="W171" s="219"/>
      <c r="X171" s="218"/>
      <c r="Y171" s="216">
        <v>0</v>
      </c>
      <c r="Z171" s="65"/>
      <c r="AA171" s="125"/>
      <c r="AB171" s="125">
        <f t="shared" si="99"/>
        <v>0</v>
      </c>
      <c r="AC171" s="125">
        <f t="shared" si="100"/>
        <v>0</v>
      </c>
      <c r="AD171" s="66">
        <f>K171*Y171</f>
        <v>0</v>
      </c>
      <c r="AE171" s="66">
        <f>L171*Y171</f>
        <v>0</v>
      </c>
      <c r="AF171" s="67"/>
      <c r="AG171" s="316">
        <v>10</v>
      </c>
      <c r="AH171" s="68"/>
      <c r="AI171" s="68"/>
      <c r="AJ171" s="69"/>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s="58" customFormat="1" ht="24.75" customHeight="1">
      <c r="A172" s="70"/>
      <c r="B172" s="135" t="s">
        <v>185</v>
      </c>
      <c r="C172" s="135"/>
      <c r="D172" s="74"/>
      <c r="E172" s="163"/>
      <c r="F172" s="163"/>
      <c r="G172" s="163"/>
      <c r="H172" s="163"/>
      <c r="I172" s="163"/>
      <c r="J172" s="163"/>
      <c r="K172" s="163"/>
      <c r="L172" s="163"/>
      <c r="M172" s="163"/>
      <c r="N172" s="163"/>
      <c r="O172" s="163"/>
      <c r="P172" s="162"/>
      <c r="Q172" s="163"/>
      <c r="R172" s="163"/>
      <c r="S172" s="163"/>
      <c r="T172" s="163"/>
      <c r="U172" s="163"/>
      <c r="V172" s="163"/>
      <c r="W172" s="136"/>
      <c r="X172" s="136"/>
      <c r="Y172" s="136"/>
      <c r="Z172" s="136"/>
      <c r="AA172" s="136"/>
      <c r="AB172" s="136"/>
      <c r="AC172" s="136"/>
      <c r="AD172" s="136"/>
      <c r="AE172" s="79"/>
      <c r="AF172" s="74"/>
      <c r="AG172" s="68">
        <v>946.96747343524498</v>
      </c>
      <c r="AH172" s="68" t="str">
        <f t="shared" si="204"/>
        <v>SKLADEM</v>
      </c>
      <c r="AI172" s="68"/>
      <c r="AJ172" s="69"/>
      <c r="AK172" s="1"/>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row>
    <row r="173" spans="1:63" ht="24.75" customHeight="1">
      <c r="A173" s="1"/>
      <c r="B173" s="251" t="s">
        <v>186</v>
      </c>
      <c r="C173" s="251" t="s">
        <v>1060</v>
      </c>
      <c r="D173" s="287" t="s">
        <v>1262</v>
      </c>
      <c r="E173" s="149" t="s">
        <v>108</v>
      </c>
      <c r="F173" s="149" t="s">
        <v>9</v>
      </c>
      <c r="G173" s="149">
        <v>1</v>
      </c>
      <c r="H173" s="149" t="s">
        <v>20</v>
      </c>
      <c r="I173" s="149" t="s">
        <v>1630</v>
      </c>
      <c r="J173" s="149" t="s">
        <v>1694</v>
      </c>
      <c r="K173" s="149">
        <v>15</v>
      </c>
      <c r="L173" s="149">
        <v>0.04</v>
      </c>
      <c r="M173" s="149">
        <v>18</v>
      </c>
      <c r="N173" s="149">
        <v>197</v>
      </c>
      <c r="O173" s="149" t="s">
        <v>151</v>
      </c>
      <c r="P173" s="165" t="s">
        <v>187</v>
      </c>
      <c r="Q173" s="202" t="s">
        <v>1233</v>
      </c>
      <c r="R173" s="154">
        <v>255.84</v>
      </c>
      <c r="S173" s="155">
        <f t="shared" si="81"/>
        <v>11.256959999999999</v>
      </c>
      <c r="T173" s="156">
        <f>S173*M173</f>
        <v>202.62527999999998</v>
      </c>
      <c r="U173" s="157">
        <f t="shared" si="187"/>
        <v>11.256959999999999</v>
      </c>
      <c r="V173" s="157">
        <f t="shared" si="97"/>
        <v>202.62527999999998</v>
      </c>
      <c r="W173" s="219"/>
      <c r="X173" s="218">
        <v>0</v>
      </c>
      <c r="Y173" s="216">
        <v>0</v>
      </c>
      <c r="Z173" s="65" t="s">
        <v>12</v>
      </c>
      <c r="AA173" s="125">
        <f t="shared" si="98"/>
        <v>0</v>
      </c>
      <c r="AB173" s="125">
        <f t="shared" si="99"/>
        <v>0</v>
      </c>
      <c r="AC173" s="125">
        <f t="shared" si="100"/>
        <v>0</v>
      </c>
      <c r="AD173" s="66">
        <f>K173*Y173</f>
        <v>0</v>
      </c>
      <c r="AE173" s="66">
        <f>L173*Y173</f>
        <v>0</v>
      </c>
      <c r="AF173" s="287" t="s">
        <v>1262</v>
      </c>
      <c r="AG173" s="316">
        <v>12</v>
      </c>
      <c r="AH173" s="68" t="str">
        <f t="shared" si="204"/>
        <v>SKLADEM</v>
      </c>
      <c r="AI173" s="68"/>
      <c r="AJ173" s="69"/>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ht="24.75" hidden="1" customHeight="1">
      <c r="A174" s="1"/>
      <c r="B174" s="251" t="s">
        <v>188</v>
      </c>
      <c r="C174" s="251" t="s">
        <v>1061</v>
      </c>
      <c r="D174" s="126" t="s">
        <v>1262</v>
      </c>
      <c r="E174" s="149" t="s">
        <v>62</v>
      </c>
      <c r="F174" s="149" t="s">
        <v>9</v>
      </c>
      <c r="G174" s="149">
        <v>1</v>
      </c>
      <c r="H174" s="149" t="s">
        <v>20</v>
      </c>
      <c r="I174" s="149">
        <v>125</v>
      </c>
      <c r="J174" s="149"/>
      <c r="K174" s="149">
        <v>12.2</v>
      </c>
      <c r="L174" s="149">
        <v>2.9000000000000001E-2</v>
      </c>
      <c r="M174" s="149">
        <v>12</v>
      </c>
      <c r="N174" s="149">
        <v>172</v>
      </c>
      <c r="O174" s="149" t="s">
        <v>138</v>
      </c>
      <c r="P174" s="165" t="s">
        <v>189</v>
      </c>
      <c r="Q174" s="174" t="s">
        <v>1352</v>
      </c>
      <c r="R174" s="154">
        <v>226.49</v>
      </c>
      <c r="S174" s="155">
        <f t="shared" si="81"/>
        <v>9.96556</v>
      </c>
      <c r="T174" s="156">
        <f>S174*M174</f>
        <v>119.58672</v>
      </c>
      <c r="U174" s="157">
        <f t="shared" si="187"/>
        <v>9.96556</v>
      </c>
      <c r="V174" s="157">
        <f t="shared" si="97"/>
        <v>119.58672</v>
      </c>
      <c r="W174" s="219"/>
      <c r="X174" s="218">
        <v>0</v>
      </c>
      <c r="Y174" s="216">
        <v>0</v>
      </c>
      <c r="Z174" s="65" t="s">
        <v>12</v>
      </c>
      <c r="AA174" s="125">
        <f t="shared" si="98"/>
        <v>0</v>
      </c>
      <c r="AB174" s="125">
        <f t="shared" si="99"/>
        <v>0</v>
      </c>
      <c r="AC174" s="125">
        <f t="shared" si="100"/>
        <v>0</v>
      </c>
      <c r="AD174" s="66">
        <f>K174*Y174</f>
        <v>0</v>
      </c>
      <c r="AE174" s="66">
        <f>L174*Y174</f>
        <v>0</v>
      </c>
      <c r="AF174" s="126" t="s">
        <v>1262</v>
      </c>
      <c r="AG174" s="68">
        <v>8</v>
      </c>
      <c r="AH174" s="68" t="str">
        <f t="shared" si="204"/>
        <v>SKLADEM</v>
      </c>
      <c r="AI174" s="68"/>
      <c r="AJ174" s="69"/>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ht="24.75" hidden="1" customHeight="1">
      <c r="A175" s="1"/>
      <c r="B175" s="251" t="s">
        <v>190</v>
      </c>
      <c r="C175" s="251" t="s">
        <v>191</v>
      </c>
      <c r="D175" s="67"/>
      <c r="E175" s="149" t="s">
        <v>62</v>
      </c>
      <c r="F175" s="149" t="s">
        <v>9</v>
      </c>
      <c r="G175" s="149">
        <v>1</v>
      </c>
      <c r="H175" s="149" t="s">
        <v>20</v>
      </c>
      <c r="I175" s="149">
        <v>125</v>
      </c>
      <c r="J175" s="149"/>
      <c r="K175" s="149">
        <v>14</v>
      </c>
      <c r="L175" s="149">
        <v>0.03</v>
      </c>
      <c r="M175" s="149">
        <v>12</v>
      </c>
      <c r="N175" s="149">
        <v>163</v>
      </c>
      <c r="O175" s="149" t="s">
        <v>147</v>
      </c>
      <c r="P175" s="165" t="s">
        <v>192</v>
      </c>
      <c r="Q175" s="158" t="s">
        <v>11</v>
      </c>
      <c r="R175" s="154">
        <v>322.31404958677689</v>
      </c>
      <c r="S175" s="155">
        <f t="shared" si="81"/>
        <v>14.181818181818182</v>
      </c>
      <c r="T175" s="156">
        <f>S175*M175</f>
        <v>170.18181818181819</v>
      </c>
      <c r="U175" s="157">
        <f t="shared" si="187"/>
        <v>14.181818181818182</v>
      </c>
      <c r="V175" s="157">
        <f t="shared" si="97"/>
        <v>170.18181818181819</v>
      </c>
      <c r="W175" s="219"/>
      <c r="X175" s="218">
        <v>0</v>
      </c>
      <c r="Y175" s="216">
        <v>0</v>
      </c>
      <c r="Z175" s="65" t="s">
        <v>12</v>
      </c>
      <c r="AA175" s="125">
        <f t="shared" si="98"/>
        <v>0</v>
      </c>
      <c r="AB175" s="125">
        <f t="shared" si="99"/>
        <v>0</v>
      </c>
      <c r="AC175" s="125">
        <f t="shared" si="100"/>
        <v>0</v>
      </c>
      <c r="AD175" s="66">
        <f>K175*Y175</f>
        <v>0</v>
      </c>
      <c r="AE175" s="66">
        <f>L175*Y175</f>
        <v>0</v>
      </c>
      <c r="AF175" s="67"/>
      <c r="AG175" s="68">
        <v>978.12375317324597</v>
      </c>
      <c r="AH175" s="68"/>
      <c r="AI175" s="68"/>
      <c r="AJ175" s="69"/>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s="78" customFormat="1" ht="24.75" hidden="1" customHeight="1">
      <c r="A176" s="1"/>
      <c r="B176" s="251" t="s">
        <v>964</v>
      </c>
      <c r="C176" s="251" t="s">
        <v>965</v>
      </c>
      <c r="D176" s="67"/>
      <c r="E176" s="309">
        <v>44938</v>
      </c>
      <c r="F176" s="149" t="s">
        <v>9</v>
      </c>
      <c r="G176" s="149">
        <v>1</v>
      </c>
      <c r="H176" s="149" t="s">
        <v>20</v>
      </c>
      <c r="I176" s="149">
        <v>100</v>
      </c>
      <c r="J176" s="149"/>
      <c r="K176" s="149">
        <v>15</v>
      </c>
      <c r="L176" s="149">
        <v>2.9000000000000001E-2</v>
      </c>
      <c r="M176" s="149">
        <v>12</v>
      </c>
      <c r="N176" s="149"/>
      <c r="O176" s="149" t="s">
        <v>151</v>
      </c>
      <c r="P176" s="168" t="s">
        <v>966</v>
      </c>
      <c r="Q176" s="153" t="s">
        <v>960</v>
      </c>
      <c r="R176" s="154">
        <v>226.49</v>
      </c>
      <c r="S176" s="155">
        <f t="shared" si="81"/>
        <v>9.96556</v>
      </c>
      <c r="T176" s="156">
        <f>S176*M176</f>
        <v>119.58672</v>
      </c>
      <c r="U176" s="157">
        <f t="shared" si="187"/>
        <v>9.96556</v>
      </c>
      <c r="V176" s="157">
        <f t="shared" si="97"/>
        <v>119.58672</v>
      </c>
      <c r="W176" s="219"/>
      <c r="X176" s="218">
        <v>0</v>
      </c>
      <c r="Y176" s="216">
        <v>0</v>
      </c>
      <c r="Z176" s="65" t="s">
        <v>12</v>
      </c>
      <c r="AA176" s="125">
        <f t="shared" si="98"/>
        <v>0</v>
      </c>
      <c r="AB176" s="125">
        <f t="shared" si="99"/>
        <v>0</v>
      </c>
      <c r="AC176" s="125">
        <f t="shared" si="100"/>
        <v>0</v>
      </c>
      <c r="AD176" s="66">
        <f>K176*Y176</f>
        <v>0</v>
      </c>
      <c r="AE176" s="66">
        <f>L176*Y176</f>
        <v>0</v>
      </c>
      <c r="AF176" s="67"/>
      <c r="AG176" s="75">
        <v>0</v>
      </c>
      <c r="AH176" s="68" t="str">
        <f t="shared" ref="AH176:AH185" si="205">IF(AG176=0,"VYPRODÁNO","SKLADEM")</f>
        <v>VYPRODÁNO</v>
      </c>
      <c r="AI176" s="68"/>
      <c r="AJ176" s="76"/>
      <c r="AK176" s="60"/>
      <c r="AL176" s="1"/>
      <c r="AM176" s="1"/>
      <c r="AN176" s="81"/>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row>
    <row r="177" spans="1:69" s="58" customFormat="1" ht="24.75" customHeight="1">
      <c r="A177" s="70"/>
      <c r="B177" s="135" t="s">
        <v>193</v>
      </c>
      <c r="C177" s="135"/>
      <c r="D177" s="74"/>
      <c r="E177" s="163"/>
      <c r="F177" s="163"/>
      <c r="G177" s="163"/>
      <c r="H177" s="163"/>
      <c r="I177" s="163"/>
      <c r="J177" s="163"/>
      <c r="K177" s="163"/>
      <c r="L177" s="163"/>
      <c r="M177" s="163"/>
      <c r="N177" s="163"/>
      <c r="O177" s="163"/>
      <c r="P177" s="162"/>
      <c r="Q177" s="163"/>
      <c r="R177" s="163"/>
      <c r="S177" s="163"/>
      <c r="T177" s="163"/>
      <c r="U177" s="163"/>
      <c r="V177" s="163"/>
      <c r="W177" s="136"/>
      <c r="X177" s="136"/>
      <c r="Y177" s="136"/>
      <c r="Z177" s="136"/>
      <c r="AA177" s="136"/>
      <c r="AB177" s="136"/>
      <c r="AC177" s="136"/>
      <c r="AD177" s="136"/>
      <c r="AE177" s="79"/>
      <c r="AF177" s="74"/>
      <c r="AG177" s="68"/>
      <c r="AH177" s="68"/>
      <c r="AI177" s="68"/>
      <c r="AJ177" s="69"/>
      <c r="AK177" s="1"/>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row>
    <row r="178" spans="1:69" ht="24.75" customHeight="1">
      <c r="A178" s="1"/>
      <c r="B178" s="251" t="s">
        <v>194</v>
      </c>
      <c r="C178" s="251" t="s">
        <v>1062</v>
      </c>
      <c r="D178" s="287" t="s">
        <v>1262</v>
      </c>
      <c r="E178" s="149" t="s">
        <v>62</v>
      </c>
      <c r="F178" s="149" t="s">
        <v>9</v>
      </c>
      <c r="G178" s="149">
        <v>1</v>
      </c>
      <c r="H178" s="149" t="s">
        <v>20</v>
      </c>
      <c r="I178" s="149" t="s">
        <v>1499</v>
      </c>
      <c r="J178" s="149" t="s">
        <v>1695</v>
      </c>
      <c r="K178" s="149">
        <v>21.8</v>
      </c>
      <c r="L178" s="149">
        <v>4.5999999999999999E-2</v>
      </c>
      <c r="M178" s="149">
        <v>12</v>
      </c>
      <c r="N178" s="149">
        <v>245</v>
      </c>
      <c r="O178" s="149" t="s">
        <v>151</v>
      </c>
      <c r="P178" s="165" t="s">
        <v>195</v>
      </c>
      <c r="Q178" s="159" t="s">
        <v>1233</v>
      </c>
      <c r="R178" s="154">
        <v>325.51</v>
      </c>
      <c r="S178" s="155">
        <f t="shared" ref="S178:S268" si="206">R178*0.044</f>
        <v>14.322439999999999</v>
      </c>
      <c r="T178" s="156">
        <f>S178*M178</f>
        <v>171.86927999999997</v>
      </c>
      <c r="U178" s="157">
        <f t="shared" si="187"/>
        <v>14.322439999999999</v>
      </c>
      <c r="V178" s="157">
        <f t="shared" si="97"/>
        <v>171.86927999999997</v>
      </c>
      <c r="W178" s="219"/>
      <c r="X178" s="218">
        <v>0</v>
      </c>
      <c r="Y178" s="216">
        <v>0</v>
      </c>
      <c r="Z178" s="65" t="s">
        <v>12</v>
      </c>
      <c r="AA178" s="125">
        <f t="shared" si="98"/>
        <v>0</v>
      </c>
      <c r="AB178" s="125">
        <f t="shared" si="99"/>
        <v>0</v>
      </c>
      <c r="AC178" s="125">
        <f t="shared" si="100"/>
        <v>0</v>
      </c>
      <c r="AD178" s="66">
        <f>K178*Y178</f>
        <v>0</v>
      </c>
      <c r="AE178" s="66">
        <f>L178*Y178</f>
        <v>0</v>
      </c>
      <c r="AF178" s="287" t="s">
        <v>1262</v>
      </c>
      <c r="AG178" s="318">
        <v>26</v>
      </c>
      <c r="AH178" s="68" t="str">
        <f t="shared" si="205"/>
        <v>SKLADEM</v>
      </c>
      <c r="AI178" s="68"/>
      <c r="AJ178" s="69"/>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9" s="58" customFormat="1" ht="24.75" hidden="1" customHeight="1">
      <c r="A179" s="70"/>
      <c r="B179" s="135" t="s">
        <v>196</v>
      </c>
      <c r="C179" s="135"/>
      <c r="D179" s="74"/>
      <c r="E179" s="163"/>
      <c r="F179" s="163"/>
      <c r="G179" s="163"/>
      <c r="H179" s="163"/>
      <c r="I179" s="163"/>
      <c r="J179" s="163"/>
      <c r="K179" s="163"/>
      <c r="L179" s="163"/>
      <c r="M179" s="163"/>
      <c r="N179" s="163"/>
      <c r="O179" s="163"/>
      <c r="P179" s="162"/>
      <c r="Q179" s="163"/>
      <c r="R179" s="163"/>
      <c r="S179" s="155">
        <f t="shared" si="206"/>
        <v>0</v>
      </c>
      <c r="T179" s="156">
        <f>S179*M179</f>
        <v>0</v>
      </c>
      <c r="U179" s="163"/>
      <c r="V179" s="163"/>
      <c r="W179" s="136"/>
      <c r="X179" s="136"/>
      <c r="Y179" s="136"/>
      <c r="Z179" s="136"/>
      <c r="AA179" s="136"/>
      <c r="AB179" s="136"/>
      <c r="AC179" s="136"/>
      <c r="AD179" s="79"/>
      <c r="AE179" s="79"/>
      <c r="AF179" s="74"/>
      <c r="AG179" s="83">
        <v>1030.0508860699199</v>
      </c>
      <c r="AH179" s="68" t="str">
        <f t="shared" si="205"/>
        <v>SKLADEM</v>
      </c>
      <c r="AI179" s="68"/>
      <c r="AJ179" s="69"/>
      <c r="AK179" s="1"/>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row>
    <row r="180" spans="1:69" ht="24.75" hidden="1" customHeight="1">
      <c r="A180" s="1"/>
      <c r="B180" s="251" t="s">
        <v>976</v>
      </c>
      <c r="C180" s="251" t="s">
        <v>977</v>
      </c>
      <c r="D180" s="67"/>
      <c r="E180" s="149" t="s">
        <v>198</v>
      </c>
      <c r="F180" s="149" t="s">
        <v>19</v>
      </c>
      <c r="G180" s="149">
        <v>1</v>
      </c>
      <c r="H180" s="149" t="s">
        <v>20</v>
      </c>
      <c r="I180" s="149">
        <v>220</v>
      </c>
      <c r="J180" s="149"/>
      <c r="K180" s="149">
        <v>13</v>
      </c>
      <c r="L180" s="149">
        <v>3.5999999999999997E-2</v>
      </c>
      <c r="M180" s="149">
        <v>4</v>
      </c>
      <c r="N180" s="149">
        <v>150</v>
      </c>
      <c r="O180" s="149" t="s">
        <v>151</v>
      </c>
      <c r="P180" s="165" t="s">
        <v>199</v>
      </c>
      <c r="Q180" s="153" t="s">
        <v>960</v>
      </c>
      <c r="R180" s="154">
        <v>776.92</v>
      </c>
      <c r="S180" s="155">
        <f t="shared" si="206"/>
        <v>34.184479999999994</v>
      </c>
      <c r="T180" s="156">
        <f>S180*M180</f>
        <v>136.73791999999997</v>
      </c>
      <c r="U180" s="157">
        <f t="shared" si="187"/>
        <v>34.184479999999994</v>
      </c>
      <c r="V180" s="157">
        <f t="shared" si="97"/>
        <v>136.73791999999997</v>
      </c>
      <c r="W180" s="219"/>
      <c r="X180" s="218">
        <v>0</v>
      </c>
      <c r="Y180" s="216">
        <v>0</v>
      </c>
      <c r="Z180" s="65" t="s">
        <v>12</v>
      </c>
      <c r="AA180" s="125">
        <f t="shared" si="98"/>
        <v>0</v>
      </c>
      <c r="AB180" s="125">
        <f t="shared" si="99"/>
        <v>0</v>
      </c>
      <c r="AC180" s="125">
        <f t="shared" si="100"/>
        <v>0</v>
      </c>
      <c r="AD180" s="66">
        <f>K180*Y180</f>
        <v>0</v>
      </c>
      <c r="AE180" s="66">
        <f>L180*Y180</f>
        <v>0</v>
      </c>
      <c r="AF180" s="67"/>
      <c r="AG180" s="83">
        <v>0</v>
      </c>
      <c r="AH180" s="68" t="str">
        <f t="shared" si="205"/>
        <v>VYPRODÁNO</v>
      </c>
      <c r="AI180" s="68"/>
      <c r="AJ180" s="69"/>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9" ht="24.75" customHeight="1">
      <c r="A181" s="1"/>
      <c r="B181" s="135" t="s">
        <v>1878</v>
      </c>
      <c r="C181" s="135"/>
      <c r="D181" s="79"/>
      <c r="E181" s="163"/>
      <c r="F181" s="163"/>
      <c r="G181" s="163"/>
      <c r="H181" s="163"/>
      <c r="I181" s="163"/>
      <c r="J181" s="163"/>
      <c r="K181" s="163"/>
      <c r="L181" s="163"/>
      <c r="M181" s="163"/>
      <c r="N181" s="163"/>
      <c r="O181" s="163"/>
      <c r="P181" s="162"/>
      <c r="Q181" s="163"/>
      <c r="R181" s="167"/>
      <c r="S181" s="167"/>
      <c r="T181" s="167"/>
      <c r="U181" s="167"/>
      <c r="V181" s="167"/>
      <c r="W181" s="211"/>
      <c r="X181" s="211"/>
      <c r="Y181" s="211"/>
      <c r="Z181" s="211"/>
      <c r="AA181" s="211"/>
      <c r="AB181" s="211"/>
      <c r="AC181" s="211"/>
      <c r="AD181" s="211"/>
      <c r="AE181" s="211"/>
      <c r="AF181" s="67"/>
      <c r="AG181" s="83"/>
      <c r="AH181" s="68"/>
      <c r="AI181" s="68"/>
      <c r="AJ181" s="69"/>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9" ht="24.75" customHeight="1">
      <c r="A182" s="1"/>
      <c r="B182" s="251" t="s">
        <v>1879</v>
      </c>
      <c r="C182" s="261" t="s">
        <v>1880</v>
      </c>
      <c r="D182" s="287" t="s">
        <v>1262</v>
      </c>
      <c r="E182" s="149" t="s">
        <v>31</v>
      </c>
      <c r="F182" s="149" t="s">
        <v>9</v>
      </c>
      <c r="G182" s="149">
        <v>1</v>
      </c>
      <c r="H182" s="149" t="s">
        <v>20</v>
      </c>
      <c r="I182" s="149" t="s">
        <v>1682</v>
      </c>
      <c r="J182" s="149" t="s">
        <v>1881</v>
      </c>
      <c r="K182" s="149">
        <v>27</v>
      </c>
      <c r="L182" s="149">
        <v>5.0999999999999997E-2</v>
      </c>
      <c r="M182" s="149">
        <v>36</v>
      </c>
      <c r="N182" s="149">
        <v>79.2</v>
      </c>
      <c r="O182" s="149" t="s">
        <v>87</v>
      </c>
      <c r="P182" s="325" t="s">
        <v>1882</v>
      </c>
      <c r="Q182" s="153" t="s">
        <v>1849</v>
      </c>
      <c r="R182" s="154">
        <v>236.74</v>
      </c>
      <c r="S182" s="155">
        <f t="shared" ref="S182" si="207">R182*0.044</f>
        <v>10.41656</v>
      </c>
      <c r="T182" s="156">
        <f>S182*M182</f>
        <v>374.99616000000003</v>
      </c>
      <c r="U182" s="157">
        <f t="shared" ref="U182" si="208">S182*(1-$C$13)</f>
        <v>10.41656</v>
      </c>
      <c r="V182" s="157">
        <f t="shared" ref="V182" si="209">T182*(1-$C$13)</f>
        <v>374.99616000000003</v>
      </c>
      <c r="W182" s="219"/>
      <c r="X182" s="218">
        <v>0</v>
      </c>
      <c r="Y182" s="216">
        <v>0</v>
      </c>
      <c r="Z182" s="65" t="s">
        <v>12</v>
      </c>
      <c r="AA182" s="125">
        <f t="shared" ref="AA182" si="210">U182*X182</f>
        <v>0</v>
      </c>
      <c r="AB182" s="125">
        <f t="shared" ref="AB182" si="211">V182*Y182</f>
        <v>0</v>
      </c>
      <c r="AC182" s="125">
        <f t="shared" ref="AC182" si="212">AA182+AB182</f>
        <v>0</v>
      </c>
      <c r="AD182" s="66">
        <f>K182*Y182</f>
        <v>0</v>
      </c>
      <c r="AE182" s="66">
        <f>L182*Y182</f>
        <v>0</v>
      </c>
      <c r="AF182" s="67"/>
      <c r="AG182" s="83"/>
      <c r="AH182" s="68"/>
      <c r="AI182" s="68"/>
      <c r="AJ182" s="69"/>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9" s="58" customFormat="1" ht="24.75" customHeight="1">
      <c r="A183" s="70"/>
      <c r="B183" s="135" t="s">
        <v>200</v>
      </c>
      <c r="C183" s="135"/>
      <c r="D183" s="79"/>
      <c r="E183" s="163"/>
      <c r="F183" s="163"/>
      <c r="G183" s="163"/>
      <c r="H183" s="163"/>
      <c r="I183" s="163"/>
      <c r="J183" s="163"/>
      <c r="K183" s="163"/>
      <c r="L183" s="163"/>
      <c r="M183" s="163"/>
      <c r="N183" s="163"/>
      <c r="O183" s="163"/>
      <c r="P183" s="162"/>
      <c r="Q183" s="163"/>
      <c r="R183" s="163"/>
      <c r="S183" s="163"/>
      <c r="T183" s="163"/>
      <c r="U183" s="163"/>
      <c r="V183" s="163"/>
      <c r="W183" s="136"/>
      <c r="X183" s="136"/>
      <c r="Y183" s="136"/>
      <c r="Z183" s="136"/>
      <c r="AA183" s="136"/>
      <c r="AB183" s="136"/>
      <c r="AC183" s="136"/>
      <c r="AD183" s="136"/>
      <c r="AE183" s="79"/>
      <c r="AF183" s="79"/>
      <c r="AG183" s="83">
        <v>1050.8217392285801</v>
      </c>
      <c r="AH183" s="68" t="str">
        <f t="shared" si="205"/>
        <v>SKLADEM</v>
      </c>
      <c r="AI183" s="68"/>
      <c r="AJ183" s="69"/>
      <c r="AK183" s="1"/>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row>
    <row r="184" spans="1:69" ht="24.75" customHeight="1">
      <c r="A184" s="1"/>
      <c r="B184" s="251" t="s">
        <v>201</v>
      </c>
      <c r="C184" s="251" t="s">
        <v>1063</v>
      </c>
      <c r="D184" s="287" t="s">
        <v>1262</v>
      </c>
      <c r="E184" s="149" t="s">
        <v>62</v>
      </c>
      <c r="F184" s="149" t="s">
        <v>9</v>
      </c>
      <c r="G184" s="149">
        <v>1</v>
      </c>
      <c r="H184" s="149" t="s">
        <v>20</v>
      </c>
      <c r="I184" s="149" t="s">
        <v>1630</v>
      </c>
      <c r="J184" s="149" t="s">
        <v>1697</v>
      </c>
      <c r="K184" s="149">
        <v>18.7</v>
      </c>
      <c r="L184" s="149">
        <v>3.9E-2</v>
      </c>
      <c r="M184" s="149">
        <v>12</v>
      </c>
      <c r="N184" s="149">
        <v>252</v>
      </c>
      <c r="O184" s="149" t="s">
        <v>97</v>
      </c>
      <c r="P184" s="165" t="s">
        <v>202</v>
      </c>
      <c r="Q184" s="159" t="s">
        <v>1233</v>
      </c>
      <c r="R184" s="154">
        <v>372.73</v>
      </c>
      <c r="S184" s="155">
        <f t="shared" si="206"/>
        <v>16.400120000000001</v>
      </c>
      <c r="T184" s="156">
        <f>S184*M184</f>
        <v>196.80144000000001</v>
      </c>
      <c r="U184" s="157">
        <f t="shared" si="187"/>
        <v>16.400120000000001</v>
      </c>
      <c r="V184" s="157">
        <f t="shared" si="97"/>
        <v>196.80144000000001</v>
      </c>
      <c r="W184" s="219"/>
      <c r="X184" s="218">
        <v>0</v>
      </c>
      <c r="Y184" s="216">
        <v>0</v>
      </c>
      <c r="Z184" s="65" t="s">
        <v>12</v>
      </c>
      <c r="AA184" s="125">
        <f t="shared" si="98"/>
        <v>0</v>
      </c>
      <c r="AB184" s="125">
        <f t="shared" si="99"/>
        <v>0</v>
      </c>
      <c r="AC184" s="125">
        <f t="shared" si="100"/>
        <v>0</v>
      </c>
      <c r="AD184" s="66">
        <f>K184*Y184</f>
        <v>0</v>
      </c>
      <c r="AE184" s="66">
        <f>L184*Y184</f>
        <v>0</v>
      </c>
      <c r="AF184" s="287" t="s">
        <v>1262</v>
      </c>
      <c r="AG184" s="318">
        <v>69</v>
      </c>
      <c r="AH184" s="68" t="str">
        <f t="shared" si="205"/>
        <v>SKLADEM</v>
      </c>
      <c r="AI184" s="68"/>
      <c r="AJ184" s="69"/>
      <c r="AK184" s="60"/>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9" s="58" customFormat="1" ht="24.75" customHeight="1">
      <c r="A185" s="70"/>
      <c r="B185" s="135" t="s">
        <v>970</v>
      </c>
      <c r="C185" s="135"/>
      <c r="D185" s="74"/>
      <c r="E185" s="163"/>
      <c r="F185" s="163"/>
      <c r="G185" s="163"/>
      <c r="H185" s="163"/>
      <c r="I185" s="163"/>
      <c r="J185" s="163"/>
      <c r="K185" s="163"/>
      <c r="L185" s="163"/>
      <c r="M185" s="163"/>
      <c r="N185" s="163"/>
      <c r="O185" s="163"/>
      <c r="P185" s="162"/>
      <c r="Q185" s="163"/>
      <c r="R185" s="163"/>
      <c r="S185" s="163"/>
      <c r="T185" s="163"/>
      <c r="U185" s="163"/>
      <c r="V185" s="163"/>
      <c r="W185" s="136"/>
      <c r="X185" s="136"/>
      <c r="Y185" s="136"/>
      <c r="Z185" s="136"/>
      <c r="AA185" s="136"/>
      <c r="AB185" s="136"/>
      <c r="AC185" s="136"/>
      <c r="AD185" s="79"/>
      <c r="AE185" s="79"/>
      <c r="AF185" s="74"/>
      <c r="AG185" s="84">
        <v>1071.5925923872501</v>
      </c>
      <c r="AH185" s="68" t="str">
        <f t="shared" si="205"/>
        <v>SKLADEM</v>
      </c>
      <c r="AI185" s="68"/>
      <c r="AJ185" s="69"/>
      <c r="AK185" s="1"/>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row>
    <row r="186" spans="1:69" s="58" customFormat="1" ht="24.75" hidden="1" customHeight="1">
      <c r="A186" s="60"/>
      <c r="B186" s="251" t="s">
        <v>971</v>
      </c>
      <c r="C186" s="263" t="s">
        <v>972</v>
      </c>
      <c r="D186" s="85"/>
      <c r="E186" s="310" t="s">
        <v>209</v>
      </c>
      <c r="F186" s="150" t="s">
        <v>19</v>
      </c>
      <c r="G186" s="150">
        <v>1</v>
      </c>
      <c r="H186" s="150" t="s">
        <v>20</v>
      </c>
      <c r="I186" s="170"/>
      <c r="J186" s="170"/>
      <c r="K186" s="170"/>
      <c r="L186" s="150">
        <v>4.7E-2</v>
      </c>
      <c r="M186" s="150">
        <v>6</v>
      </c>
      <c r="N186" s="170"/>
      <c r="O186" s="150" t="s">
        <v>210</v>
      </c>
      <c r="P186" s="171" t="s">
        <v>973</v>
      </c>
      <c r="Q186" s="172" t="s">
        <v>960</v>
      </c>
      <c r="R186" s="173">
        <v>674.43</v>
      </c>
      <c r="S186" s="155">
        <f t="shared" si="206"/>
        <v>29.674919999999997</v>
      </c>
      <c r="T186" s="156">
        <f>S186*M186</f>
        <v>178.04951999999997</v>
      </c>
      <c r="U186" s="157">
        <f t="shared" si="187"/>
        <v>29.674919999999997</v>
      </c>
      <c r="V186" s="157">
        <f t="shared" si="97"/>
        <v>178.04951999999997</v>
      </c>
      <c r="W186" s="219"/>
      <c r="X186" s="218">
        <v>0</v>
      </c>
      <c r="Y186" s="216">
        <v>0</v>
      </c>
      <c r="Z186" s="65" t="s">
        <v>12</v>
      </c>
      <c r="AA186" s="125">
        <f t="shared" si="98"/>
        <v>0</v>
      </c>
      <c r="AB186" s="125">
        <f t="shared" si="99"/>
        <v>0</v>
      </c>
      <c r="AC186" s="125">
        <f t="shared" si="100"/>
        <v>0</v>
      </c>
      <c r="AD186" s="66">
        <f>K186*Y186</f>
        <v>0</v>
      </c>
      <c r="AE186" s="66">
        <f>L186*Y186</f>
        <v>0</v>
      </c>
      <c r="AF186" s="85"/>
      <c r="AG186" s="68">
        <v>0</v>
      </c>
      <c r="AH186" s="68"/>
      <c r="AI186" s="68"/>
      <c r="AJ186" s="69"/>
      <c r="AK186" s="1"/>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row>
    <row r="187" spans="1:69" s="71" customFormat="1" ht="24.75" customHeight="1">
      <c r="A187" s="60"/>
      <c r="B187" s="251" t="s">
        <v>1394</v>
      </c>
      <c r="C187" s="263" t="s">
        <v>975</v>
      </c>
      <c r="D187" s="290" t="s">
        <v>1262</v>
      </c>
      <c r="E187" s="310" t="s">
        <v>209</v>
      </c>
      <c r="F187" s="150" t="s">
        <v>19</v>
      </c>
      <c r="G187" s="150">
        <v>1</v>
      </c>
      <c r="H187" s="150" t="s">
        <v>20</v>
      </c>
      <c r="I187" s="150" t="s">
        <v>1668</v>
      </c>
      <c r="J187" s="150" t="s">
        <v>1696</v>
      </c>
      <c r="K187" s="170"/>
      <c r="L187" s="150">
        <v>4.7E-2</v>
      </c>
      <c r="M187" s="150">
        <v>6</v>
      </c>
      <c r="N187" s="170"/>
      <c r="O187" s="150" t="s">
        <v>974</v>
      </c>
      <c r="P187" s="168" t="s">
        <v>1766</v>
      </c>
      <c r="Q187" s="169" t="s">
        <v>1352</v>
      </c>
      <c r="R187" s="173">
        <v>674.43</v>
      </c>
      <c r="S187" s="155">
        <f t="shared" si="206"/>
        <v>29.674919999999997</v>
      </c>
      <c r="T187" s="156">
        <f>S187*M187</f>
        <v>178.04951999999997</v>
      </c>
      <c r="U187" s="157">
        <f t="shared" si="187"/>
        <v>29.674919999999997</v>
      </c>
      <c r="V187" s="157">
        <f t="shared" si="97"/>
        <v>178.04951999999997</v>
      </c>
      <c r="W187" s="219"/>
      <c r="X187" s="218">
        <v>0</v>
      </c>
      <c r="Y187" s="216">
        <v>0</v>
      </c>
      <c r="Z187" s="65" t="s">
        <v>12</v>
      </c>
      <c r="AA187" s="125">
        <f t="shared" si="98"/>
        <v>0</v>
      </c>
      <c r="AB187" s="125">
        <f t="shared" si="99"/>
        <v>0</v>
      </c>
      <c r="AC187" s="125">
        <f t="shared" si="100"/>
        <v>0</v>
      </c>
      <c r="AD187" s="66">
        <f>K187*Y187</f>
        <v>0</v>
      </c>
      <c r="AE187" s="66">
        <f>L187*Y187</f>
        <v>0</v>
      </c>
      <c r="AF187" s="290" t="s">
        <v>1262</v>
      </c>
      <c r="AG187" s="68">
        <v>293</v>
      </c>
      <c r="AH187" s="68"/>
      <c r="AI187" s="68"/>
      <c r="AJ187" s="69"/>
      <c r="AK187" s="1"/>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58"/>
      <c r="BM187" s="58"/>
      <c r="BN187" s="58"/>
      <c r="BO187" s="58"/>
      <c r="BP187" s="58"/>
      <c r="BQ187" s="86"/>
    </row>
    <row r="188" spans="1:69" s="58" customFormat="1" ht="24.75" customHeight="1">
      <c r="A188" s="60"/>
      <c r="B188" s="264" t="s">
        <v>203</v>
      </c>
      <c r="C188" s="86"/>
      <c r="D188" s="74"/>
      <c r="E188" s="163"/>
      <c r="F188" s="163"/>
      <c r="G188" s="163"/>
      <c r="H188" s="163"/>
      <c r="I188" s="163"/>
      <c r="J188" s="163"/>
      <c r="K188" s="163"/>
      <c r="L188" s="163"/>
      <c r="M188" s="163"/>
      <c r="N188" s="163"/>
      <c r="O188" s="163"/>
      <c r="P188" s="162"/>
      <c r="Q188" s="163"/>
      <c r="R188" s="167"/>
      <c r="S188" s="167"/>
      <c r="T188" s="167"/>
      <c r="U188" s="167"/>
      <c r="V188" s="167"/>
      <c r="W188" s="211"/>
      <c r="X188" s="211"/>
      <c r="Y188" s="211"/>
      <c r="Z188" s="211"/>
      <c r="AA188" s="211"/>
      <c r="AB188" s="211"/>
      <c r="AC188" s="211"/>
      <c r="AD188" s="211"/>
      <c r="AE188" s="211"/>
      <c r="AF188" s="74"/>
      <c r="AG188" s="75">
        <v>1102.74887212526</v>
      </c>
      <c r="AH188" s="68"/>
      <c r="AI188" s="68"/>
      <c r="AJ188" s="69"/>
      <c r="AK188" s="1"/>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row>
    <row r="189" spans="1:69" ht="24.75" customHeight="1">
      <c r="A189" s="1"/>
      <c r="B189" s="251" t="s">
        <v>204</v>
      </c>
      <c r="C189" s="251" t="s">
        <v>1802</v>
      </c>
      <c r="D189" s="287" t="s">
        <v>1262</v>
      </c>
      <c r="E189" s="149" t="s">
        <v>104</v>
      </c>
      <c r="F189" s="149" t="s">
        <v>9</v>
      </c>
      <c r="G189" s="149">
        <v>2</v>
      </c>
      <c r="H189" s="149" t="s">
        <v>20</v>
      </c>
      <c r="I189" s="150" t="s">
        <v>1319</v>
      </c>
      <c r="J189" s="149" t="s">
        <v>1698</v>
      </c>
      <c r="K189" s="149">
        <v>20</v>
      </c>
      <c r="L189" s="149">
        <v>4.4999999999999998E-2</v>
      </c>
      <c r="M189" s="149">
        <v>8</v>
      </c>
      <c r="N189" s="149">
        <v>350</v>
      </c>
      <c r="O189" s="149" t="s">
        <v>87</v>
      </c>
      <c r="P189" s="165" t="s">
        <v>205</v>
      </c>
      <c r="Q189" s="202" t="s">
        <v>1233</v>
      </c>
      <c r="R189" s="154">
        <v>559.23</v>
      </c>
      <c r="S189" s="155">
        <f t="shared" si="206"/>
        <v>24.606120000000001</v>
      </c>
      <c r="T189" s="156">
        <f>S189*M189</f>
        <v>196.84896000000001</v>
      </c>
      <c r="U189" s="157">
        <f t="shared" si="187"/>
        <v>24.606120000000001</v>
      </c>
      <c r="V189" s="157">
        <f t="shared" ref="V189:V275" si="213">T189*(1-$C$13)</f>
        <v>196.84896000000001</v>
      </c>
      <c r="W189" s="219"/>
      <c r="X189" s="218">
        <v>0</v>
      </c>
      <c r="Y189" s="216">
        <v>0</v>
      </c>
      <c r="Z189" s="65" t="s">
        <v>12</v>
      </c>
      <c r="AA189" s="125">
        <f t="shared" ref="AA189:AA275" si="214">U189*X189</f>
        <v>0</v>
      </c>
      <c r="AB189" s="125">
        <f t="shared" ref="AB189:AB275" si="215">V189*Y189</f>
        <v>0</v>
      </c>
      <c r="AC189" s="125">
        <f t="shared" ref="AC189:AC275" si="216">AA189+AB189</f>
        <v>0</v>
      </c>
      <c r="AD189" s="66">
        <f>K189*Y189</f>
        <v>0</v>
      </c>
      <c r="AE189" s="66">
        <f>L189*Y189</f>
        <v>0</v>
      </c>
      <c r="AF189" s="287" t="s">
        <v>1262</v>
      </c>
      <c r="AG189" s="316">
        <v>50</v>
      </c>
      <c r="AH189" s="68" t="str">
        <f t="shared" ref="AH189:AH194" si="217">IF(AG189&gt;0,"SKLADEM","VYPRODÁNO")</f>
        <v>SKLADEM</v>
      </c>
      <c r="AI189" s="68"/>
      <c r="AJ189" s="69"/>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9" ht="24.75" customHeight="1">
      <c r="A190" s="1"/>
      <c r="B190" s="135" t="s">
        <v>1504</v>
      </c>
      <c r="C190" s="86"/>
      <c r="D190" s="135"/>
      <c r="E190" s="163"/>
      <c r="F190" s="163"/>
      <c r="G190" s="163"/>
      <c r="H190" s="163"/>
      <c r="I190" s="163"/>
      <c r="J190" s="163"/>
      <c r="K190" s="163"/>
      <c r="L190" s="163"/>
      <c r="M190" s="163"/>
      <c r="N190" s="163"/>
      <c r="O190" s="163"/>
      <c r="P190" s="162"/>
      <c r="Q190" s="163"/>
      <c r="R190" s="167"/>
      <c r="S190" s="167"/>
      <c r="T190" s="167"/>
      <c r="U190" s="167"/>
      <c r="V190" s="167"/>
      <c r="W190" s="211"/>
      <c r="X190" s="211"/>
      <c r="Y190" s="211"/>
      <c r="Z190" s="211"/>
      <c r="AA190" s="211"/>
      <c r="AB190" s="211"/>
      <c r="AC190" s="211"/>
      <c r="AD190" s="211"/>
      <c r="AE190" s="211"/>
      <c r="AF190" s="135"/>
      <c r="AG190" s="68"/>
      <c r="AH190" s="68"/>
      <c r="AI190" s="68"/>
      <c r="AJ190" s="69"/>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9" ht="24.75" customHeight="1">
      <c r="A191" s="1"/>
      <c r="B191" s="261" t="s">
        <v>1505</v>
      </c>
      <c r="C191" s="261" t="s">
        <v>1771</v>
      </c>
      <c r="D191" s="254" t="s">
        <v>1262</v>
      </c>
      <c r="E191" s="307" t="s">
        <v>237</v>
      </c>
      <c r="F191" s="149" t="s">
        <v>19</v>
      </c>
      <c r="G191" s="149">
        <v>2</v>
      </c>
      <c r="H191" s="149" t="s">
        <v>20</v>
      </c>
      <c r="I191" s="150" t="s">
        <v>1699</v>
      </c>
      <c r="J191" s="150" t="s">
        <v>1700</v>
      </c>
      <c r="K191" s="149">
        <v>13</v>
      </c>
      <c r="L191" s="149">
        <v>3.9E-2</v>
      </c>
      <c r="M191" s="149">
        <v>2</v>
      </c>
      <c r="N191" s="149">
        <v>870</v>
      </c>
      <c r="O191" s="149" t="s">
        <v>1477</v>
      </c>
      <c r="P191" s="165"/>
      <c r="Q191" s="153" t="s">
        <v>1849</v>
      </c>
      <c r="R191" s="154">
        <v>1856.74</v>
      </c>
      <c r="S191" s="155">
        <f t="shared" si="206"/>
        <v>81.696559999999991</v>
      </c>
      <c r="T191" s="156">
        <f>S191*M191</f>
        <v>163.39311999999998</v>
      </c>
      <c r="U191" s="157">
        <f t="shared" si="187"/>
        <v>81.696559999999991</v>
      </c>
      <c r="V191" s="157">
        <f t="shared" si="213"/>
        <v>163.39311999999998</v>
      </c>
      <c r="W191" s="219"/>
      <c r="X191" s="218"/>
      <c r="Y191" s="216">
        <v>0</v>
      </c>
      <c r="Z191" s="65"/>
      <c r="AA191" s="125"/>
      <c r="AB191" s="125">
        <f t="shared" si="215"/>
        <v>0</v>
      </c>
      <c r="AC191" s="125">
        <f t="shared" si="216"/>
        <v>0</v>
      </c>
      <c r="AD191" s="66">
        <f>K191*Y191</f>
        <v>0</v>
      </c>
      <c r="AE191" s="66">
        <f>L191*Y191</f>
        <v>0</v>
      </c>
      <c r="AF191" s="126"/>
      <c r="AG191" s="316">
        <v>0</v>
      </c>
      <c r="AH191" s="68"/>
      <c r="AI191" s="68"/>
      <c r="AJ191" s="69"/>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9" ht="24.75" customHeight="1">
      <c r="A192" s="1"/>
      <c r="B192" s="135" t="s">
        <v>1506</v>
      </c>
      <c r="C192" s="86"/>
      <c r="D192" s="211"/>
      <c r="E192" s="163"/>
      <c r="F192" s="163"/>
      <c r="G192" s="163"/>
      <c r="H192" s="163"/>
      <c r="I192" s="163"/>
      <c r="J192" s="163"/>
      <c r="K192" s="163"/>
      <c r="L192" s="163"/>
      <c r="M192" s="163"/>
      <c r="N192" s="163"/>
      <c r="O192" s="163"/>
      <c r="P192" s="162"/>
      <c r="Q192" s="163"/>
      <c r="R192" s="167"/>
      <c r="S192" s="167"/>
      <c r="T192" s="167"/>
      <c r="U192" s="167"/>
      <c r="V192" s="167"/>
      <c r="W192" s="211"/>
      <c r="X192" s="211"/>
      <c r="Y192" s="211"/>
      <c r="Z192" s="211"/>
      <c r="AA192" s="211"/>
      <c r="AB192" s="211"/>
      <c r="AC192" s="211"/>
      <c r="AD192" s="211"/>
      <c r="AE192" s="211"/>
      <c r="AF192" s="211"/>
      <c r="AG192" s="68"/>
      <c r="AH192" s="68"/>
      <c r="AI192" s="68"/>
      <c r="AJ192" s="69"/>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ht="24.75" customHeight="1">
      <c r="A193" s="1"/>
      <c r="B193" s="261" t="s">
        <v>1507</v>
      </c>
      <c r="C193" s="261" t="s">
        <v>1772</v>
      </c>
      <c r="D193" s="287" t="s">
        <v>1262</v>
      </c>
      <c r="E193" s="307" t="s">
        <v>209</v>
      </c>
      <c r="F193" s="149" t="s">
        <v>9</v>
      </c>
      <c r="G193" s="149">
        <v>2</v>
      </c>
      <c r="H193" s="149" t="s">
        <v>20</v>
      </c>
      <c r="I193" s="150" t="s">
        <v>1701</v>
      </c>
      <c r="J193" s="150" t="s">
        <v>1702</v>
      </c>
      <c r="K193" s="149">
        <v>13</v>
      </c>
      <c r="L193" s="149">
        <v>3.3000000000000002E-2</v>
      </c>
      <c r="M193" s="149">
        <v>6</v>
      </c>
      <c r="N193" s="149">
        <v>285</v>
      </c>
      <c r="O193" s="149" t="s">
        <v>1508</v>
      </c>
      <c r="P193" s="246" t="s">
        <v>1761</v>
      </c>
      <c r="Q193" s="306" t="s">
        <v>1843</v>
      </c>
      <c r="R193" s="154">
        <v>511.87</v>
      </c>
      <c r="S193" s="155">
        <f t="shared" si="206"/>
        <v>22.522279999999999</v>
      </c>
      <c r="T193" s="156">
        <f>S193*M193</f>
        <v>135.13368</v>
      </c>
      <c r="U193" s="157">
        <f t="shared" si="187"/>
        <v>22.522279999999999</v>
      </c>
      <c r="V193" s="157">
        <f t="shared" si="213"/>
        <v>135.13368</v>
      </c>
      <c r="W193" s="219"/>
      <c r="X193" s="218"/>
      <c r="Y193" s="216">
        <v>0</v>
      </c>
      <c r="Z193" s="65"/>
      <c r="AA193" s="125"/>
      <c r="AB193" s="125">
        <f t="shared" si="215"/>
        <v>0</v>
      </c>
      <c r="AC193" s="125">
        <f t="shared" si="216"/>
        <v>0</v>
      </c>
      <c r="AD193" s="66">
        <f>K193*Y193</f>
        <v>0</v>
      </c>
      <c r="AE193" s="66">
        <f>L193*Y193</f>
        <v>0</v>
      </c>
      <c r="AF193" s="287" t="s">
        <v>1262</v>
      </c>
      <c r="AG193" s="68"/>
      <c r="AH193" s="68"/>
      <c r="AI193" s="68"/>
      <c r="AJ193" s="69"/>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s="58" customFormat="1" ht="24.75" hidden="1" customHeight="1">
      <c r="A194" s="70"/>
      <c r="B194" s="135" t="s">
        <v>206</v>
      </c>
      <c r="C194" s="135"/>
      <c r="D194" s="79"/>
      <c r="E194" s="163"/>
      <c r="F194" s="163"/>
      <c r="G194" s="163"/>
      <c r="H194" s="163"/>
      <c r="I194" s="163"/>
      <c r="J194" s="163"/>
      <c r="K194" s="163"/>
      <c r="L194" s="163"/>
      <c r="M194" s="163"/>
      <c r="N194" s="163"/>
      <c r="O194" s="163"/>
      <c r="P194" s="162"/>
      <c r="Q194" s="163"/>
      <c r="R194" s="163"/>
      <c r="S194" s="163"/>
      <c r="T194" s="163"/>
      <c r="U194" s="163"/>
      <c r="V194" s="163"/>
      <c r="W194" s="136"/>
      <c r="X194" s="136"/>
      <c r="Y194" s="136"/>
      <c r="Z194" s="136"/>
      <c r="AA194" s="136"/>
      <c r="AB194" s="136"/>
      <c r="AC194" s="136"/>
      <c r="AD194" s="79"/>
      <c r="AE194" s="79"/>
      <c r="AF194" s="79"/>
      <c r="AG194" s="68"/>
      <c r="AH194" s="68" t="str">
        <f t="shared" si="217"/>
        <v>VYPRODÁNO</v>
      </c>
      <c r="AI194" s="68"/>
      <c r="AJ194" s="69"/>
      <c r="AK194" s="1"/>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row>
    <row r="195" spans="1:63" ht="24.75" hidden="1" customHeight="1">
      <c r="A195" s="1"/>
      <c r="B195" s="251" t="s">
        <v>207</v>
      </c>
      <c r="C195" s="251" t="s">
        <v>208</v>
      </c>
      <c r="D195" s="126" t="s">
        <v>1262</v>
      </c>
      <c r="E195" s="149" t="s">
        <v>209</v>
      </c>
      <c r="F195" s="149" t="s">
        <v>9</v>
      </c>
      <c r="G195" s="149">
        <v>2</v>
      </c>
      <c r="H195" s="149" t="s">
        <v>20</v>
      </c>
      <c r="I195" s="149">
        <v>175</v>
      </c>
      <c r="J195" s="149"/>
      <c r="K195" s="149">
        <v>19.8</v>
      </c>
      <c r="L195" s="149">
        <v>5.0200000000000002E-2</v>
      </c>
      <c r="M195" s="149">
        <v>6</v>
      </c>
      <c r="N195" s="149">
        <v>406</v>
      </c>
      <c r="O195" s="149" t="s">
        <v>210</v>
      </c>
      <c r="P195" s="165" t="s">
        <v>211</v>
      </c>
      <c r="Q195" s="203" t="s">
        <v>1234</v>
      </c>
      <c r="R195" s="154">
        <v>760.33</v>
      </c>
      <c r="S195" s="155">
        <f t="shared" si="206"/>
        <v>33.454520000000002</v>
      </c>
      <c r="T195" s="156">
        <f>S195*M195</f>
        <v>200.72712000000001</v>
      </c>
      <c r="U195" s="157">
        <f t="shared" si="187"/>
        <v>33.454520000000002</v>
      </c>
      <c r="V195" s="157">
        <f t="shared" si="213"/>
        <v>200.72712000000001</v>
      </c>
      <c r="W195" s="219"/>
      <c r="X195" s="218">
        <v>0</v>
      </c>
      <c r="Y195" s="216">
        <v>0</v>
      </c>
      <c r="Z195" s="65" t="s">
        <v>12</v>
      </c>
      <c r="AA195" s="125">
        <f t="shared" si="214"/>
        <v>0</v>
      </c>
      <c r="AB195" s="125">
        <f t="shared" si="215"/>
        <v>0</v>
      </c>
      <c r="AC195" s="125">
        <f t="shared" si="216"/>
        <v>0</v>
      </c>
      <c r="AD195" s="66">
        <f>K195*Y195</f>
        <v>0</v>
      </c>
      <c r="AE195" s="66">
        <f>L195*Y195</f>
        <v>0</v>
      </c>
      <c r="AF195" s="126" t="s">
        <v>1262</v>
      </c>
      <c r="AG195" s="68">
        <v>27</v>
      </c>
      <c r="AH195" s="68" t="str">
        <f t="shared" ref="AH195:AH198" si="218">IF(AG195=0,"VYPRODÁNO","SKLADEM")</f>
        <v>SKLADEM</v>
      </c>
      <c r="AI195" s="68"/>
      <c r="AJ195" s="69"/>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s="58" customFormat="1" ht="24.75" customHeight="1">
      <c r="A196" s="70"/>
      <c r="B196" s="135" t="s">
        <v>212</v>
      </c>
      <c r="C196" s="135"/>
      <c r="D196" s="74"/>
      <c r="E196" s="163"/>
      <c r="F196" s="163"/>
      <c r="G196" s="163"/>
      <c r="H196" s="163"/>
      <c r="I196" s="163"/>
      <c r="J196" s="163"/>
      <c r="K196" s="163"/>
      <c r="L196" s="163"/>
      <c r="M196" s="163"/>
      <c r="N196" s="163"/>
      <c r="O196" s="163"/>
      <c r="P196" s="162"/>
      <c r="Q196" s="163"/>
      <c r="R196" s="163"/>
      <c r="S196" s="163"/>
      <c r="T196" s="163"/>
      <c r="U196" s="163"/>
      <c r="V196" s="163"/>
      <c r="W196" s="136"/>
      <c r="X196" s="136"/>
      <c r="Y196" s="136"/>
      <c r="Z196" s="136"/>
      <c r="AA196" s="136"/>
      <c r="AB196" s="136"/>
      <c r="AC196" s="136"/>
      <c r="AD196" s="136"/>
      <c r="AE196" s="79"/>
      <c r="AF196" s="74"/>
      <c r="AG196" s="68">
        <v>1144.29057844259</v>
      </c>
      <c r="AH196" s="68" t="str">
        <f t="shared" si="218"/>
        <v>SKLADEM</v>
      </c>
      <c r="AI196" s="68"/>
      <c r="AJ196" s="69"/>
      <c r="AK196" s="1"/>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row>
    <row r="197" spans="1:63" ht="24.75" customHeight="1">
      <c r="A197" s="57"/>
      <c r="B197" s="265" t="s">
        <v>213</v>
      </c>
      <c r="C197" s="265" t="s">
        <v>1064</v>
      </c>
      <c r="D197" s="287" t="s">
        <v>1262</v>
      </c>
      <c r="E197" s="149" t="s">
        <v>123</v>
      </c>
      <c r="F197" s="149" t="s">
        <v>9</v>
      </c>
      <c r="G197" s="149">
        <v>1</v>
      </c>
      <c r="H197" s="149" t="s">
        <v>20</v>
      </c>
      <c r="I197" s="150" t="s">
        <v>1682</v>
      </c>
      <c r="J197" s="149" t="s">
        <v>1703</v>
      </c>
      <c r="K197" s="149">
        <v>25</v>
      </c>
      <c r="L197" s="149">
        <v>0.05</v>
      </c>
      <c r="M197" s="149">
        <v>24</v>
      </c>
      <c r="N197" s="149">
        <v>107</v>
      </c>
      <c r="O197" s="149" t="s">
        <v>151</v>
      </c>
      <c r="P197" s="165" t="s">
        <v>214</v>
      </c>
      <c r="Q197" s="159" t="s">
        <v>1233</v>
      </c>
      <c r="R197" s="154">
        <v>270.66000000000003</v>
      </c>
      <c r="S197" s="155">
        <f t="shared" si="206"/>
        <v>11.909040000000001</v>
      </c>
      <c r="T197" s="156">
        <f>S197*M197</f>
        <v>285.81695999999999</v>
      </c>
      <c r="U197" s="157">
        <f t="shared" si="187"/>
        <v>11.909040000000001</v>
      </c>
      <c r="V197" s="157">
        <f t="shared" si="213"/>
        <v>285.81695999999999</v>
      </c>
      <c r="W197" s="219"/>
      <c r="X197" s="218">
        <v>0</v>
      </c>
      <c r="Y197" s="216">
        <v>0</v>
      </c>
      <c r="Z197" s="65" t="s">
        <v>12</v>
      </c>
      <c r="AA197" s="125">
        <f t="shared" si="214"/>
        <v>0</v>
      </c>
      <c r="AB197" s="125">
        <f t="shared" si="215"/>
        <v>0</v>
      </c>
      <c r="AC197" s="125">
        <f t="shared" si="216"/>
        <v>0</v>
      </c>
      <c r="AD197" s="66">
        <f>K197*Y197</f>
        <v>0</v>
      </c>
      <c r="AE197" s="66">
        <f>L197*Y197</f>
        <v>0</v>
      </c>
      <c r="AF197" s="287" t="s">
        <v>1262</v>
      </c>
      <c r="AG197" s="316">
        <v>9</v>
      </c>
      <c r="AH197" s="68" t="str">
        <f t="shared" si="218"/>
        <v>SKLADEM</v>
      </c>
      <c r="AI197" s="68"/>
      <c r="AJ197" s="69"/>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s="58" customFormat="1" ht="24.75" hidden="1" customHeight="1">
      <c r="A198" s="70"/>
      <c r="B198" s="135" t="s">
        <v>215</v>
      </c>
      <c r="C198" s="135"/>
      <c r="D198" s="79"/>
      <c r="E198" s="163"/>
      <c r="F198" s="163"/>
      <c r="G198" s="163"/>
      <c r="H198" s="163"/>
      <c r="I198" s="163"/>
      <c r="J198" s="163"/>
      <c r="K198" s="163"/>
      <c r="L198" s="163"/>
      <c r="M198" s="163"/>
      <c r="N198" s="163"/>
      <c r="O198" s="163"/>
      <c r="P198" s="162"/>
      <c r="Q198" s="163"/>
      <c r="R198" s="167"/>
      <c r="S198" s="155">
        <f t="shared" si="206"/>
        <v>0</v>
      </c>
      <c r="T198" s="156">
        <f>S198*M198</f>
        <v>0</v>
      </c>
      <c r="U198" s="157">
        <f t="shared" si="187"/>
        <v>0</v>
      </c>
      <c r="V198" s="157">
        <f t="shared" si="213"/>
        <v>0</v>
      </c>
      <c r="W198" s="219"/>
      <c r="X198" s="218">
        <v>0</v>
      </c>
      <c r="Y198" s="216">
        <v>0</v>
      </c>
      <c r="Z198" s="65" t="s">
        <v>12</v>
      </c>
      <c r="AA198" s="125">
        <f t="shared" si="214"/>
        <v>0</v>
      </c>
      <c r="AB198" s="125">
        <f t="shared" si="215"/>
        <v>0</v>
      </c>
      <c r="AC198" s="125">
        <f t="shared" si="216"/>
        <v>0</v>
      </c>
      <c r="AD198" s="79"/>
      <c r="AE198" s="79"/>
      <c r="AF198" s="79"/>
      <c r="AG198" s="68">
        <v>1165.06143160126</v>
      </c>
      <c r="AH198" s="68" t="str">
        <f t="shared" si="218"/>
        <v>SKLADEM</v>
      </c>
      <c r="AI198" s="68"/>
      <c r="AJ198" s="69"/>
      <c r="AK198" s="1"/>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row>
    <row r="199" spans="1:63" ht="24.75" hidden="1" customHeight="1">
      <c r="A199" s="1"/>
      <c r="B199" s="251" t="s">
        <v>216</v>
      </c>
      <c r="C199" s="251" t="s">
        <v>217</v>
      </c>
      <c r="D199" s="67"/>
      <c r="E199" s="149" t="s">
        <v>62</v>
      </c>
      <c r="F199" s="149" t="s">
        <v>9</v>
      </c>
      <c r="G199" s="149">
        <v>2</v>
      </c>
      <c r="H199" s="149" t="s">
        <v>10</v>
      </c>
      <c r="I199" s="149">
        <v>150</v>
      </c>
      <c r="J199" s="149"/>
      <c r="K199" s="149">
        <v>12</v>
      </c>
      <c r="L199" s="149">
        <v>3.5400000000000001E-2</v>
      </c>
      <c r="M199" s="149">
        <v>12</v>
      </c>
      <c r="N199" s="149">
        <v>274</v>
      </c>
      <c r="O199" s="149" t="s">
        <v>138</v>
      </c>
      <c r="P199" s="165" t="s">
        <v>218</v>
      </c>
      <c r="Q199" s="158" t="s">
        <v>11</v>
      </c>
      <c r="R199" s="154">
        <v>519.83471074380168</v>
      </c>
      <c r="S199" s="155">
        <f t="shared" si="206"/>
        <v>22.872727272727271</v>
      </c>
      <c r="T199" s="156">
        <f>S199*M199</f>
        <v>274.47272727272724</v>
      </c>
      <c r="U199" s="157">
        <f t="shared" si="187"/>
        <v>22.872727272727271</v>
      </c>
      <c r="V199" s="157">
        <f t="shared" si="213"/>
        <v>274.47272727272724</v>
      </c>
      <c r="W199" s="219"/>
      <c r="X199" s="218">
        <v>0</v>
      </c>
      <c r="Y199" s="216">
        <v>0</v>
      </c>
      <c r="Z199" s="65" t="s">
        <v>12</v>
      </c>
      <c r="AA199" s="125">
        <f t="shared" si="214"/>
        <v>0</v>
      </c>
      <c r="AB199" s="125">
        <f t="shared" si="215"/>
        <v>0</v>
      </c>
      <c r="AC199" s="125">
        <f t="shared" si="216"/>
        <v>0</v>
      </c>
      <c r="AD199" s="66">
        <f>K199*Y199</f>
        <v>0</v>
      </c>
      <c r="AE199" s="66">
        <f>L199*Y199</f>
        <v>0</v>
      </c>
      <c r="AF199" s="67"/>
      <c r="AG199" s="68">
        <v>0</v>
      </c>
      <c r="AH199" s="68" t="str">
        <f t="shared" ref="AH199" si="219">IF(AG199=0,"VYPRODÁNO","SKLADEM")</f>
        <v>VYPRODÁNO</v>
      </c>
      <c r="AI199" s="68"/>
      <c r="AJ199" s="69"/>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s="58" customFormat="1" ht="24.75" customHeight="1">
      <c r="A200" s="70"/>
      <c r="B200" s="135" t="s">
        <v>219</v>
      </c>
      <c r="C200" s="135"/>
      <c r="D200" s="74"/>
      <c r="E200" s="163"/>
      <c r="F200" s="163"/>
      <c r="G200" s="163"/>
      <c r="H200" s="163"/>
      <c r="I200" s="163"/>
      <c r="J200" s="163"/>
      <c r="K200" s="163"/>
      <c r="L200" s="163"/>
      <c r="M200" s="163"/>
      <c r="N200" s="163"/>
      <c r="O200" s="163"/>
      <c r="P200" s="162"/>
      <c r="Q200" s="163"/>
      <c r="R200" s="163"/>
      <c r="S200" s="163"/>
      <c r="T200" s="163"/>
      <c r="U200" s="163"/>
      <c r="V200" s="163"/>
      <c r="W200" s="136"/>
      <c r="X200" s="136"/>
      <c r="Y200" s="136"/>
      <c r="Z200" s="136"/>
      <c r="AA200" s="136"/>
      <c r="AB200" s="136"/>
      <c r="AC200" s="136"/>
      <c r="AD200" s="136"/>
      <c r="AE200" s="79"/>
      <c r="AF200" s="74"/>
      <c r="AG200" s="68"/>
      <c r="AH200" s="68"/>
      <c r="AI200" s="68"/>
      <c r="AJ200" s="69"/>
      <c r="AK200" s="1"/>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row>
    <row r="201" spans="1:63" ht="24.75" customHeight="1">
      <c r="A201" s="1"/>
      <c r="B201" s="251" t="s">
        <v>220</v>
      </c>
      <c r="C201" s="251" t="s">
        <v>1065</v>
      </c>
      <c r="D201" s="287" t="s">
        <v>1262</v>
      </c>
      <c r="E201" s="149" t="s">
        <v>104</v>
      </c>
      <c r="F201" s="149" t="s">
        <v>9</v>
      </c>
      <c r="G201" s="149">
        <v>1</v>
      </c>
      <c r="H201" s="149" t="s">
        <v>20</v>
      </c>
      <c r="I201" s="149" t="s">
        <v>1630</v>
      </c>
      <c r="J201" s="149" t="s">
        <v>1704</v>
      </c>
      <c r="K201" s="149">
        <v>17.3</v>
      </c>
      <c r="L201" s="149">
        <v>3.5000000000000003E-2</v>
      </c>
      <c r="M201" s="149">
        <v>8</v>
      </c>
      <c r="N201" s="149">
        <v>343</v>
      </c>
      <c r="O201" s="149" t="s">
        <v>210</v>
      </c>
      <c r="P201" s="165" t="s">
        <v>221</v>
      </c>
      <c r="Q201" s="174" t="s">
        <v>1352</v>
      </c>
      <c r="R201" s="154">
        <v>490.32</v>
      </c>
      <c r="S201" s="155">
        <f t="shared" si="206"/>
        <v>21.574079999999999</v>
      </c>
      <c r="T201" s="156">
        <f>S201*M201</f>
        <v>172.59263999999999</v>
      </c>
      <c r="U201" s="157">
        <f t="shared" si="187"/>
        <v>21.574079999999999</v>
      </c>
      <c r="V201" s="157">
        <f t="shared" si="213"/>
        <v>172.59263999999999</v>
      </c>
      <c r="W201" s="219"/>
      <c r="X201" s="218">
        <v>0</v>
      </c>
      <c r="Y201" s="216">
        <v>0</v>
      </c>
      <c r="Z201" s="65" t="s">
        <v>12</v>
      </c>
      <c r="AA201" s="125">
        <f t="shared" si="214"/>
        <v>0</v>
      </c>
      <c r="AB201" s="125">
        <f t="shared" si="215"/>
        <v>0</v>
      </c>
      <c r="AC201" s="125">
        <f t="shared" si="216"/>
        <v>0</v>
      </c>
      <c r="AD201" s="66">
        <f>K201*Y201</f>
        <v>0</v>
      </c>
      <c r="AE201" s="66">
        <f>L201*Y201</f>
        <v>0</v>
      </c>
      <c r="AF201" s="287" t="s">
        <v>1262</v>
      </c>
      <c r="AG201" s="316">
        <v>21</v>
      </c>
      <c r="AH201" s="68" t="str">
        <f t="shared" ref="AH201:AH203" si="220">IF(AG201=0,"VYPRODÁNO","SKLADEM")</f>
        <v>SKLADEM</v>
      </c>
      <c r="AI201" s="68"/>
      <c r="AJ201" s="69"/>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s="58" customFormat="1" ht="24.75" customHeight="1">
      <c r="A202" s="70"/>
      <c r="B202" s="135" t="s">
        <v>222</v>
      </c>
      <c r="C202" s="135"/>
      <c r="D202" s="74"/>
      <c r="E202" s="163"/>
      <c r="F202" s="163"/>
      <c r="G202" s="163"/>
      <c r="H202" s="163"/>
      <c r="I202" s="163"/>
      <c r="J202" s="163"/>
      <c r="K202" s="163"/>
      <c r="L202" s="163"/>
      <c r="M202" s="163"/>
      <c r="N202" s="163"/>
      <c r="O202" s="163"/>
      <c r="P202" s="162"/>
      <c r="Q202" s="163"/>
      <c r="R202" s="163"/>
      <c r="S202" s="163"/>
      <c r="T202" s="163"/>
      <c r="U202" s="163"/>
      <c r="V202" s="163"/>
      <c r="W202" s="136"/>
      <c r="X202" s="136"/>
      <c r="Y202" s="136"/>
      <c r="Z202" s="136"/>
      <c r="AA202" s="136"/>
      <c r="AB202" s="136"/>
      <c r="AC202" s="136"/>
      <c r="AD202" s="79"/>
      <c r="AE202" s="79"/>
      <c r="AF202" s="74"/>
      <c r="AG202" s="68"/>
      <c r="AH202" s="68" t="str">
        <f t="shared" si="220"/>
        <v>VYPRODÁNO</v>
      </c>
      <c r="AI202" s="68"/>
      <c r="AJ202" s="69"/>
      <c r="AK202" s="1"/>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row>
    <row r="203" spans="1:63" ht="24.75" customHeight="1">
      <c r="A203" s="1"/>
      <c r="B203" s="251" t="s">
        <v>223</v>
      </c>
      <c r="C203" s="251" t="s">
        <v>1226</v>
      </c>
      <c r="D203" s="287" t="s">
        <v>1262</v>
      </c>
      <c r="E203" s="149" t="s">
        <v>209</v>
      </c>
      <c r="F203" s="149" t="s">
        <v>9</v>
      </c>
      <c r="G203" s="149">
        <v>2</v>
      </c>
      <c r="H203" s="149" t="s">
        <v>20</v>
      </c>
      <c r="I203" s="149" t="s">
        <v>1499</v>
      </c>
      <c r="J203" s="149" t="s">
        <v>1705</v>
      </c>
      <c r="K203" s="149">
        <v>19</v>
      </c>
      <c r="L203" s="149">
        <v>4.4999999999999998E-2</v>
      </c>
      <c r="M203" s="149">
        <v>6</v>
      </c>
      <c r="N203" s="149">
        <v>480</v>
      </c>
      <c r="O203" s="149" t="s">
        <v>210</v>
      </c>
      <c r="P203" s="165" t="s">
        <v>224</v>
      </c>
      <c r="Q203" s="153" t="s">
        <v>1849</v>
      </c>
      <c r="R203" s="154">
        <v>913.79</v>
      </c>
      <c r="S203" s="155">
        <f t="shared" si="206"/>
        <v>40.206759999999996</v>
      </c>
      <c r="T203" s="156">
        <f>S203*M203</f>
        <v>241.24055999999996</v>
      </c>
      <c r="U203" s="157">
        <f t="shared" si="187"/>
        <v>40.206759999999996</v>
      </c>
      <c r="V203" s="157">
        <f t="shared" si="213"/>
        <v>241.24055999999996</v>
      </c>
      <c r="W203" s="219"/>
      <c r="X203" s="218">
        <v>0</v>
      </c>
      <c r="Y203" s="216">
        <v>0</v>
      </c>
      <c r="Z203" s="65" t="s">
        <v>12</v>
      </c>
      <c r="AA203" s="125">
        <f t="shared" si="214"/>
        <v>0</v>
      </c>
      <c r="AB203" s="125">
        <f t="shared" si="215"/>
        <v>0</v>
      </c>
      <c r="AC203" s="125">
        <f t="shared" si="216"/>
        <v>0</v>
      </c>
      <c r="AD203" s="66">
        <f>K203*Y203</f>
        <v>0</v>
      </c>
      <c r="AE203" s="66">
        <f>L203*Y203</f>
        <v>0</v>
      </c>
      <c r="AF203" s="287" t="s">
        <v>1262</v>
      </c>
      <c r="AG203" s="316">
        <v>0</v>
      </c>
      <c r="AH203" s="68" t="str">
        <f t="shared" si="220"/>
        <v>VYPRODÁNO</v>
      </c>
      <c r="AI203" s="68"/>
      <c r="AJ203" s="69"/>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s="58" customFormat="1" ht="24.75" customHeight="1">
      <c r="A204" s="70"/>
      <c r="B204" s="135" t="s">
        <v>225</v>
      </c>
      <c r="C204" s="135"/>
      <c r="D204" s="74"/>
      <c r="E204" s="163"/>
      <c r="F204" s="163"/>
      <c r="G204" s="163"/>
      <c r="H204" s="163"/>
      <c r="I204" s="163"/>
      <c r="J204" s="163"/>
      <c r="K204" s="163"/>
      <c r="L204" s="163"/>
      <c r="M204" s="163"/>
      <c r="N204" s="163"/>
      <c r="O204" s="163"/>
      <c r="P204" s="162"/>
      <c r="Q204" s="163"/>
      <c r="R204" s="163"/>
      <c r="S204" s="163"/>
      <c r="T204" s="163"/>
      <c r="U204" s="163"/>
      <c r="V204" s="163"/>
      <c r="W204" s="136"/>
      <c r="X204" s="136"/>
      <c r="Y204" s="136"/>
      <c r="Z204" s="136"/>
      <c r="AA204" s="136"/>
      <c r="AB204" s="136"/>
      <c r="AC204" s="136"/>
      <c r="AD204" s="136"/>
      <c r="AE204" s="79"/>
      <c r="AF204" s="74"/>
      <c r="AG204" s="68"/>
      <c r="AH204" s="68"/>
      <c r="AI204" s="68"/>
      <c r="AJ204" s="69"/>
      <c r="AK204" s="1"/>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row>
    <row r="205" spans="1:63" ht="24.75" customHeight="1">
      <c r="A205" s="1"/>
      <c r="B205" s="251" t="s">
        <v>231</v>
      </c>
      <c r="C205" s="251" t="s">
        <v>232</v>
      </c>
      <c r="D205" s="254" t="s">
        <v>1262</v>
      </c>
      <c r="E205" s="307" t="s">
        <v>198</v>
      </c>
      <c r="F205" s="149" t="s">
        <v>19</v>
      </c>
      <c r="G205" s="149">
        <v>2</v>
      </c>
      <c r="H205" s="149" t="s">
        <v>20</v>
      </c>
      <c r="I205" s="149" t="s">
        <v>1668</v>
      </c>
      <c r="J205" s="149" t="s">
        <v>1706</v>
      </c>
      <c r="K205" s="149">
        <v>27</v>
      </c>
      <c r="L205" s="149">
        <v>0.05</v>
      </c>
      <c r="M205" s="149">
        <v>4</v>
      </c>
      <c r="N205" s="149">
        <v>667</v>
      </c>
      <c r="O205" s="149" t="s">
        <v>233</v>
      </c>
      <c r="P205" s="165" t="s">
        <v>234</v>
      </c>
      <c r="Q205" s="202" t="s">
        <v>1233</v>
      </c>
      <c r="R205" s="154">
        <v>1163.3699999999999</v>
      </c>
      <c r="S205" s="155">
        <f t="shared" si="206"/>
        <v>51.188279999999992</v>
      </c>
      <c r="T205" s="156">
        <f>S205*M205</f>
        <v>204.75311999999997</v>
      </c>
      <c r="U205" s="157">
        <f t="shared" si="187"/>
        <v>51.188279999999992</v>
      </c>
      <c r="V205" s="157">
        <f t="shared" si="213"/>
        <v>204.75311999999997</v>
      </c>
      <c r="W205" s="219"/>
      <c r="X205" s="218">
        <v>0</v>
      </c>
      <c r="Y205" s="216">
        <v>0</v>
      </c>
      <c r="Z205" s="65" t="s">
        <v>12</v>
      </c>
      <c r="AA205" s="125">
        <f t="shared" si="214"/>
        <v>0</v>
      </c>
      <c r="AB205" s="125">
        <f t="shared" si="215"/>
        <v>0</v>
      </c>
      <c r="AC205" s="125">
        <f t="shared" si="216"/>
        <v>0</v>
      </c>
      <c r="AD205" s="66">
        <f>K205*Y205</f>
        <v>0</v>
      </c>
      <c r="AE205" s="66">
        <f>L205*Y205</f>
        <v>0</v>
      </c>
      <c r="AF205" s="67"/>
      <c r="AG205" s="316">
        <v>49</v>
      </c>
      <c r="AH205" s="68" t="str">
        <f t="shared" ref="AH205:AH209" si="221">IF(AG205=0,"VYPRODÁNO","SKLADEM")</f>
        <v>SKLADEM</v>
      </c>
      <c r="AI205" s="68"/>
      <c r="AJ205" s="69"/>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ht="24.75" customHeight="1">
      <c r="A206" s="1"/>
      <c r="B206" s="135" t="s">
        <v>235</v>
      </c>
      <c r="C206" s="135"/>
      <c r="D206" s="74"/>
      <c r="E206" s="163"/>
      <c r="F206" s="163"/>
      <c r="G206" s="163"/>
      <c r="H206" s="163"/>
      <c r="I206" s="163"/>
      <c r="J206" s="163"/>
      <c r="K206" s="163"/>
      <c r="L206" s="163"/>
      <c r="M206" s="163"/>
      <c r="N206" s="163"/>
      <c r="O206" s="163"/>
      <c r="P206" s="162"/>
      <c r="Q206" s="163"/>
      <c r="R206" s="163"/>
      <c r="S206" s="163"/>
      <c r="T206" s="163"/>
      <c r="U206" s="163"/>
      <c r="V206" s="163"/>
      <c r="W206" s="136"/>
      <c r="X206" s="136"/>
      <c r="Y206" s="136"/>
      <c r="Z206" s="136"/>
      <c r="AA206" s="136"/>
      <c r="AB206" s="136"/>
      <c r="AC206" s="136"/>
      <c r="AD206" s="136"/>
      <c r="AE206" s="79"/>
      <c r="AF206" s="74"/>
      <c r="AG206" s="68"/>
      <c r="AH206" s="68"/>
      <c r="AI206" s="68"/>
      <c r="AJ206" s="69"/>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ht="24.75" customHeight="1">
      <c r="A207" s="1"/>
      <c r="B207" s="251" t="s">
        <v>226</v>
      </c>
      <c r="C207" s="251" t="s">
        <v>227</v>
      </c>
      <c r="D207" s="287" t="s">
        <v>1262</v>
      </c>
      <c r="E207" s="149" t="s">
        <v>228</v>
      </c>
      <c r="F207" s="149" t="s">
        <v>19</v>
      </c>
      <c r="G207" s="149">
        <v>2</v>
      </c>
      <c r="H207" s="149" t="s">
        <v>20</v>
      </c>
      <c r="I207" s="149" t="s">
        <v>1319</v>
      </c>
      <c r="J207" s="149" t="s">
        <v>1707</v>
      </c>
      <c r="K207" s="149">
        <v>17.399999999999999</v>
      </c>
      <c r="L207" s="149">
        <v>5.3999999999999999E-2</v>
      </c>
      <c r="M207" s="149">
        <v>3</v>
      </c>
      <c r="N207" s="149">
        <v>882</v>
      </c>
      <c r="O207" s="149" t="s">
        <v>229</v>
      </c>
      <c r="P207" s="165" t="s">
        <v>230</v>
      </c>
      <c r="Q207" s="159" t="s">
        <v>1233</v>
      </c>
      <c r="R207" s="154">
        <v>1104.2</v>
      </c>
      <c r="S207" s="155">
        <f t="shared" ref="S207" si="222">R207*0.044</f>
        <v>48.584800000000001</v>
      </c>
      <c r="T207" s="156">
        <f>S207*M207</f>
        <v>145.7544</v>
      </c>
      <c r="U207" s="157">
        <f t="shared" ref="U207" si="223">S207*(1-$C$13)</f>
        <v>48.584800000000001</v>
      </c>
      <c r="V207" s="157">
        <f t="shared" ref="V207" si="224">T207*(1-$C$13)</f>
        <v>145.7544</v>
      </c>
      <c r="W207" s="219"/>
      <c r="X207" s="218">
        <v>0</v>
      </c>
      <c r="Y207" s="216">
        <v>0</v>
      </c>
      <c r="Z207" s="65" t="s">
        <v>12</v>
      </c>
      <c r="AA207" s="125">
        <f t="shared" ref="AA207" si="225">U207*X207</f>
        <v>0</v>
      </c>
      <c r="AB207" s="125">
        <f t="shared" ref="AB207" si="226">V207*Y207</f>
        <v>0</v>
      </c>
      <c r="AC207" s="125">
        <f t="shared" ref="AC207" si="227">AA207+AB207</f>
        <v>0</v>
      </c>
      <c r="AD207" s="66">
        <f>K207*Y207</f>
        <v>0</v>
      </c>
      <c r="AE207" s="66">
        <f>L207*Y207</f>
        <v>0</v>
      </c>
      <c r="AF207" s="287" t="s">
        <v>1262</v>
      </c>
      <c r="AG207" s="316">
        <v>25</v>
      </c>
      <c r="AH207" s="68"/>
      <c r="AI207" s="68"/>
      <c r="AJ207" s="69"/>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s="58" customFormat="1" ht="24.75" customHeight="1">
      <c r="A208" s="70"/>
      <c r="B208" s="135" t="s">
        <v>235</v>
      </c>
      <c r="C208" s="135"/>
      <c r="D208" s="74"/>
      <c r="E208" s="163"/>
      <c r="F208" s="163"/>
      <c r="G208" s="163"/>
      <c r="H208" s="163"/>
      <c r="I208" s="163"/>
      <c r="J208" s="163"/>
      <c r="K208" s="163"/>
      <c r="L208" s="163"/>
      <c r="M208" s="163"/>
      <c r="N208" s="163"/>
      <c r="O208" s="163"/>
      <c r="P208" s="162"/>
      <c r="Q208" s="163"/>
      <c r="R208" s="163"/>
      <c r="S208" s="163"/>
      <c r="T208" s="163"/>
      <c r="U208" s="163"/>
      <c r="V208" s="163"/>
      <c r="W208" s="136"/>
      <c r="X208" s="136"/>
      <c r="Y208" s="136"/>
      <c r="Z208" s="136"/>
      <c r="AA208" s="136"/>
      <c r="AB208" s="136"/>
      <c r="AC208" s="136"/>
      <c r="AD208" s="136"/>
      <c r="AE208" s="79"/>
      <c r="AF208" s="74"/>
      <c r="AG208" s="68"/>
      <c r="AH208" s="68"/>
      <c r="AI208" s="68"/>
      <c r="AJ208" s="68"/>
      <c r="AK208" s="1"/>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row>
    <row r="209" spans="1:63" ht="24.75" customHeight="1">
      <c r="A209" s="1"/>
      <c r="B209" s="251" t="s">
        <v>236</v>
      </c>
      <c r="C209" s="251" t="s">
        <v>1811</v>
      </c>
      <c r="D209" s="287" t="s">
        <v>1262</v>
      </c>
      <c r="E209" s="149" t="s">
        <v>237</v>
      </c>
      <c r="F209" s="149" t="s">
        <v>19</v>
      </c>
      <c r="G209" s="149">
        <v>2</v>
      </c>
      <c r="H209" s="149" t="s">
        <v>20</v>
      </c>
      <c r="I209" s="149" t="s">
        <v>1319</v>
      </c>
      <c r="J209" s="149" t="s">
        <v>1708</v>
      </c>
      <c r="K209" s="149">
        <v>14.7</v>
      </c>
      <c r="L209" s="149">
        <v>3.5999999999999997E-2</v>
      </c>
      <c r="M209" s="149">
        <v>2</v>
      </c>
      <c r="N209" s="149">
        <v>980</v>
      </c>
      <c r="O209" s="149" t="s">
        <v>147</v>
      </c>
      <c r="P209" s="165" t="s">
        <v>238</v>
      </c>
      <c r="Q209" s="203" t="s">
        <v>1395</v>
      </c>
      <c r="R209" s="154">
        <v>1643.96</v>
      </c>
      <c r="S209" s="155">
        <f t="shared" si="206"/>
        <v>72.334239999999994</v>
      </c>
      <c r="T209" s="156">
        <f t="shared" ref="T209:T216" si="228">S209*M209</f>
        <v>144.66847999999999</v>
      </c>
      <c r="U209" s="157">
        <f t="shared" si="187"/>
        <v>72.334239999999994</v>
      </c>
      <c r="V209" s="157">
        <f t="shared" si="213"/>
        <v>144.66847999999999</v>
      </c>
      <c r="W209" s="219"/>
      <c r="X209" s="218">
        <v>0</v>
      </c>
      <c r="Y209" s="216">
        <v>0</v>
      </c>
      <c r="Z209" s="65" t="s">
        <v>12</v>
      </c>
      <c r="AA209" s="125">
        <f t="shared" si="214"/>
        <v>0</v>
      </c>
      <c r="AB209" s="125">
        <f t="shared" si="215"/>
        <v>0</v>
      </c>
      <c r="AC209" s="125">
        <f t="shared" si="216"/>
        <v>0</v>
      </c>
      <c r="AD209" s="66">
        <f t="shared" ref="AD209:AD216" si="229">K209*Y209</f>
        <v>0</v>
      </c>
      <c r="AE209" s="66">
        <f t="shared" ref="AE209:AE216" si="230">L209*Y209</f>
        <v>0</v>
      </c>
      <c r="AF209" s="287" t="s">
        <v>1262</v>
      </c>
      <c r="AG209" s="316">
        <v>58</v>
      </c>
      <c r="AH209" s="68" t="str">
        <f t="shared" si="221"/>
        <v>SKLADEM</v>
      </c>
      <c r="AI209" s="68"/>
      <c r="AJ209" s="68"/>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ht="24.75" customHeight="1">
      <c r="A210" s="1"/>
      <c r="B210" s="251" t="s">
        <v>1454</v>
      </c>
      <c r="C210" s="251" t="s">
        <v>1455</v>
      </c>
      <c r="D210" s="287" t="s">
        <v>1262</v>
      </c>
      <c r="E210" s="307" t="s">
        <v>237</v>
      </c>
      <c r="F210" s="149" t="s">
        <v>19</v>
      </c>
      <c r="G210" s="149">
        <v>2</v>
      </c>
      <c r="H210" s="149" t="s">
        <v>20</v>
      </c>
      <c r="I210" s="149" t="s">
        <v>1319</v>
      </c>
      <c r="J210" s="149" t="s">
        <v>1708</v>
      </c>
      <c r="K210" s="149">
        <v>15</v>
      </c>
      <c r="L210" s="149">
        <v>3.7999999999999999E-2</v>
      </c>
      <c r="M210" s="149">
        <v>2</v>
      </c>
      <c r="N210" s="149"/>
      <c r="O210" s="149" t="s">
        <v>147</v>
      </c>
      <c r="P210" s="165" t="s">
        <v>1456</v>
      </c>
      <c r="Q210" s="202" t="s">
        <v>1233</v>
      </c>
      <c r="R210" s="154">
        <v>1650.31</v>
      </c>
      <c r="S210" s="155">
        <f t="shared" si="206"/>
        <v>72.61363999999999</v>
      </c>
      <c r="T210" s="156">
        <f t="shared" si="228"/>
        <v>145.22727999999998</v>
      </c>
      <c r="U210" s="157">
        <f t="shared" si="187"/>
        <v>72.61363999999999</v>
      </c>
      <c r="V210" s="157">
        <f t="shared" si="213"/>
        <v>145.22727999999998</v>
      </c>
      <c r="W210" s="219"/>
      <c r="X210" s="218"/>
      <c r="Y210" s="216">
        <v>0</v>
      </c>
      <c r="Z210" s="65"/>
      <c r="AA210" s="125"/>
      <c r="AB210" s="125">
        <f t="shared" si="215"/>
        <v>0</v>
      </c>
      <c r="AC210" s="125">
        <f t="shared" si="216"/>
        <v>0</v>
      </c>
      <c r="AD210" s="66">
        <f t="shared" si="229"/>
        <v>0</v>
      </c>
      <c r="AE210" s="66">
        <f t="shared" si="230"/>
        <v>0</v>
      </c>
      <c r="AF210" s="287" t="s">
        <v>1262</v>
      </c>
      <c r="AG210" s="316">
        <v>38</v>
      </c>
      <c r="AH210" s="68"/>
      <c r="AI210" s="68"/>
      <c r="AJ210" s="68"/>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ht="24.75" customHeight="1">
      <c r="A211" s="1"/>
      <c r="B211" s="251" t="s">
        <v>239</v>
      </c>
      <c r="C211" s="251" t="s">
        <v>1812</v>
      </c>
      <c r="D211" s="287" t="s">
        <v>1262</v>
      </c>
      <c r="E211" s="149" t="s">
        <v>237</v>
      </c>
      <c r="F211" s="149" t="s">
        <v>19</v>
      </c>
      <c r="G211" s="149">
        <v>2</v>
      </c>
      <c r="H211" s="149" t="s">
        <v>20</v>
      </c>
      <c r="I211" s="149" t="s">
        <v>1319</v>
      </c>
      <c r="J211" s="149" t="s">
        <v>1708</v>
      </c>
      <c r="K211" s="149">
        <v>15</v>
      </c>
      <c r="L211" s="149">
        <v>0.05</v>
      </c>
      <c r="M211" s="149">
        <v>2</v>
      </c>
      <c r="N211" s="149">
        <v>956</v>
      </c>
      <c r="O211" s="149" t="s">
        <v>147</v>
      </c>
      <c r="P211" s="165" t="s">
        <v>240</v>
      </c>
      <c r="Q211" s="202" t="s">
        <v>1233</v>
      </c>
      <c r="R211" s="154">
        <v>1934.79</v>
      </c>
      <c r="S211" s="155">
        <f t="shared" si="206"/>
        <v>85.130759999999995</v>
      </c>
      <c r="T211" s="156">
        <f t="shared" si="228"/>
        <v>170.26151999999999</v>
      </c>
      <c r="U211" s="157">
        <f t="shared" si="187"/>
        <v>85.130759999999995</v>
      </c>
      <c r="V211" s="157">
        <f t="shared" si="213"/>
        <v>170.26151999999999</v>
      </c>
      <c r="W211" s="219"/>
      <c r="X211" s="218">
        <v>0</v>
      </c>
      <c r="Y211" s="216">
        <v>0</v>
      </c>
      <c r="Z211" s="65" t="s">
        <v>12</v>
      </c>
      <c r="AA211" s="125">
        <f t="shared" si="214"/>
        <v>0</v>
      </c>
      <c r="AB211" s="125">
        <f t="shared" si="215"/>
        <v>0</v>
      </c>
      <c r="AC211" s="125">
        <f t="shared" si="216"/>
        <v>0</v>
      </c>
      <c r="AD211" s="66">
        <f t="shared" si="229"/>
        <v>0</v>
      </c>
      <c r="AE211" s="66">
        <f t="shared" si="230"/>
        <v>0</v>
      </c>
      <c r="AF211" s="287" t="s">
        <v>1262</v>
      </c>
      <c r="AG211" s="316">
        <v>21</v>
      </c>
      <c r="AH211" s="68" t="str">
        <f t="shared" ref="AH211:AH214" si="231">IF(AG211=0,"VYPRODÁNO","SKLADEM")</f>
        <v>SKLADEM</v>
      </c>
      <c r="AI211" s="68"/>
      <c r="AJ211" s="68"/>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ht="24.75" customHeight="1">
      <c r="A212" s="1"/>
      <c r="B212" s="251" t="s">
        <v>241</v>
      </c>
      <c r="C212" s="251" t="s">
        <v>1813</v>
      </c>
      <c r="D212" s="287" t="s">
        <v>1262</v>
      </c>
      <c r="E212" s="149" t="s">
        <v>237</v>
      </c>
      <c r="F212" s="149" t="s">
        <v>19</v>
      </c>
      <c r="G212" s="149">
        <v>2</v>
      </c>
      <c r="H212" s="149" t="s">
        <v>10</v>
      </c>
      <c r="I212" s="149" t="s">
        <v>1319</v>
      </c>
      <c r="J212" s="149" t="s">
        <v>1708</v>
      </c>
      <c r="K212" s="149">
        <v>15</v>
      </c>
      <c r="L212" s="149">
        <v>0.05</v>
      </c>
      <c r="M212" s="149">
        <v>2</v>
      </c>
      <c r="N212" s="149">
        <v>996</v>
      </c>
      <c r="O212" s="149" t="s">
        <v>147</v>
      </c>
      <c r="P212" s="165" t="s">
        <v>242</v>
      </c>
      <c r="Q212" s="202" t="s">
        <v>1233</v>
      </c>
      <c r="R212" s="154">
        <v>1901.11</v>
      </c>
      <c r="S212" s="155">
        <v>84</v>
      </c>
      <c r="T212" s="156">
        <f t="shared" si="228"/>
        <v>168</v>
      </c>
      <c r="U212" s="157">
        <f t="shared" si="187"/>
        <v>84</v>
      </c>
      <c r="V212" s="157">
        <f t="shared" si="213"/>
        <v>168</v>
      </c>
      <c r="W212" s="219"/>
      <c r="X212" s="218">
        <v>0</v>
      </c>
      <c r="Y212" s="216">
        <v>0</v>
      </c>
      <c r="Z212" s="65" t="s">
        <v>12</v>
      </c>
      <c r="AA212" s="125">
        <f t="shared" si="214"/>
        <v>0</v>
      </c>
      <c r="AB212" s="125">
        <f t="shared" si="215"/>
        <v>0</v>
      </c>
      <c r="AC212" s="125">
        <f t="shared" si="216"/>
        <v>0</v>
      </c>
      <c r="AD212" s="66">
        <f t="shared" si="229"/>
        <v>0</v>
      </c>
      <c r="AE212" s="66">
        <f t="shared" si="230"/>
        <v>0</v>
      </c>
      <c r="AF212" s="287" t="s">
        <v>1262</v>
      </c>
      <c r="AG212" s="316">
        <v>34</v>
      </c>
      <c r="AH212" s="68" t="str">
        <f t="shared" si="231"/>
        <v>SKLADEM</v>
      </c>
      <c r="AI212" s="68"/>
      <c r="AJ212" s="68"/>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ht="24.75" customHeight="1">
      <c r="A213" s="1"/>
      <c r="B213" s="251" t="s">
        <v>243</v>
      </c>
      <c r="C213" s="251" t="s">
        <v>1814</v>
      </c>
      <c r="D213" s="287" t="s">
        <v>1262</v>
      </c>
      <c r="E213" s="149" t="s">
        <v>237</v>
      </c>
      <c r="F213" s="149" t="s">
        <v>19</v>
      </c>
      <c r="G213" s="149">
        <v>2</v>
      </c>
      <c r="H213" s="149" t="s">
        <v>20</v>
      </c>
      <c r="I213" s="149" t="s">
        <v>1319</v>
      </c>
      <c r="J213" s="149" t="s">
        <v>1708</v>
      </c>
      <c r="K213" s="149">
        <v>15</v>
      </c>
      <c r="L213" s="149">
        <v>0.05</v>
      </c>
      <c r="M213" s="149">
        <v>2</v>
      </c>
      <c r="N213" s="149">
        <v>980</v>
      </c>
      <c r="O213" s="149" t="s">
        <v>147</v>
      </c>
      <c r="P213" s="165" t="s">
        <v>244</v>
      </c>
      <c r="Q213" s="174" t="s">
        <v>1352</v>
      </c>
      <c r="R213" s="154">
        <v>1909.11</v>
      </c>
      <c r="S213" s="155">
        <f>R213*0.044</f>
        <v>84.000839999999997</v>
      </c>
      <c r="T213" s="156">
        <f t="shared" si="228"/>
        <v>168.00167999999999</v>
      </c>
      <c r="U213" s="157">
        <f t="shared" si="187"/>
        <v>84.000839999999997</v>
      </c>
      <c r="V213" s="157">
        <f t="shared" si="213"/>
        <v>168.00167999999999</v>
      </c>
      <c r="W213" s="219"/>
      <c r="X213" s="218">
        <v>0</v>
      </c>
      <c r="Y213" s="216">
        <v>0</v>
      </c>
      <c r="Z213" s="65" t="s">
        <v>12</v>
      </c>
      <c r="AA213" s="125">
        <f t="shared" si="214"/>
        <v>0</v>
      </c>
      <c r="AB213" s="125">
        <f t="shared" si="215"/>
        <v>0</v>
      </c>
      <c r="AC213" s="125">
        <f t="shared" si="216"/>
        <v>0</v>
      </c>
      <c r="AD213" s="66">
        <f t="shared" si="229"/>
        <v>0</v>
      </c>
      <c r="AE213" s="66">
        <f t="shared" si="230"/>
        <v>0</v>
      </c>
      <c r="AF213" s="287" t="s">
        <v>1262</v>
      </c>
      <c r="AG213" s="316">
        <v>0</v>
      </c>
      <c r="AH213" s="68" t="str">
        <f t="shared" si="231"/>
        <v>VYPRODÁNO</v>
      </c>
      <c r="AI213" s="68"/>
      <c r="AJ213" s="68"/>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24.75" customHeight="1">
      <c r="A214" s="1"/>
      <c r="B214" s="251" t="s">
        <v>245</v>
      </c>
      <c r="C214" s="251" t="s">
        <v>1815</v>
      </c>
      <c r="D214" s="287" t="s">
        <v>1262</v>
      </c>
      <c r="E214" s="149" t="s">
        <v>237</v>
      </c>
      <c r="F214" s="149" t="s">
        <v>19</v>
      </c>
      <c r="G214" s="149">
        <v>2</v>
      </c>
      <c r="H214" s="149" t="s">
        <v>20</v>
      </c>
      <c r="I214" s="149" t="s">
        <v>1319</v>
      </c>
      <c r="J214" s="149" t="s">
        <v>1708</v>
      </c>
      <c r="K214" s="149">
        <v>15</v>
      </c>
      <c r="L214" s="149">
        <v>0.05</v>
      </c>
      <c r="M214" s="149">
        <v>2</v>
      </c>
      <c r="N214" s="149">
        <v>980</v>
      </c>
      <c r="O214" s="149" t="s">
        <v>147</v>
      </c>
      <c r="P214" s="165" t="s">
        <v>246</v>
      </c>
      <c r="Q214" s="202" t="s">
        <v>1233</v>
      </c>
      <c r="R214" s="154">
        <v>1909.11</v>
      </c>
      <c r="S214" s="155">
        <f t="shared" si="206"/>
        <v>84.000839999999997</v>
      </c>
      <c r="T214" s="156">
        <f t="shared" si="228"/>
        <v>168.00167999999999</v>
      </c>
      <c r="U214" s="157">
        <f t="shared" si="187"/>
        <v>84.000839999999997</v>
      </c>
      <c r="V214" s="157">
        <f t="shared" si="213"/>
        <v>168.00167999999999</v>
      </c>
      <c r="W214" s="219"/>
      <c r="X214" s="218">
        <v>0</v>
      </c>
      <c r="Y214" s="216">
        <v>0</v>
      </c>
      <c r="Z214" s="65" t="s">
        <v>12</v>
      </c>
      <c r="AA214" s="125">
        <f t="shared" si="214"/>
        <v>0</v>
      </c>
      <c r="AB214" s="125">
        <f t="shared" si="215"/>
        <v>0</v>
      </c>
      <c r="AC214" s="125">
        <f t="shared" si="216"/>
        <v>0</v>
      </c>
      <c r="AD214" s="66">
        <f t="shared" si="229"/>
        <v>0</v>
      </c>
      <c r="AE214" s="66">
        <f t="shared" si="230"/>
        <v>0</v>
      </c>
      <c r="AF214" s="287" t="s">
        <v>1262</v>
      </c>
      <c r="AG214" s="316">
        <v>23</v>
      </c>
      <c r="AH214" s="68" t="str">
        <f t="shared" si="231"/>
        <v>SKLADEM</v>
      </c>
      <c r="AI214" s="68"/>
      <c r="AJ214" s="68"/>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ht="24.75" customHeight="1">
      <c r="A215" s="1"/>
      <c r="B215" s="251" t="s">
        <v>247</v>
      </c>
      <c r="C215" s="251" t="s">
        <v>248</v>
      </c>
      <c r="D215" s="287" t="s">
        <v>1262</v>
      </c>
      <c r="E215" s="149" t="s">
        <v>237</v>
      </c>
      <c r="F215" s="149" t="s">
        <v>19</v>
      </c>
      <c r="G215" s="149">
        <v>2</v>
      </c>
      <c r="H215" s="149" t="s">
        <v>20</v>
      </c>
      <c r="I215" s="149">
        <v>225</v>
      </c>
      <c r="J215" s="149" t="s">
        <v>1708</v>
      </c>
      <c r="K215" s="149">
        <v>15</v>
      </c>
      <c r="L215" s="149">
        <v>3.5999999999999997E-2</v>
      </c>
      <c r="M215" s="149">
        <v>2</v>
      </c>
      <c r="N215" s="149">
        <v>441</v>
      </c>
      <c r="O215" s="149" t="s">
        <v>147</v>
      </c>
      <c r="P215" s="165" t="s">
        <v>249</v>
      </c>
      <c r="Q215" s="153" t="s">
        <v>1849</v>
      </c>
      <c r="R215" s="154">
        <v>1620.42</v>
      </c>
      <c r="S215" s="155">
        <f t="shared" si="206"/>
        <v>71.298479999999998</v>
      </c>
      <c r="T215" s="156">
        <f t="shared" si="228"/>
        <v>142.59696</v>
      </c>
      <c r="U215" s="157">
        <f t="shared" si="187"/>
        <v>71.298479999999998</v>
      </c>
      <c r="V215" s="157">
        <f t="shared" si="213"/>
        <v>142.59696</v>
      </c>
      <c r="W215" s="219"/>
      <c r="X215" s="218">
        <v>0</v>
      </c>
      <c r="Y215" s="216">
        <v>0</v>
      </c>
      <c r="Z215" s="65" t="s">
        <v>12</v>
      </c>
      <c r="AA215" s="125">
        <f t="shared" si="214"/>
        <v>0</v>
      </c>
      <c r="AB215" s="125">
        <f t="shared" si="215"/>
        <v>0</v>
      </c>
      <c r="AC215" s="125">
        <f t="shared" si="216"/>
        <v>0</v>
      </c>
      <c r="AD215" s="66">
        <f t="shared" si="229"/>
        <v>0</v>
      </c>
      <c r="AE215" s="66">
        <f t="shared" si="230"/>
        <v>0</v>
      </c>
      <c r="AF215" s="287" t="s">
        <v>1262</v>
      </c>
      <c r="AG215" s="316">
        <v>0</v>
      </c>
      <c r="AH215" s="68" t="str">
        <f t="shared" ref="AH215:AH216" si="232">IF(AG215&gt;0,"SKLADEM","VYPRODÁNO")</f>
        <v>VYPRODÁNO</v>
      </c>
      <c r="AI215" s="68"/>
      <c r="AJ215" s="68"/>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ht="24.75" customHeight="1">
      <c r="A216" s="1"/>
      <c r="B216" s="251" t="s">
        <v>250</v>
      </c>
      <c r="C216" s="251" t="s">
        <v>1816</v>
      </c>
      <c r="D216" s="287" t="s">
        <v>1262</v>
      </c>
      <c r="E216" s="149" t="s">
        <v>237</v>
      </c>
      <c r="F216" s="149" t="s">
        <v>19</v>
      </c>
      <c r="G216" s="149">
        <v>2</v>
      </c>
      <c r="H216" s="149" t="s">
        <v>20</v>
      </c>
      <c r="I216" s="149" t="s">
        <v>1319</v>
      </c>
      <c r="J216" s="149" t="s">
        <v>1708</v>
      </c>
      <c r="K216" s="149">
        <v>14.9</v>
      </c>
      <c r="L216" s="149">
        <v>3.5999999999999997E-2</v>
      </c>
      <c r="M216" s="149">
        <v>2</v>
      </c>
      <c r="N216" s="149">
        <v>980</v>
      </c>
      <c r="O216" s="149" t="s">
        <v>147</v>
      </c>
      <c r="P216" s="165" t="s">
        <v>251</v>
      </c>
      <c r="Q216" s="159" t="s">
        <v>1233</v>
      </c>
      <c r="R216" s="154">
        <v>1262.0899999999999</v>
      </c>
      <c r="S216" s="155">
        <f t="shared" si="206"/>
        <v>55.531959999999991</v>
      </c>
      <c r="T216" s="156">
        <f t="shared" si="228"/>
        <v>111.06391999999998</v>
      </c>
      <c r="U216" s="157">
        <f t="shared" si="187"/>
        <v>55.531959999999991</v>
      </c>
      <c r="V216" s="157">
        <f t="shared" si="213"/>
        <v>111.06391999999998</v>
      </c>
      <c r="W216" s="219"/>
      <c r="X216" s="218">
        <v>0</v>
      </c>
      <c r="Y216" s="216">
        <v>0</v>
      </c>
      <c r="Z216" s="65" t="s">
        <v>12</v>
      </c>
      <c r="AA216" s="125">
        <f t="shared" si="214"/>
        <v>0</v>
      </c>
      <c r="AB216" s="125">
        <f t="shared" si="215"/>
        <v>0</v>
      </c>
      <c r="AC216" s="125">
        <f t="shared" si="216"/>
        <v>0</v>
      </c>
      <c r="AD216" s="66">
        <f t="shared" si="229"/>
        <v>0</v>
      </c>
      <c r="AE216" s="66">
        <f t="shared" si="230"/>
        <v>0</v>
      </c>
      <c r="AF216" s="287" t="s">
        <v>1262</v>
      </c>
      <c r="AG216" s="316">
        <v>23</v>
      </c>
      <c r="AH216" s="68" t="str">
        <f t="shared" si="232"/>
        <v>SKLADEM</v>
      </c>
      <c r="AI216" s="68"/>
      <c r="AJ216" s="68"/>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s="58" customFormat="1" ht="24.75" hidden="1" customHeight="1">
      <c r="A217" s="70"/>
      <c r="B217" s="135" t="s">
        <v>252</v>
      </c>
      <c r="C217" s="135"/>
      <c r="D217" s="79"/>
      <c r="E217" s="163"/>
      <c r="F217" s="163"/>
      <c r="G217" s="163"/>
      <c r="H217" s="163"/>
      <c r="I217" s="163"/>
      <c r="J217" s="163"/>
      <c r="K217" s="163"/>
      <c r="L217" s="163"/>
      <c r="M217" s="163"/>
      <c r="N217" s="163"/>
      <c r="O217" s="163"/>
      <c r="P217" s="162"/>
      <c r="Q217" s="163"/>
      <c r="R217" s="163"/>
      <c r="S217" s="163"/>
      <c r="T217" s="163"/>
      <c r="U217" s="163"/>
      <c r="V217" s="163"/>
      <c r="W217" s="136"/>
      <c r="X217" s="136"/>
      <c r="Y217" s="136"/>
      <c r="Z217" s="136"/>
      <c r="AA217" s="136"/>
      <c r="AB217" s="136"/>
      <c r="AC217" s="136"/>
      <c r="AD217" s="79"/>
      <c r="AE217" s="79"/>
      <c r="AF217" s="79"/>
      <c r="AG217" s="68"/>
      <c r="AH217" s="68"/>
      <c r="AI217" s="68"/>
      <c r="AJ217" s="68"/>
      <c r="AK217" s="1"/>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row>
    <row r="218" spans="1:63" ht="24.75" hidden="1" customHeight="1">
      <c r="A218" s="1"/>
      <c r="B218" s="251" t="s">
        <v>253</v>
      </c>
      <c r="C218" s="251" t="s">
        <v>254</v>
      </c>
      <c r="D218" s="126" t="s">
        <v>1262</v>
      </c>
      <c r="E218" s="149" t="s">
        <v>228</v>
      </c>
      <c r="F218" s="149" t="s">
        <v>9</v>
      </c>
      <c r="G218" s="149">
        <v>2</v>
      </c>
      <c r="H218" s="149" t="s">
        <v>20</v>
      </c>
      <c r="I218" s="149">
        <v>220</v>
      </c>
      <c r="J218" s="149"/>
      <c r="K218" s="149">
        <v>15</v>
      </c>
      <c r="L218" s="149">
        <v>5.33E-2</v>
      </c>
      <c r="M218" s="149">
        <v>3</v>
      </c>
      <c r="N218" s="149">
        <v>494</v>
      </c>
      <c r="O218" s="149" t="s">
        <v>87</v>
      </c>
      <c r="P218" s="165" t="s">
        <v>255</v>
      </c>
      <c r="Q218" s="169" t="s">
        <v>1352</v>
      </c>
      <c r="R218" s="154">
        <v>1239.6600000000001</v>
      </c>
      <c r="S218" s="155">
        <f t="shared" si="206"/>
        <v>54.54504</v>
      </c>
      <c r="T218" s="156">
        <f>S218*M218</f>
        <v>163.63512</v>
      </c>
      <c r="U218" s="157">
        <f t="shared" si="187"/>
        <v>54.54504</v>
      </c>
      <c r="V218" s="157">
        <f t="shared" si="213"/>
        <v>163.63512</v>
      </c>
      <c r="W218" s="219"/>
      <c r="X218" s="218">
        <v>0</v>
      </c>
      <c r="Y218" s="216">
        <v>0</v>
      </c>
      <c r="Z218" s="65" t="s">
        <v>12</v>
      </c>
      <c r="AA218" s="125">
        <f t="shared" si="214"/>
        <v>0</v>
      </c>
      <c r="AB218" s="125">
        <f t="shared" si="215"/>
        <v>0</v>
      </c>
      <c r="AC218" s="125">
        <f t="shared" si="216"/>
        <v>0</v>
      </c>
      <c r="AD218" s="66">
        <f>K218*Y218</f>
        <v>0</v>
      </c>
      <c r="AE218" s="66">
        <f>L218*Y218</f>
        <v>0</v>
      </c>
      <c r="AF218" s="126" t="s">
        <v>1262</v>
      </c>
      <c r="AG218" s="68">
        <v>104</v>
      </c>
      <c r="AH218" s="68" t="str">
        <f t="shared" ref="AH218:AH223" si="233">IF(AG218=0,"VYPRODÁNO","SKLADEM")</f>
        <v>SKLADEM</v>
      </c>
      <c r="AI218" s="68"/>
      <c r="AJ218" s="68"/>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ht="24.75" hidden="1" customHeight="1">
      <c r="A219" s="1"/>
      <c r="B219" s="251" t="s">
        <v>253</v>
      </c>
      <c r="C219" s="251" t="s">
        <v>256</v>
      </c>
      <c r="D219" s="67"/>
      <c r="E219" s="149" t="s">
        <v>228</v>
      </c>
      <c r="F219" s="149" t="s">
        <v>9</v>
      </c>
      <c r="G219" s="149">
        <v>2</v>
      </c>
      <c r="H219" s="149" t="s">
        <v>20</v>
      </c>
      <c r="I219" s="149">
        <v>220</v>
      </c>
      <c r="J219" s="149"/>
      <c r="K219" s="149">
        <v>15</v>
      </c>
      <c r="L219" s="149">
        <v>5.33E-2</v>
      </c>
      <c r="M219" s="149">
        <v>3</v>
      </c>
      <c r="N219" s="149">
        <v>494</v>
      </c>
      <c r="O219" s="149" t="s">
        <v>87</v>
      </c>
      <c r="P219" s="165" t="s">
        <v>255</v>
      </c>
      <c r="Q219" s="158" t="s">
        <v>11</v>
      </c>
      <c r="R219" s="154">
        <v>1479.3388429752067</v>
      </c>
      <c r="S219" s="155">
        <f t="shared" si="206"/>
        <v>65.090909090909093</v>
      </c>
      <c r="T219" s="156">
        <f>S219*M219</f>
        <v>195.27272727272728</v>
      </c>
      <c r="U219" s="157">
        <f t="shared" si="187"/>
        <v>65.090909090909093</v>
      </c>
      <c r="V219" s="157">
        <f t="shared" si="213"/>
        <v>195.27272727272728</v>
      </c>
      <c r="W219" s="219"/>
      <c r="X219" s="218">
        <v>0</v>
      </c>
      <c r="Y219" s="216">
        <v>0</v>
      </c>
      <c r="Z219" s="65" t="s">
        <v>12</v>
      </c>
      <c r="AA219" s="125">
        <f t="shared" si="214"/>
        <v>0</v>
      </c>
      <c r="AB219" s="125">
        <f t="shared" si="215"/>
        <v>0</v>
      </c>
      <c r="AC219" s="125">
        <f t="shared" si="216"/>
        <v>0</v>
      </c>
      <c r="AD219" s="66">
        <f>K219*Y219</f>
        <v>0</v>
      </c>
      <c r="AE219" s="66">
        <f>L219*Y219</f>
        <v>0</v>
      </c>
      <c r="AF219" s="67"/>
      <c r="AG219" s="68">
        <v>1320.84283029127</v>
      </c>
      <c r="AH219" s="68" t="str">
        <f t="shared" si="233"/>
        <v>SKLADEM</v>
      </c>
      <c r="AI219" s="68"/>
      <c r="AJ219" s="68"/>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s="58" customFormat="1" ht="24.75" customHeight="1">
      <c r="A220" s="60"/>
      <c r="B220" s="135" t="s">
        <v>257</v>
      </c>
      <c r="C220" s="135"/>
      <c r="D220" s="74"/>
      <c r="E220" s="163"/>
      <c r="F220" s="163"/>
      <c r="G220" s="163"/>
      <c r="H220" s="163"/>
      <c r="I220" s="163"/>
      <c r="J220" s="163"/>
      <c r="K220" s="163"/>
      <c r="L220" s="163"/>
      <c r="M220" s="163"/>
      <c r="N220" s="163"/>
      <c r="O220" s="163"/>
      <c r="P220" s="162"/>
      <c r="Q220" s="163"/>
      <c r="R220" s="163"/>
      <c r="S220" s="163"/>
      <c r="T220" s="163"/>
      <c r="U220" s="163"/>
      <c r="V220" s="163"/>
      <c r="W220" s="136"/>
      <c r="X220" s="136"/>
      <c r="Y220" s="136"/>
      <c r="Z220" s="136"/>
      <c r="AA220" s="136"/>
      <c r="AB220" s="136"/>
      <c r="AC220" s="136"/>
      <c r="AD220" s="79"/>
      <c r="AE220" s="79"/>
      <c r="AF220" s="74"/>
      <c r="AG220" s="68">
        <v>1331.2282568706</v>
      </c>
      <c r="AH220" s="68" t="str">
        <f t="shared" si="233"/>
        <v>SKLADEM</v>
      </c>
      <c r="AI220" s="68"/>
      <c r="AJ220" s="68"/>
      <c r="AK220" s="1"/>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row>
    <row r="221" spans="1:63" ht="24.75" hidden="1" customHeight="1">
      <c r="A221" s="1"/>
      <c r="B221" s="251" t="s">
        <v>258</v>
      </c>
      <c r="C221" s="251" t="s">
        <v>259</v>
      </c>
      <c r="D221" s="67"/>
      <c r="E221" s="149" t="s">
        <v>237</v>
      </c>
      <c r="F221" s="149" t="s">
        <v>19</v>
      </c>
      <c r="G221" s="149">
        <v>2</v>
      </c>
      <c r="H221" s="149" t="s">
        <v>20</v>
      </c>
      <c r="I221" s="149">
        <v>220</v>
      </c>
      <c r="J221" s="149"/>
      <c r="K221" s="149">
        <v>14</v>
      </c>
      <c r="L221" s="149">
        <v>4.9000000000000002E-2</v>
      </c>
      <c r="M221" s="149">
        <v>2</v>
      </c>
      <c r="N221" s="149">
        <v>976</v>
      </c>
      <c r="O221" s="149" t="s">
        <v>87</v>
      </c>
      <c r="P221" s="165" t="s">
        <v>260</v>
      </c>
      <c r="Q221" s="158" t="s">
        <v>11</v>
      </c>
      <c r="R221" s="154">
        <v>1644.6280991735537</v>
      </c>
      <c r="S221" s="155">
        <f t="shared" si="206"/>
        <v>72.36363636363636</v>
      </c>
      <c r="T221" s="156">
        <f>S221*M221</f>
        <v>144.72727272727272</v>
      </c>
      <c r="U221" s="157">
        <f t="shared" si="187"/>
        <v>72.36363636363636</v>
      </c>
      <c r="V221" s="157">
        <f t="shared" si="213"/>
        <v>144.72727272727272</v>
      </c>
      <c r="W221" s="219"/>
      <c r="X221" s="218">
        <v>0</v>
      </c>
      <c r="Y221" s="216">
        <v>0</v>
      </c>
      <c r="Z221" s="65" t="s">
        <v>12</v>
      </c>
      <c r="AA221" s="125">
        <f t="shared" si="214"/>
        <v>0</v>
      </c>
      <c r="AB221" s="125">
        <f t="shared" si="215"/>
        <v>0</v>
      </c>
      <c r="AC221" s="125">
        <f t="shared" si="216"/>
        <v>0</v>
      </c>
      <c r="AD221" s="66">
        <f>K221*Y221</f>
        <v>0</v>
      </c>
      <c r="AE221" s="66">
        <f>L221*Y221</f>
        <v>0</v>
      </c>
      <c r="AF221" s="67"/>
      <c r="AG221" s="68">
        <v>1341.61368344993</v>
      </c>
      <c r="AH221" s="68" t="str">
        <f t="shared" si="233"/>
        <v>SKLADEM</v>
      </c>
      <c r="AI221" s="68"/>
      <c r="AJ221" s="68"/>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row>
    <row r="222" spans="1:63" ht="24.75" customHeight="1">
      <c r="A222" s="1"/>
      <c r="B222" s="251" t="s">
        <v>258</v>
      </c>
      <c r="C222" s="251" t="s">
        <v>1066</v>
      </c>
      <c r="D222" s="287" t="s">
        <v>1262</v>
      </c>
      <c r="E222" s="149" t="s">
        <v>237</v>
      </c>
      <c r="F222" s="149" t="s">
        <v>19</v>
      </c>
      <c r="G222" s="149">
        <v>2</v>
      </c>
      <c r="H222" s="149" t="s">
        <v>20</v>
      </c>
      <c r="I222" s="149" t="s">
        <v>1319</v>
      </c>
      <c r="J222" s="149" t="s">
        <v>1709</v>
      </c>
      <c r="K222" s="149">
        <v>13.1</v>
      </c>
      <c r="L222" s="149">
        <v>4.9000000000000002E-2</v>
      </c>
      <c r="M222" s="149">
        <v>2</v>
      </c>
      <c r="N222" s="149">
        <v>976</v>
      </c>
      <c r="O222" s="149" t="s">
        <v>87</v>
      </c>
      <c r="P222" s="165" t="s">
        <v>260</v>
      </c>
      <c r="Q222" s="174" t="s">
        <v>1352</v>
      </c>
      <c r="R222" s="154">
        <v>1430.67</v>
      </c>
      <c r="S222" s="155">
        <f t="shared" si="206"/>
        <v>62.949480000000001</v>
      </c>
      <c r="T222" s="156">
        <f>S222*M222</f>
        <v>125.89896</v>
      </c>
      <c r="U222" s="157">
        <f t="shared" ref="U222:V313" si="234">S222*(1-$C$13)</f>
        <v>62.949480000000001</v>
      </c>
      <c r="V222" s="157">
        <f t="shared" si="213"/>
        <v>125.89896</v>
      </c>
      <c r="W222" s="219"/>
      <c r="X222" s="218">
        <v>0</v>
      </c>
      <c r="Y222" s="216">
        <v>0</v>
      </c>
      <c r="Z222" s="65" t="s">
        <v>12</v>
      </c>
      <c r="AA222" s="125">
        <f t="shared" si="214"/>
        <v>0</v>
      </c>
      <c r="AB222" s="125">
        <f t="shared" si="215"/>
        <v>0</v>
      </c>
      <c r="AC222" s="125">
        <f t="shared" si="216"/>
        <v>0</v>
      </c>
      <c r="AD222" s="66">
        <f>K222*Y222</f>
        <v>0</v>
      </c>
      <c r="AE222" s="66">
        <f>L222*Y222</f>
        <v>0</v>
      </c>
      <c r="AF222" s="287" t="s">
        <v>1262</v>
      </c>
      <c r="AG222" s="316">
        <v>0</v>
      </c>
      <c r="AH222" s="68" t="str">
        <f t="shared" si="233"/>
        <v>VYPRODÁNO</v>
      </c>
      <c r="AI222" s="68"/>
      <c r="AJ222" s="68"/>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row>
    <row r="223" spans="1:63" ht="24.75" customHeight="1">
      <c r="A223" s="1"/>
      <c r="B223" s="251" t="s">
        <v>261</v>
      </c>
      <c r="C223" s="251" t="s">
        <v>262</v>
      </c>
      <c r="D223" s="287" t="s">
        <v>1262</v>
      </c>
      <c r="E223" s="149" t="s">
        <v>237</v>
      </c>
      <c r="F223" s="149" t="s">
        <v>19</v>
      </c>
      <c r="G223" s="149">
        <v>2</v>
      </c>
      <c r="H223" s="149" t="s">
        <v>20</v>
      </c>
      <c r="I223" s="149" t="s">
        <v>1319</v>
      </c>
      <c r="J223" s="149" t="s">
        <v>1709</v>
      </c>
      <c r="K223" s="149">
        <v>13.1</v>
      </c>
      <c r="L223" s="149">
        <v>4.9099999999999998E-2</v>
      </c>
      <c r="M223" s="149">
        <v>2</v>
      </c>
      <c r="N223" s="149">
        <v>976</v>
      </c>
      <c r="O223" s="149" t="s">
        <v>151</v>
      </c>
      <c r="P223" s="165" t="s">
        <v>263</v>
      </c>
      <c r="Q223" s="159" t="s">
        <v>1233</v>
      </c>
      <c r="R223" s="154">
        <v>1408</v>
      </c>
      <c r="S223" s="155">
        <f t="shared" si="206"/>
        <v>61.951999999999998</v>
      </c>
      <c r="T223" s="156">
        <f>S223*M223</f>
        <v>123.904</v>
      </c>
      <c r="U223" s="157">
        <f t="shared" si="234"/>
        <v>61.951999999999998</v>
      </c>
      <c r="V223" s="157">
        <f t="shared" si="213"/>
        <v>123.904</v>
      </c>
      <c r="W223" s="219"/>
      <c r="X223" s="218">
        <v>0</v>
      </c>
      <c r="Y223" s="216">
        <v>0</v>
      </c>
      <c r="Z223" s="65" t="s">
        <v>12</v>
      </c>
      <c r="AA223" s="125">
        <f t="shared" si="214"/>
        <v>0</v>
      </c>
      <c r="AB223" s="125">
        <f t="shared" si="215"/>
        <v>0</v>
      </c>
      <c r="AC223" s="125">
        <f t="shared" si="216"/>
        <v>0</v>
      </c>
      <c r="AD223" s="66">
        <f>K223*Y223</f>
        <v>0</v>
      </c>
      <c r="AE223" s="66">
        <f>L223*Y223</f>
        <v>0</v>
      </c>
      <c r="AF223" s="287" t="s">
        <v>1262</v>
      </c>
      <c r="AG223" s="316">
        <v>44</v>
      </c>
      <c r="AH223" s="68" t="str">
        <f t="shared" si="233"/>
        <v>SKLADEM</v>
      </c>
      <c r="AI223" s="68"/>
      <c r="AJ223" s="68"/>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row>
    <row r="224" spans="1:63" s="58" customFormat="1" ht="24.75" customHeight="1">
      <c r="A224" s="70"/>
      <c r="B224" s="135" t="s">
        <v>981</v>
      </c>
      <c r="C224" s="135"/>
      <c r="D224" s="74"/>
      <c r="E224" s="163"/>
      <c r="F224" s="163"/>
      <c r="G224" s="163"/>
      <c r="H224" s="163"/>
      <c r="I224" s="163"/>
      <c r="J224" s="163"/>
      <c r="K224" s="163"/>
      <c r="L224" s="163"/>
      <c r="M224" s="163"/>
      <c r="N224" s="163"/>
      <c r="O224" s="163"/>
      <c r="P224" s="162"/>
      <c r="Q224" s="163"/>
      <c r="R224" s="163"/>
      <c r="S224" s="163"/>
      <c r="T224" s="163"/>
      <c r="U224" s="163"/>
      <c r="V224" s="163"/>
      <c r="W224" s="136"/>
      <c r="X224" s="136"/>
      <c r="Y224" s="136"/>
      <c r="Z224" s="136"/>
      <c r="AA224" s="136"/>
      <c r="AB224" s="136"/>
      <c r="AC224" s="136"/>
      <c r="AD224" s="79"/>
      <c r="AE224" s="79"/>
      <c r="AF224" s="74"/>
      <c r="AG224" s="68"/>
      <c r="AH224" s="68"/>
      <c r="AI224" s="68"/>
      <c r="AJ224" s="68"/>
      <c r="AK224" s="1"/>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row>
    <row r="225" spans="1:64" s="78" customFormat="1" ht="24.75" customHeight="1">
      <c r="A225" s="1"/>
      <c r="B225" s="251" t="s">
        <v>982</v>
      </c>
      <c r="C225" s="251" t="s">
        <v>1036</v>
      </c>
      <c r="D225" s="287" t="s">
        <v>1262</v>
      </c>
      <c r="E225" s="307" t="s">
        <v>237</v>
      </c>
      <c r="F225" s="149" t="s">
        <v>19</v>
      </c>
      <c r="G225" s="149">
        <v>2</v>
      </c>
      <c r="H225" s="149" t="s">
        <v>20</v>
      </c>
      <c r="I225" s="149" t="s">
        <v>1321</v>
      </c>
      <c r="J225" s="149" t="s">
        <v>1715</v>
      </c>
      <c r="K225" s="149">
        <v>16</v>
      </c>
      <c r="L225" s="149">
        <v>0.05</v>
      </c>
      <c r="M225" s="149">
        <v>2</v>
      </c>
      <c r="N225" s="149">
        <v>943.1</v>
      </c>
      <c r="O225" s="149" t="s">
        <v>233</v>
      </c>
      <c r="P225" s="243" t="s">
        <v>1761</v>
      </c>
      <c r="Q225" s="202" t="s">
        <v>1233</v>
      </c>
      <c r="R225" s="154">
        <v>1847.6</v>
      </c>
      <c r="S225" s="155">
        <f t="shared" si="206"/>
        <v>81.294399999999996</v>
      </c>
      <c r="T225" s="156">
        <f t="shared" ref="T225:T231" si="235">S225*M225</f>
        <v>162.58879999999999</v>
      </c>
      <c r="U225" s="157">
        <f t="shared" si="234"/>
        <v>81.294399999999996</v>
      </c>
      <c r="V225" s="157">
        <f t="shared" si="213"/>
        <v>162.58879999999999</v>
      </c>
      <c r="W225" s="219"/>
      <c r="X225" s="218">
        <v>0</v>
      </c>
      <c r="Y225" s="216">
        <v>0</v>
      </c>
      <c r="Z225" s="65" t="s">
        <v>12</v>
      </c>
      <c r="AA225" s="125">
        <f t="shared" si="214"/>
        <v>0</v>
      </c>
      <c r="AB225" s="125">
        <f t="shared" si="215"/>
        <v>0</v>
      </c>
      <c r="AC225" s="125">
        <f t="shared" si="216"/>
        <v>0</v>
      </c>
      <c r="AD225" s="66">
        <f t="shared" ref="AD225:AD231" si="236">K225*Y225</f>
        <v>0</v>
      </c>
      <c r="AE225" s="66">
        <f t="shared" ref="AE225:AE231" si="237">L225*Y225</f>
        <v>0</v>
      </c>
      <c r="AF225" s="287" t="s">
        <v>1262</v>
      </c>
      <c r="AG225" s="318">
        <v>32</v>
      </c>
      <c r="AH225" s="68" t="str">
        <f t="shared" ref="AH225:AH253" si="238">IF(AG225=0,"VYPRODÁNO","SKLADEM")</f>
        <v>SKLADEM</v>
      </c>
      <c r="AI225" s="68"/>
      <c r="AJ225" s="75"/>
      <c r="AK225" s="60"/>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77"/>
    </row>
    <row r="226" spans="1:64" s="58" customFormat="1" ht="24.75" hidden="1" customHeight="1">
      <c r="A226" s="70"/>
      <c r="B226" s="135" t="s">
        <v>264</v>
      </c>
      <c r="C226" s="135"/>
      <c r="D226" s="74"/>
      <c r="E226" s="163"/>
      <c r="F226" s="163"/>
      <c r="G226" s="163"/>
      <c r="H226" s="163"/>
      <c r="I226" s="149" t="s">
        <v>1710</v>
      </c>
      <c r="J226" s="149"/>
      <c r="K226" s="163"/>
      <c r="L226" s="163"/>
      <c r="M226" s="163"/>
      <c r="N226" s="163"/>
      <c r="O226" s="163"/>
      <c r="P226" s="162"/>
      <c r="Q226" s="163"/>
      <c r="R226" s="167"/>
      <c r="S226" s="155">
        <f t="shared" si="206"/>
        <v>0</v>
      </c>
      <c r="T226" s="156">
        <f t="shared" si="235"/>
        <v>0</v>
      </c>
      <c r="U226" s="157">
        <f t="shared" si="234"/>
        <v>0</v>
      </c>
      <c r="V226" s="157">
        <f t="shared" si="213"/>
        <v>0</v>
      </c>
      <c r="W226" s="219"/>
      <c r="X226" s="218">
        <v>0</v>
      </c>
      <c r="Y226" s="216">
        <v>0</v>
      </c>
      <c r="Z226" s="65" t="s">
        <v>12</v>
      </c>
      <c r="AA226" s="125">
        <f t="shared" si="214"/>
        <v>0</v>
      </c>
      <c r="AB226" s="125">
        <f t="shared" si="215"/>
        <v>0</v>
      </c>
      <c r="AC226" s="125">
        <f t="shared" si="216"/>
        <v>0</v>
      </c>
      <c r="AD226" s="66">
        <f t="shared" si="236"/>
        <v>0</v>
      </c>
      <c r="AE226" s="66">
        <f t="shared" si="237"/>
        <v>0</v>
      </c>
      <c r="AF226" s="74"/>
      <c r="AG226" s="318">
        <v>1393.5408163466</v>
      </c>
      <c r="AH226" s="68" t="str">
        <f t="shared" si="238"/>
        <v>SKLADEM</v>
      </c>
      <c r="AI226" s="68"/>
      <c r="AJ226" s="68"/>
      <c r="AK226" s="1"/>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row>
    <row r="227" spans="1:64" ht="24.75" hidden="1" customHeight="1">
      <c r="A227" s="1"/>
      <c r="B227" s="251" t="s">
        <v>265</v>
      </c>
      <c r="C227" s="251" t="s">
        <v>266</v>
      </c>
      <c r="D227" s="67"/>
      <c r="E227" s="149" t="s">
        <v>198</v>
      </c>
      <c r="F227" s="149" t="s">
        <v>9</v>
      </c>
      <c r="G227" s="149">
        <v>1</v>
      </c>
      <c r="H227" s="149" t="s">
        <v>20</v>
      </c>
      <c r="I227" s="149" t="s">
        <v>1711</v>
      </c>
      <c r="J227" s="149"/>
      <c r="K227" s="149">
        <v>15.01</v>
      </c>
      <c r="L227" s="149">
        <v>3.2099999999999997E-2</v>
      </c>
      <c r="M227" s="149">
        <v>4</v>
      </c>
      <c r="N227" s="149">
        <v>497</v>
      </c>
      <c r="O227" s="149" t="s">
        <v>87</v>
      </c>
      <c r="P227" s="165" t="s">
        <v>267</v>
      </c>
      <c r="Q227" s="158" t="s">
        <v>11</v>
      </c>
      <c r="R227" s="154">
        <v>1238.8429752066115</v>
      </c>
      <c r="S227" s="155">
        <f t="shared" si="206"/>
        <v>54.509090909090901</v>
      </c>
      <c r="T227" s="156">
        <f t="shared" si="235"/>
        <v>218.0363636363636</v>
      </c>
      <c r="U227" s="157">
        <f t="shared" si="234"/>
        <v>54.509090909090901</v>
      </c>
      <c r="V227" s="157">
        <f t="shared" si="213"/>
        <v>218.0363636363636</v>
      </c>
      <c r="W227" s="219"/>
      <c r="X227" s="218">
        <v>0</v>
      </c>
      <c r="Y227" s="216">
        <v>0</v>
      </c>
      <c r="Z227" s="65" t="s">
        <v>12</v>
      </c>
      <c r="AA227" s="125">
        <f t="shared" si="214"/>
        <v>0</v>
      </c>
      <c r="AB227" s="125">
        <f t="shared" si="215"/>
        <v>0</v>
      </c>
      <c r="AC227" s="125">
        <f t="shared" si="216"/>
        <v>0</v>
      </c>
      <c r="AD227" s="66">
        <f t="shared" si="236"/>
        <v>0</v>
      </c>
      <c r="AE227" s="66">
        <f t="shared" si="237"/>
        <v>0</v>
      </c>
      <c r="AF227" s="67"/>
      <c r="AG227" s="318">
        <v>1403.92624292594</v>
      </c>
      <c r="AH227" s="68" t="str">
        <f t="shared" si="238"/>
        <v>SKLADEM</v>
      </c>
      <c r="AI227" s="68"/>
      <c r="AJ227" s="68"/>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row>
    <row r="228" spans="1:64" s="58" customFormat="1" ht="24.75" hidden="1" customHeight="1">
      <c r="A228" s="70"/>
      <c r="B228" s="135" t="s">
        <v>268</v>
      </c>
      <c r="C228" s="135"/>
      <c r="D228" s="74"/>
      <c r="E228" s="163"/>
      <c r="F228" s="163"/>
      <c r="G228" s="163"/>
      <c r="H228" s="163"/>
      <c r="I228" s="149" t="s">
        <v>1712</v>
      </c>
      <c r="J228" s="149"/>
      <c r="K228" s="163"/>
      <c r="L228" s="163"/>
      <c r="M228" s="163"/>
      <c r="N228" s="163"/>
      <c r="O228" s="163"/>
      <c r="P228" s="162"/>
      <c r="Q228" s="163"/>
      <c r="R228" s="167"/>
      <c r="S228" s="155">
        <f t="shared" si="206"/>
        <v>0</v>
      </c>
      <c r="T228" s="156">
        <f t="shared" si="235"/>
        <v>0</v>
      </c>
      <c r="U228" s="157">
        <f t="shared" si="234"/>
        <v>0</v>
      </c>
      <c r="V228" s="157">
        <f t="shared" si="213"/>
        <v>0</v>
      </c>
      <c r="W228" s="219"/>
      <c r="X228" s="218">
        <v>0</v>
      </c>
      <c r="Y228" s="216">
        <v>0</v>
      </c>
      <c r="Z228" s="65" t="s">
        <v>12</v>
      </c>
      <c r="AA228" s="125">
        <f t="shared" si="214"/>
        <v>0</v>
      </c>
      <c r="AB228" s="125">
        <f t="shared" si="215"/>
        <v>0</v>
      </c>
      <c r="AC228" s="125">
        <f t="shared" si="216"/>
        <v>0</v>
      </c>
      <c r="AD228" s="66">
        <f t="shared" si="236"/>
        <v>0</v>
      </c>
      <c r="AE228" s="66">
        <f t="shared" si="237"/>
        <v>0</v>
      </c>
      <c r="AF228" s="74"/>
      <c r="AG228" s="318">
        <v>1414.3116695052699</v>
      </c>
      <c r="AH228" s="68" t="str">
        <f t="shared" si="238"/>
        <v>SKLADEM</v>
      </c>
      <c r="AI228" s="68"/>
      <c r="AJ228" s="68"/>
      <c r="AK228" s="1"/>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row>
    <row r="229" spans="1:64" ht="24.75" hidden="1" customHeight="1">
      <c r="A229" s="1"/>
      <c r="B229" s="251" t="s">
        <v>269</v>
      </c>
      <c r="C229" s="251" t="s">
        <v>270</v>
      </c>
      <c r="D229" s="67"/>
      <c r="E229" s="149" t="s">
        <v>198</v>
      </c>
      <c r="F229" s="149" t="s">
        <v>19</v>
      </c>
      <c r="G229" s="149">
        <v>2</v>
      </c>
      <c r="H229" s="149" t="s">
        <v>20</v>
      </c>
      <c r="I229" s="149" t="s">
        <v>1713</v>
      </c>
      <c r="J229" s="149"/>
      <c r="K229" s="149">
        <v>29</v>
      </c>
      <c r="L229" s="149">
        <v>7.6399999999999996E-2</v>
      </c>
      <c r="M229" s="149">
        <v>4</v>
      </c>
      <c r="N229" s="149">
        <v>828</v>
      </c>
      <c r="O229" s="149" t="s">
        <v>73</v>
      </c>
      <c r="P229" s="165" t="s">
        <v>271</v>
      </c>
      <c r="Q229" s="158" t="s">
        <v>11</v>
      </c>
      <c r="R229" s="154">
        <v>1537.19</v>
      </c>
      <c r="S229" s="155">
        <f t="shared" si="206"/>
        <v>67.636359999999996</v>
      </c>
      <c r="T229" s="156">
        <f t="shared" si="235"/>
        <v>270.54543999999999</v>
      </c>
      <c r="U229" s="157">
        <f t="shared" si="234"/>
        <v>67.636359999999996</v>
      </c>
      <c r="V229" s="157">
        <f t="shared" si="213"/>
        <v>270.54543999999999</v>
      </c>
      <c r="W229" s="219"/>
      <c r="X229" s="218">
        <v>0</v>
      </c>
      <c r="Y229" s="216">
        <v>0</v>
      </c>
      <c r="Z229" s="65" t="s">
        <v>12</v>
      </c>
      <c r="AA229" s="125">
        <f t="shared" si="214"/>
        <v>0</v>
      </c>
      <c r="AB229" s="125">
        <f t="shared" si="215"/>
        <v>0</v>
      </c>
      <c r="AC229" s="125">
        <f t="shared" si="216"/>
        <v>0</v>
      </c>
      <c r="AD229" s="66">
        <f t="shared" si="236"/>
        <v>0</v>
      </c>
      <c r="AE229" s="66">
        <f t="shared" si="237"/>
        <v>0</v>
      </c>
      <c r="AF229" s="67"/>
      <c r="AG229" s="318">
        <v>1424.6970960846099</v>
      </c>
      <c r="AH229" s="68" t="str">
        <f t="shared" si="238"/>
        <v>SKLADEM</v>
      </c>
      <c r="AI229" s="68"/>
      <c r="AJ229" s="68"/>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row>
    <row r="230" spans="1:64" ht="24.75" hidden="1" customHeight="1">
      <c r="A230" s="1"/>
      <c r="B230" s="251" t="s">
        <v>269</v>
      </c>
      <c r="C230" s="251" t="s">
        <v>270</v>
      </c>
      <c r="D230" s="67"/>
      <c r="E230" s="149" t="s">
        <v>198</v>
      </c>
      <c r="F230" s="149" t="s">
        <v>19</v>
      </c>
      <c r="G230" s="149">
        <v>2</v>
      </c>
      <c r="H230" s="149" t="s">
        <v>20</v>
      </c>
      <c r="I230" s="149" t="s">
        <v>1714</v>
      </c>
      <c r="J230" s="149"/>
      <c r="K230" s="149">
        <v>29</v>
      </c>
      <c r="L230" s="149">
        <v>7.6399999999999996E-2</v>
      </c>
      <c r="M230" s="149">
        <v>4</v>
      </c>
      <c r="N230" s="149">
        <v>828</v>
      </c>
      <c r="O230" s="149" t="s">
        <v>73</v>
      </c>
      <c r="P230" s="165" t="s">
        <v>271</v>
      </c>
      <c r="Q230" s="158" t="s">
        <v>11</v>
      </c>
      <c r="R230" s="154">
        <v>1569.4214876033059</v>
      </c>
      <c r="S230" s="155">
        <f t="shared" si="206"/>
        <v>69.054545454545448</v>
      </c>
      <c r="T230" s="156">
        <f t="shared" si="235"/>
        <v>276.21818181818179</v>
      </c>
      <c r="U230" s="157">
        <f t="shared" si="234"/>
        <v>69.054545454545448</v>
      </c>
      <c r="V230" s="157">
        <f t="shared" si="213"/>
        <v>276.21818181818179</v>
      </c>
      <c r="W230" s="219"/>
      <c r="X230" s="218">
        <v>0</v>
      </c>
      <c r="Y230" s="216">
        <v>0</v>
      </c>
      <c r="Z230" s="65" t="s">
        <v>12</v>
      </c>
      <c r="AA230" s="125">
        <f t="shared" si="214"/>
        <v>0</v>
      </c>
      <c r="AB230" s="125">
        <f t="shared" si="215"/>
        <v>0</v>
      </c>
      <c r="AC230" s="125">
        <f t="shared" si="216"/>
        <v>0</v>
      </c>
      <c r="AD230" s="66">
        <f t="shared" si="236"/>
        <v>0</v>
      </c>
      <c r="AE230" s="66">
        <f t="shared" si="237"/>
        <v>0</v>
      </c>
      <c r="AF230" s="67"/>
      <c r="AG230" s="318">
        <v>1435.0825226639399</v>
      </c>
      <c r="AH230" s="68" t="str">
        <f t="shared" si="238"/>
        <v>SKLADEM</v>
      </c>
      <c r="AI230" s="68"/>
      <c r="AJ230" s="68"/>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row>
    <row r="231" spans="1:64" ht="24.75" customHeight="1">
      <c r="A231" s="1"/>
      <c r="B231" s="261" t="s">
        <v>1457</v>
      </c>
      <c r="C231" s="261" t="s">
        <v>1781</v>
      </c>
      <c r="D231" s="67"/>
      <c r="E231" s="307" t="s">
        <v>237</v>
      </c>
      <c r="F231" s="149" t="s">
        <v>19</v>
      </c>
      <c r="G231" s="149">
        <v>2</v>
      </c>
      <c r="H231" s="149" t="s">
        <v>20</v>
      </c>
      <c r="I231" s="149" t="s">
        <v>1321</v>
      </c>
      <c r="J231" s="149" t="s">
        <v>1715</v>
      </c>
      <c r="K231" s="149">
        <v>16</v>
      </c>
      <c r="L231" s="149">
        <v>0.05</v>
      </c>
      <c r="M231" s="149">
        <v>2</v>
      </c>
      <c r="N231" s="149">
        <v>943.1</v>
      </c>
      <c r="O231" s="149" t="s">
        <v>73</v>
      </c>
      <c r="P231" s="246" t="s">
        <v>1761</v>
      </c>
      <c r="Q231" s="186" t="s">
        <v>1234</v>
      </c>
      <c r="R231" s="154">
        <v>1847.6</v>
      </c>
      <c r="S231" s="155">
        <f>R231*0.044</f>
        <v>81.294399999999996</v>
      </c>
      <c r="T231" s="156">
        <f t="shared" si="235"/>
        <v>162.58879999999999</v>
      </c>
      <c r="U231" s="157">
        <f t="shared" si="234"/>
        <v>81.294399999999996</v>
      </c>
      <c r="V231" s="157">
        <f t="shared" si="213"/>
        <v>162.58879999999999</v>
      </c>
      <c r="W231" s="219"/>
      <c r="X231" s="218"/>
      <c r="Y231" s="216">
        <v>0</v>
      </c>
      <c r="Z231" s="65"/>
      <c r="AA231" s="125"/>
      <c r="AB231" s="125">
        <f t="shared" si="215"/>
        <v>0</v>
      </c>
      <c r="AC231" s="125">
        <f t="shared" si="216"/>
        <v>0</v>
      </c>
      <c r="AD231" s="66">
        <f t="shared" si="236"/>
        <v>0</v>
      </c>
      <c r="AE231" s="66">
        <f t="shared" si="237"/>
        <v>0</v>
      </c>
      <c r="AF231" s="67"/>
      <c r="AG231" s="318">
        <v>8</v>
      </c>
      <c r="AH231" s="68"/>
      <c r="AI231" s="68"/>
      <c r="AJ231" s="68"/>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row>
    <row r="232" spans="1:64" s="58" customFormat="1" ht="24.75" customHeight="1">
      <c r="A232" s="60"/>
      <c r="B232" s="135" t="s">
        <v>1460</v>
      </c>
      <c r="C232" s="135"/>
      <c r="D232" s="136"/>
      <c r="E232" s="163"/>
      <c r="F232" s="163"/>
      <c r="G232" s="163"/>
      <c r="H232" s="163"/>
      <c r="I232" s="163"/>
      <c r="J232" s="163"/>
      <c r="K232" s="163"/>
      <c r="L232" s="163"/>
      <c r="M232" s="163"/>
      <c r="N232" s="163"/>
      <c r="O232" s="163"/>
      <c r="P232" s="162"/>
      <c r="Q232" s="163"/>
      <c r="R232" s="163"/>
      <c r="S232" s="163"/>
      <c r="T232" s="163"/>
      <c r="U232" s="163"/>
      <c r="V232" s="163"/>
      <c r="W232" s="136"/>
      <c r="X232" s="136"/>
      <c r="Y232" s="136"/>
      <c r="Z232" s="136"/>
      <c r="AA232" s="136"/>
      <c r="AB232" s="136"/>
      <c r="AC232" s="136"/>
      <c r="AD232" s="136"/>
      <c r="AE232" s="136"/>
      <c r="AF232" s="136"/>
      <c r="AG232" s="83">
        <v>1445.4679492432699</v>
      </c>
      <c r="AH232" s="68" t="str">
        <f t="shared" si="238"/>
        <v>SKLADEM</v>
      </c>
      <c r="AI232" s="68"/>
      <c r="AJ232" s="68"/>
      <c r="AK232" s="1"/>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row>
    <row r="233" spans="1:64" ht="24.75" customHeight="1">
      <c r="A233" s="1"/>
      <c r="B233" s="251" t="s">
        <v>932</v>
      </c>
      <c r="C233" s="251" t="s">
        <v>1458</v>
      </c>
      <c r="D233" s="287" t="s">
        <v>1262</v>
      </c>
      <c r="E233" s="307" t="s">
        <v>198</v>
      </c>
      <c r="F233" s="149" t="s">
        <v>9</v>
      </c>
      <c r="G233" s="149">
        <v>2</v>
      </c>
      <c r="H233" s="149" t="s">
        <v>20</v>
      </c>
      <c r="I233" s="149" t="s">
        <v>1716</v>
      </c>
      <c r="J233" s="149" t="s">
        <v>1717</v>
      </c>
      <c r="K233" s="149">
        <v>14</v>
      </c>
      <c r="L233" s="149">
        <v>4.1000000000000002E-2</v>
      </c>
      <c r="M233" s="149">
        <v>4</v>
      </c>
      <c r="N233" s="149">
        <v>498</v>
      </c>
      <c r="O233" s="149" t="s">
        <v>1459</v>
      </c>
      <c r="P233" s="244" t="s">
        <v>1761</v>
      </c>
      <c r="Q233" s="186" t="s">
        <v>1234</v>
      </c>
      <c r="R233" s="154">
        <v>936.03</v>
      </c>
      <c r="S233" s="155">
        <f t="shared" ref="S233:S245" si="239">R233*0.044</f>
        <v>41.185319999999997</v>
      </c>
      <c r="T233" s="156">
        <f>S233*M233</f>
        <v>164.74127999999999</v>
      </c>
      <c r="U233" s="157">
        <f t="shared" si="234"/>
        <v>41.185319999999997</v>
      </c>
      <c r="V233" s="157">
        <f t="shared" si="213"/>
        <v>164.74127999999999</v>
      </c>
      <c r="W233" s="218"/>
      <c r="X233" s="216">
        <v>0</v>
      </c>
      <c r="Y233" s="216">
        <v>0</v>
      </c>
      <c r="Z233" s="210"/>
      <c r="AA233" s="210">
        <f t="shared" ref="AA233" si="240">U233*X233</f>
        <v>0</v>
      </c>
      <c r="AB233" s="125">
        <f t="shared" si="215"/>
        <v>0</v>
      </c>
      <c r="AC233" s="125">
        <f t="shared" si="216"/>
        <v>0</v>
      </c>
      <c r="AD233" s="66">
        <f>K233*Y233</f>
        <v>0</v>
      </c>
      <c r="AE233" s="66">
        <f>L233*Y233</f>
        <v>0</v>
      </c>
      <c r="AF233" s="287" t="s">
        <v>1262</v>
      </c>
      <c r="AG233" s="319">
        <v>24</v>
      </c>
      <c r="AH233" s="68" t="str">
        <f t="shared" si="238"/>
        <v>SKLADEM</v>
      </c>
      <c r="AI233" s="68"/>
      <c r="AJ233" s="68"/>
      <c r="AK233" s="60"/>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row>
    <row r="234" spans="1:64" ht="24.75" customHeight="1">
      <c r="A234" s="1"/>
      <c r="B234" s="135" t="s">
        <v>1937</v>
      </c>
      <c r="C234" s="135"/>
      <c r="D234" s="79"/>
      <c r="E234" s="163"/>
      <c r="F234" s="163"/>
      <c r="G234" s="163"/>
      <c r="H234" s="163"/>
      <c r="I234" s="163"/>
      <c r="J234" s="163"/>
      <c r="K234" s="163"/>
      <c r="L234" s="163"/>
      <c r="M234" s="163"/>
      <c r="N234" s="163"/>
      <c r="O234" s="163"/>
      <c r="P234" s="162"/>
      <c r="Q234" s="163"/>
      <c r="R234" s="167"/>
      <c r="S234" s="167"/>
      <c r="T234" s="167"/>
      <c r="U234" s="167"/>
      <c r="V234" s="335"/>
      <c r="W234" s="79"/>
      <c r="X234" s="79"/>
      <c r="Y234" s="79"/>
      <c r="Z234" s="79"/>
      <c r="AA234" s="79"/>
      <c r="AB234" s="79"/>
      <c r="AC234" s="79"/>
      <c r="AD234" s="79"/>
      <c r="AE234" s="79"/>
      <c r="AF234" s="287"/>
      <c r="AG234" s="319"/>
      <c r="AH234" s="68"/>
      <c r="AI234" s="68"/>
      <c r="AJ234" s="68"/>
      <c r="AK234" s="60"/>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row>
    <row r="235" spans="1:64" ht="24.75" customHeight="1">
      <c r="A235" s="1"/>
      <c r="B235" s="261" t="s">
        <v>1938</v>
      </c>
      <c r="C235" s="261" t="s">
        <v>1939</v>
      </c>
      <c r="D235" s="254"/>
      <c r="E235" s="307" t="s">
        <v>1940</v>
      </c>
      <c r="F235" s="149" t="s">
        <v>9</v>
      </c>
      <c r="G235" s="149">
        <v>2</v>
      </c>
      <c r="H235" s="149" t="s">
        <v>20</v>
      </c>
      <c r="I235" s="149" t="s">
        <v>1682</v>
      </c>
      <c r="J235" s="149" t="s">
        <v>1881</v>
      </c>
      <c r="K235" s="149">
        <v>21</v>
      </c>
      <c r="L235" s="149">
        <v>4.4999999999999998E-2</v>
      </c>
      <c r="M235" s="149">
        <v>16</v>
      </c>
      <c r="N235" s="149">
        <v>154</v>
      </c>
      <c r="O235" s="149" t="s">
        <v>1477</v>
      </c>
      <c r="P235" s="245"/>
      <c r="Q235" s="153" t="s">
        <v>1941</v>
      </c>
      <c r="R235" s="154">
        <v>456.11</v>
      </c>
      <c r="S235" s="155">
        <f t="shared" ref="S235" si="241">R235*0.044</f>
        <v>20.068839999999998</v>
      </c>
      <c r="T235" s="156">
        <f>S235*M235</f>
        <v>321.10143999999997</v>
      </c>
      <c r="U235" s="157">
        <f t="shared" ref="U235" si="242">S235*(1-$C$13)</f>
        <v>20.068839999999998</v>
      </c>
      <c r="V235" s="157">
        <f t="shared" ref="V235" si="243">T235*(1-$C$13)</f>
        <v>321.10143999999997</v>
      </c>
      <c r="W235" s="218"/>
      <c r="X235" s="216">
        <v>0</v>
      </c>
      <c r="Y235" s="216">
        <v>0</v>
      </c>
      <c r="Z235" s="210"/>
      <c r="AA235" s="210">
        <f t="shared" ref="AA235" si="244">U235*X235</f>
        <v>0</v>
      </c>
      <c r="AB235" s="125">
        <f t="shared" ref="AB235" si="245">V235*Y235</f>
        <v>0</v>
      </c>
      <c r="AC235" s="125">
        <f t="shared" ref="AC235" si="246">AA235+AB235</f>
        <v>0</v>
      </c>
      <c r="AD235" s="66">
        <f>K235*Y235</f>
        <v>0</v>
      </c>
      <c r="AE235" s="66">
        <f>L235*Y235</f>
        <v>0</v>
      </c>
      <c r="AF235" s="287"/>
      <c r="AG235" s="319"/>
      <c r="AH235" s="68"/>
      <c r="AI235" s="68"/>
      <c r="AJ235" s="68"/>
      <c r="AK235" s="60"/>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row>
    <row r="236" spans="1:64" ht="24.75" customHeight="1">
      <c r="A236" s="1"/>
      <c r="B236" s="135" t="s">
        <v>1718</v>
      </c>
      <c r="C236" s="135"/>
      <c r="D236" s="211"/>
      <c r="E236" s="163"/>
      <c r="F236" s="163"/>
      <c r="G236" s="163"/>
      <c r="H236" s="163"/>
      <c r="I236" s="163"/>
      <c r="J236" s="163"/>
      <c r="K236" s="163"/>
      <c r="L236" s="163"/>
      <c r="M236" s="163"/>
      <c r="N236" s="163"/>
      <c r="O236" s="163"/>
      <c r="P236" s="162"/>
      <c r="Q236" s="163"/>
      <c r="R236" s="167"/>
      <c r="S236" s="167"/>
      <c r="T236" s="167"/>
      <c r="U236" s="167"/>
      <c r="V236" s="167"/>
      <c r="W236" s="211"/>
      <c r="X236" s="211"/>
      <c r="Y236" s="211"/>
      <c r="Z236" s="211"/>
      <c r="AA236" s="211"/>
      <c r="AB236" s="211"/>
      <c r="AC236" s="211"/>
      <c r="AD236" s="211"/>
      <c r="AE236" s="211"/>
      <c r="AF236" s="211"/>
      <c r="AG236" s="83"/>
      <c r="AH236" s="68"/>
      <c r="AI236" s="68"/>
      <c r="AJ236" s="68"/>
      <c r="AK236" s="60"/>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row>
    <row r="237" spans="1:64" ht="24.75" customHeight="1">
      <c r="A237" s="1"/>
      <c r="B237" s="261" t="s">
        <v>1509</v>
      </c>
      <c r="C237" s="261" t="s">
        <v>1776</v>
      </c>
      <c r="D237" s="287" t="s">
        <v>1262</v>
      </c>
      <c r="E237" s="307" t="s">
        <v>209</v>
      </c>
      <c r="F237" s="149" t="s">
        <v>9</v>
      </c>
      <c r="G237" s="149">
        <v>2</v>
      </c>
      <c r="H237" s="149" t="s">
        <v>20</v>
      </c>
      <c r="I237" s="149" t="s">
        <v>1320</v>
      </c>
      <c r="J237" s="149" t="s">
        <v>1719</v>
      </c>
      <c r="K237" s="149">
        <v>15.6</v>
      </c>
      <c r="L237" s="149">
        <v>5.8999999999999997E-2</v>
      </c>
      <c r="M237" s="149">
        <v>6</v>
      </c>
      <c r="N237" s="149">
        <v>360</v>
      </c>
      <c r="O237" s="149" t="s">
        <v>1510</v>
      </c>
      <c r="P237" s="244" t="s">
        <v>1761</v>
      </c>
      <c r="Q237" s="202" t="s">
        <v>1233</v>
      </c>
      <c r="R237" s="154">
        <v>918.53</v>
      </c>
      <c r="S237" s="155">
        <f t="shared" si="239"/>
        <v>40.415319999999994</v>
      </c>
      <c r="T237" s="156">
        <f>S237*M237</f>
        <v>242.49191999999996</v>
      </c>
      <c r="U237" s="157">
        <f t="shared" si="234"/>
        <v>40.415319999999994</v>
      </c>
      <c r="V237" s="157">
        <f t="shared" si="213"/>
        <v>242.49191999999996</v>
      </c>
      <c r="W237" s="218"/>
      <c r="X237" s="216"/>
      <c r="Y237" s="216">
        <v>0</v>
      </c>
      <c r="Z237" s="210"/>
      <c r="AA237" s="210"/>
      <c r="AB237" s="125">
        <f t="shared" si="215"/>
        <v>0</v>
      </c>
      <c r="AC237" s="125">
        <f t="shared" si="216"/>
        <v>0</v>
      </c>
      <c r="AD237" s="66">
        <f>K237*Y237</f>
        <v>0</v>
      </c>
      <c r="AE237" s="66">
        <f>L237*Y237</f>
        <v>0</v>
      </c>
      <c r="AF237" s="287" t="s">
        <v>1262</v>
      </c>
      <c r="AG237" s="319">
        <v>55</v>
      </c>
      <c r="AH237" s="68"/>
      <c r="AI237" s="68"/>
      <c r="AJ237" s="68"/>
      <c r="AK237" s="60"/>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row>
    <row r="238" spans="1:64" ht="24.75" customHeight="1">
      <c r="A238" s="1"/>
      <c r="B238" s="135" t="s">
        <v>1511</v>
      </c>
      <c r="C238" s="135"/>
      <c r="D238" s="211"/>
      <c r="E238" s="163"/>
      <c r="F238" s="163"/>
      <c r="G238" s="163"/>
      <c r="H238" s="163"/>
      <c r="I238" s="163"/>
      <c r="J238" s="163"/>
      <c r="K238" s="163"/>
      <c r="L238" s="163"/>
      <c r="M238" s="163"/>
      <c r="N238" s="163"/>
      <c r="O238" s="163"/>
      <c r="P238" s="162"/>
      <c r="Q238" s="163"/>
      <c r="R238" s="167"/>
      <c r="S238" s="167"/>
      <c r="T238" s="167"/>
      <c r="U238" s="167"/>
      <c r="V238" s="167"/>
      <c r="W238" s="211"/>
      <c r="X238" s="211"/>
      <c r="Y238" s="211"/>
      <c r="Z238" s="211"/>
      <c r="AA238" s="211"/>
      <c r="AB238" s="211"/>
      <c r="AC238" s="211"/>
      <c r="AD238" s="211"/>
      <c r="AE238" s="211"/>
      <c r="AF238" s="211"/>
      <c r="AG238" s="83"/>
      <c r="AH238" s="68"/>
      <c r="AI238" s="68"/>
      <c r="AJ238" s="68"/>
      <c r="AK238" s="60"/>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row>
    <row r="239" spans="1:64" ht="24.75" customHeight="1">
      <c r="A239" s="1"/>
      <c r="B239" s="261" t="s">
        <v>1512</v>
      </c>
      <c r="C239" s="261" t="s">
        <v>1773</v>
      </c>
      <c r="D239" s="287" t="s">
        <v>1262</v>
      </c>
      <c r="E239" s="307" t="s">
        <v>303</v>
      </c>
      <c r="F239" s="149" t="s">
        <v>9</v>
      </c>
      <c r="G239" s="149">
        <v>2</v>
      </c>
      <c r="H239" s="149" t="s">
        <v>20</v>
      </c>
      <c r="I239" s="149" t="s">
        <v>1720</v>
      </c>
      <c r="J239" s="149" t="s">
        <v>1721</v>
      </c>
      <c r="K239" s="149">
        <v>11</v>
      </c>
      <c r="L239" s="149">
        <v>0.04</v>
      </c>
      <c r="M239" s="149">
        <v>1</v>
      </c>
      <c r="N239" s="149">
        <v>990</v>
      </c>
      <c r="O239" s="149">
        <v>74</v>
      </c>
      <c r="P239" s="245" t="s">
        <v>1761</v>
      </c>
      <c r="Q239" s="169" t="s">
        <v>1352</v>
      </c>
      <c r="R239" s="154">
        <v>2797.93</v>
      </c>
      <c r="S239" s="155">
        <f t="shared" si="239"/>
        <v>123.10891999999998</v>
      </c>
      <c r="T239" s="156">
        <f>S239*M239</f>
        <v>123.10891999999998</v>
      </c>
      <c r="U239" s="157">
        <f t="shared" si="234"/>
        <v>123.10891999999998</v>
      </c>
      <c r="V239" s="157">
        <f t="shared" si="213"/>
        <v>123.10891999999998</v>
      </c>
      <c r="W239" s="218"/>
      <c r="X239" s="216"/>
      <c r="Y239" s="216">
        <v>0</v>
      </c>
      <c r="Z239" s="210"/>
      <c r="AA239" s="210"/>
      <c r="AB239" s="125">
        <f t="shared" si="215"/>
        <v>0</v>
      </c>
      <c r="AC239" s="125">
        <f t="shared" si="216"/>
        <v>0</v>
      </c>
      <c r="AD239" s="66">
        <f>K239*Y239</f>
        <v>0</v>
      </c>
      <c r="AE239" s="66">
        <f>L239*Y239</f>
        <v>0</v>
      </c>
      <c r="AF239" s="287" t="s">
        <v>1262</v>
      </c>
      <c r="AG239" s="319">
        <v>0</v>
      </c>
      <c r="AH239" s="68"/>
      <c r="AI239" s="68"/>
      <c r="AJ239" s="68"/>
      <c r="AK239" s="60"/>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row>
    <row r="240" spans="1:64" ht="24.75" customHeight="1">
      <c r="A240" s="1"/>
      <c r="B240" s="135" t="s">
        <v>1722</v>
      </c>
      <c r="C240" s="135"/>
      <c r="D240" s="136"/>
      <c r="E240" s="163"/>
      <c r="F240" s="163"/>
      <c r="G240" s="163"/>
      <c r="H240" s="163"/>
      <c r="I240" s="163"/>
      <c r="J240" s="163"/>
      <c r="K240" s="163"/>
      <c r="L240" s="163"/>
      <c r="M240" s="163"/>
      <c r="N240" s="163"/>
      <c r="O240" s="163"/>
      <c r="P240" s="162"/>
      <c r="Q240" s="163"/>
      <c r="R240" s="163"/>
      <c r="S240" s="163"/>
      <c r="T240" s="163"/>
      <c r="U240" s="163"/>
      <c r="V240" s="163"/>
      <c r="W240" s="136"/>
      <c r="X240" s="136"/>
      <c r="Y240" s="136"/>
      <c r="Z240" s="136"/>
      <c r="AA240" s="136"/>
      <c r="AB240" s="136"/>
      <c r="AC240" s="136"/>
      <c r="AD240" s="136"/>
      <c r="AE240" s="136"/>
      <c r="AF240" s="136"/>
      <c r="AG240" s="83"/>
      <c r="AH240" s="68"/>
      <c r="AI240" s="68"/>
      <c r="AJ240" s="68"/>
      <c r="AK240" s="60"/>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row>
    <row r="241" spans="1:63" ht="24.75" customHeight="1">
      <c r="A241" s="1"/>
      <c r="B241" s="251" t="s">
        <v>273</v>
      </c>
      <c r="C241" s="251" t="s">
        <v>274</v>
      </c>
      <c r="D241" s="287" t="s">
        <v>1262</v>
      </c>
      <c r="E241" s="149" t="s">
        <v>104</v>
      </c>
      <c r="F241" s="149" t="s">
        <v>9</v>
      </c>
      <c r="G241" s="149">
        <v>1</v>
      </c>
      <c r="H241" s="149" t="s">
        <v>20</v>
      </c>
      <c r="I241" s="149" t="s">
        <v>1682</v>
      </c>
      <c r="J241" s="149" t="s">
        <v>1724</v>
      </c>
      <c r="K241" s="149">
        <v>17</v>
      </c>
      <c r="L241" s="149">
        <v>0.03</v>
      </c>
      <c r="M241" s="149">
        <v>8</v>
      </c>
      <c r="N241" s="149">
        <v>220</v>
      </c>
      <c r="O241" s="149" t="s">
        <v>275</v>
      </c>
      <c r="P241" s="165" t="s">
        <v>276</v>
      </c>
      <c r="Q241" s="186" t="s">
        <v>1352</v>
      </c>
      <c r="R241" s="154">
        <v>578.17999999999995</v>
      </c>
      <c r="S241" s="155">
        <f t="shared" ref="S241" si="247">R241*0.044</f>
        <v>25.439919999999997</v>
      </c>
      <c r="T241" s="156">
        <f>S241*M241</f>
        <v>203.51935999999998</v>
      </c>
      <c r="U241" s="157">
        <f t="shared" ref="U241" si="248">S241*(1-$C$13)</f>
        <v>25.439919999999997</v>
      </c>
      <c r="V241" s="157">
        <f t="shared" ref="V241" si="249">T241*(1-$C$13)</f>
        <v>203.51935999999998</v>
      </c>
      <c r="W241" s="219"/>
      <c r="X241" s="218">
        <v>0</v>
      </c>
      <c r="Y241" s="216">
        <v>0</v>
      </c>
      <c r="Z241" s="65" t="s">
        <v>12</v>
      </c>
      <c r="AA241" s="125">
        <f t="shared" ref="AA241" si="250">U241*X241</f>
        <v>0</v>
      </c>
      <c r="AB241" s="125">
        <f t="shared" ref="AB241" si="251">V241*Y241</f>
        <v>0</v>
      </c>
      <c r="AC241" s="125">
        <f t="shared" ref="AC241" si="252">AA241+AB241</f>
        <v>0</v>
      </c>
      <c r="AD241" s="66">
        <f>K241*Y241</f>
        <v>0</v>
      </c>
      <c r="AE241" s="66">
        <f>L241*Y241</f>
        <v>0</v>
      </c>
      <c r="AF241" s="287" t="s">
        <v>1262</v>
      </c>
      <c r="AG241" s="319">
        <v>0</v>
      </c>
      <c r="AH241" s="68"/>
      <c r="AI241" s="68"/>
      <c r="AJ241" s="68"/>
      <c r="AK241" s="60"/>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row>
    <row r="242" spans="1:63" ht="24.75" customHeight="1">
      <c r="A242" s="1"/>
      <c r="B242" s="135" t="s">
        <v>1723</v>
      </c>
      <c r="C242" s="135"/>
      <c r="D242" s="136"/>
      <c r="E242" s="163"/>
      <c r="F242" s="163"/>
      <c r="G242" s="163"/>
      <c r="H242" s="163"/>
      <c r="I242" s="163"/>
      <c r="J242" s="163"/>
      <c r="K242" s="163"/>
      <c r="L242" s="163"/>
      <c r="M242" s="163"/>
      <c r="N242" s="163"/>
      <c r="O242" s="163"/>
      <c r="P242" s="162"/>
      <c r="Q242" s="163"/>
      <c r="R242" s="163"/>
      <c r="S242" s="163"/>
      <c r="T242" s="163"/>
      <c r="U242" s="163"/>
      <c r="V242" s="163"/>
      <c r="W242" s="136"/>
      <c r="X242" s="136"/>
      <c r="Y242" s="136"/>
      <c r="Z242" s="136"/>
      <c r="AA242" s="136"/>
      <c r="AB242" s="136"/>
      <c r="AC242" s="136"/>
      <c r="AD242" s="136"/>
      <c r="AE242" s="136"/>
      <c r="AF242" s="136"/>
      <c r="AG242" s="83"/>
      <c r="AH242" s="68"/>
      <c r="AI242" s="68"/>
      <c r="AJ242" s="68"/>
      <c r="AK242" s="60"/>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row>
    <row r="243" spans="1:63" ht="24.75" customHeight="1">
      <c r="A243" s="1"/>
      <c r="B243" s="251" t="s">
        <v>280</v>
      </c>
      <c r="C243" s="251" t="s">
        <v>1068</v>
      </c>
      <c r="D243" s="287" t="s">
        <v>1262</v>
      </c>
      <c r="E243" s="149" t="s">
        <v>198</v>
      </c>
      <c r="F243" s="149" t="s">
        <v>9</v>
      </c>
      <c r="G243" s="149">
        <v>2</v>
      </c>
      <c r="H243" s="149" t="s">
        <v>20</v>
      </c>
      <c r="I243" s="149" t="s">
        <v>1320</v>
      </c>
      <c r="J243" s="149" t="s">
        <v>1725</v>
      </c>
      <c r="K243" s="149">
        <v>12.3</v>
      </c>
      <c r="L243" s="149">
        <v>3.1E-2</v>
      </c>
      <c r="M243" s="149">
        <v>4</v>
      </c>
      <c r="N243" s="149">
        <v>340</v>
      </c>
      <c r="O243" s="149" t="s">
        <v>73</v>
      </c>
      <c r="P243" s="165" t="s">
        <v>281</v>
      </c>
      <c r="Q243" s="315" t="s">
        <v>1849</v>
      </c>
      <c r="R243" s="154">
        <v>758.46</v>
      </c>
      <c r="S243" s="155">
        <f t="shared" ref="S243" si="253">R243*0.044</f>
        <v>33.372239999999998</v>
      </c>
      <c r="T243" s="156">
        <f>S243*M243</f>
        <v>133.48895999999999</v>
      </c>
      <c r="U243" s="157">
        <f t="shared" ref="U243" si="254">S243*(1-$C$13)</f>
        <v>33.372239999999998</v>
      </c>
      <c r="V243" s="157">
        <f t="shared" ref="V243" si="255">T243*(1-$C$13)</f>
        <v>133.48895999999999</v>
      </c>
      <c r="W243" s="219"/>
      <c r="X243" s="218">
        <v>0</v>
      </c>
      <c r="Y243" s="216">
        <v>0</v>
      </c>
      <c r="Z243" s="65" t="s">
        <v>12</v>
      </c>
      <c r="AA243" s="125">
        <f t="shared" ref="AA243" si="256">U243*X243</f>
        <v>0</v>
      </c>
      <c r="AB243" s="125">
        <f t="shared" ref="AB243" si="257">V243*Y243</f>
        <v>0</v>
      </c>
      <c r="AC243" s="125">
        <f t="shared" ref="AC243" si="258">AA243+AB243</f>
        <v>0</v>
      </c>
      <c r="AD243" s="66">
        <f>K243*Y243</f>
        <v>0</v>
      </c>
      <c r="AE243" s="66">
        <f>L243*Y243</f>
        <v>0</v>
      </c>
      <c r="AF243" s="287" t="s">
        <v>1262</v>
      </c>
      <c r="AG243" s="319">
        <v>0</v>
      </c>
      <c r="AH243" s="68"/>
      <c r="AI243" s="68"/>
      <c r="AJ243" s="68"/>
      <c r="AK243" s="60"/>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row>
    <row r="244" spans="1:63" ht="24.75" customHeight="1">
      <c r="A244" s="1"/>
      <c r="B244" s="135" t="s">
        <v>1464</v>
      </c>
      <c r="C244" s="135"/>
      <c r="D244" s="136"/>
      <c r="E244" s="163"/>
      <c r="F244" s="163"/>
      <c r="G244" s="163"/>
      <c r="H244" s="163"/>
      <c r="I244" s="163"/>
      <c r="J244" s="163"/>
      <c r="K244" s="163"/>
      <c r="L244" s="163"/>
      <c r="M244" s="163"/>
      <c r="N244" s="163"/>
      <c r="O244" s="163"/>
      <c r="P244" s="162"/>
      <c r="Q244" s="163"/>
      <c r="R244" s="163"/>
      <c r="S244" s="163"/>
      <c r="T244" s="163"/>
      <c r="U244" s="163"/>
      <c r="V244" s="163"/>
      <c r="W244" s="136"/>
      <c r="X244" s="136"/>
      <c r="Y244" s="136"/>
      <c r="Z244" s="136"/>
      <c r="AA244" s="136"/>
      <c r="AB244" s="136"/>
      <c r="AC244" s="136"/>
      <c r="AD244" s="136"/>
      <c r="AE244" s="136"/>
      <c r="AF244" s="136"/>
      <c r="AG244" s="83"/>
      <c r="AH244" s="68"/>
      <c r="AI244" s="68"/>
      <c r="AJ244" s="68"/>
      <c r="AK244" s="60"/>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row>
    <row r="245" spans="1:63" ht="24.75" customHeight="1">
      <c r="A245" s="1"/>
      <c r="B245" s="251" t="s">
        <v>1461</v>
      </c>
      <c r="C245" s="251" t="s">
        <v>1462</v>
      </c>
      <c r="D245" s="126"/>
      <c r="E245" s="307" t="s">
        <v>198</v>
      </c>
      <c r="F245" s="149" t="s">
        <v>19</v>
      </c>
      <c r="G245" s="149">
        <v>1</v>
      </c>
      <c r="H245" s="149" t="s">
        <v>20</v>
      </c>
      <c r="I245" s="149" t="s">
        <v>1463</v>
      </c>
      <c r="J245" s="149" t="s">
        <v>1726</v>
      </c>
      <c r="K245" s="149">
        <v>16</v>
      </c>
      <c r="L245" s="149">
        <v>3.4000000000000002E-2</v>
      </c>
      <c r="M245" s="149">
        <v>4</v>
      </c>
      <c r="N245" s="149">
        <v>665</v>
      </c>
      <c r="O245" s="149" t="s">
        <v>63</v>
      </c>
      <c r="P245" s="165" t="s">
        <v>276</v>
      </c>
      <c r="Q245" s="159" t="s">
        <v>1233</v>
      </c>
      <c r="R245" s="154">
        <v>937.94</v>
      </c>
      <c r="S245" s="155">
        <f t="shared" si="239"/>
        <v>41.269359999999999</v>
      </c>
      <c r="T245" s="156">
        <f>S245*M245</f>
        <v>165.07744</v>
      </c>
      <c r="U245" s="157">
        <f t="shared" si="234"/>
        <v>41.269359999999999</v>
      </c>
      <c r="V245" s="157">
        <f t="shared" si="213"/>
        <v>165.07744</v>
      </c>
      <c r="W245" s="218"/>
      <c r="X245" s="216">
        <v>0</v>
      </c>
      <c r="Y245" s="216">
        <v>0</v>
      </c>
      <c r="Z245" s="210">
        <f>T245*W245</f>
        <v>0</v>
      </c>
      <c r="AA245" s="210">
        <f t="shared" ref="AA245" si="259">U245*X245</f>
        <v>0</v>
      </c>
      <c r="AB245" s="125">
        <f t="shared" si="215"/>
        <v>0</v>
      </c>
      <c r="AC245" s="125">
        <f t="shared" si="216"/>
        <v>0</v>
      </c>
      <c r="AD245" s="66">
        <f>K245*Y245</f>
        <v>0</v>
      </c>
      <c r="AE245" s="66">
        <f>L245*Y245</f>
        <v>0</v>
      </c>
      <c r="AF245" s="126"/>
      <c r="AG245" s="319">
        <v>85</v>
      </c>
      <c r="AH245" s="68"/>
      <c r="AI245" s="68"/>
      <c r="AJ245" s="68"/>
      <c r="AK245" s="60"/>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row>
    <row r="246" spans="1:63" ht="24.75" customHeight="1">
      <c r="A246" s="1"/>
      <c r="B246" s="135" t="s">
        <v>272</v>
      </c>
      <c r="C246" s="135"/>
      <c r="D246" s="136"/>
      <c r="E246" s="163"/>
      <c r="F246" s="163"/>
      <c r="G246" s="163"/>
      <c r="H246" s="163"/>
      <c r="I246" s="163"/>
      <c r="J246" s="163"/>
      <c r="K246" s="163"/>
      <c r="L246" s="163"/>
      <c r="M246" s="163"/>
      <c r="N246" s="163"/>
      <c r="O246" s="163"/>
      <c r="P246" s="162"/>
      <c r="Q246" s="163"/>
      <c r="R246" s="163"/>
      <c r="S246" s="163"/>
      <c r="T246" s="163"/>
      <c r="U246" s="163"/>
      <c r="V246" s="163"/>
      <c r="W246" s="136"/>
      <c r="X246" s="136"/>
      <c r="Y246" s="136"/>
      <c r="Z246" s="136"/>
      <c r="AA246" s="136"/>
      <c r="AB246" s="136"/>
      <c r="AC246" s="136"/>
      <c r="AD246" s="136"/>
      <c r="AE246" s="136"/>
      <c r="AF246" s="136"/>
      <c r="AG246" s="83"/>
      <c r="AH246" s="68"/>
      <c r="AI246" s="68"/>
      <c r="AJ246" s="68"/>
      <c r="AK246" s="60"/>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row>
    <row r="247" spans="1:63" ht="24.75" customHeight="1">
      <c r="A247" s="1"/>
      <c r="B247" s="261" t="s">
        <v>1629</v>
      </c>
      <c r="C247" s="261" t="s">
        <v>1774</v>
      </c>
      <c r="D247" s="287" t="s">
        <v>1262</v>
      </c>
      <c r="E247" s="307" t="s">
        <v>198</v>
      </c>
      <c r="F247" s="149" t="s">
        <v>9</v>
      </c>
      <c r="G247" s="149">
        <v>2</v>
      </c>
      <c r="H247" s="149" t="s">
        <v>20</v>
      </c>
      <c r="I247" s="149" t="s">
        <v>1630</v>
      </c>
      <c r="J247" s="149" t="s">
        <v>1727</v>
      </c>
      <c r="K247" s="149">
        <v>15.7</v>
      </c>
      <c r="L247" s="149">
        <v>3.3000000000000002E-2</v>
      </c>
      <c r="M247" s="149">
        <v>4</v>
      </c>
      <c r="N247" s="149">
        <v>490</v>
      </c>
      <c r="O247" s="149" t="s">
        <v>1477</v>
      </c>
      <c r="P247" s="247" t="s">
        <v>1761</v>
      </c>
      <c r="Q247" s="169" t="s">
        <v>1352</v>
      </c>
      <c r="R247" s="154">
        <v>898.55</v>
      </c>
      <c r="S247" s="155">
        <f t="shared" ref="S247" si="260">R247*0.044</f>
        <v>39.536199999999994</v>
      </c>
      <c r="T247" s="156">
        <f>S247*M247</f>
        <v>158.14479999999998</v>
      </c>
      <c r="U247" s="157">
        <f t="shared" ref="U247" si="261">S247*(1-$C$13)</f>
        <v>39.536199999999994</v>
      </c>
      <c r="V247" s="157">
        <f t="shared" ref="V247" si="262">T247*(1-$C$13)</f>
        <v>158.14479999999998</v>
      </c>
      <c r="W247" s="218"/>
      <c r="X247" s="216">
        <v>0</v>
      </c>
      <c r="Y247" s="216">
        <v>0</v>
      </c>
      <c r="Z247" s="210">
        <f t="shared" ref="Z247" si="263">T247*W247</f>
        <v>0</v>
      </c>
      <c r="AA247" s="210">
        <f t="shared" ref="AA247" si="264">U247*X247</f>
        <v>0</v>
      </c>
      <c r="AB247" s="125">
        <f t="shared" ref="AB247" si="265">V247*Y247</f>
        <v>0</v>
      </c>
      <c r="AC247" s="125">
        <f t="shared" ref="AC247" si="266">AA247+AB247</f>
        <v>0</v>
      </c>
      <c r="AD247" s="66">
        <f>K247*Y247</f>
        <v>0</v>
      </c>
      <c r="AE247" s="66"/>
      <c r="AF247" s="287" t="s">
        <v>1262</v>
      </c>
      <c r="AG247" s="319">
        <v>0</v>
      </c>
      <c r="AH247" s="68"/>
      <c r="AI247" s="68"/>
      <c r="AJ247" s="68"/>
      <c r="AK247" s="60"/>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row>
    <row r="248" spans="1:63" s="58" customFormat="1" ht="24.75" customHeight="1">
      <c r="A248" s="70"/>
      <c r="B248" s="135" t="s">
        <v>272</v>
      </c>
      <c r="C248" s="135"/>
      <c r="D248" s="136"/>
      <c r="E248" s="163"/>
      <c r="F248" s="163"/>
      <c r="G248" s="163"/>
      <c r="H248" s="163"/>
      <c r="I248" s="163"/>
      <c r="J248" s="163"/>
      <c r="K248" s="163"/>
      <c r="L248" s="163"/>
      <c r="M248" s="163"/>
      <c r="N248" s="163"/>
      <c r="O248" s="163"/>
      <c r="P248" s="162"/>
      <c r="Q248" s="163"/>
      <c r="R248" s="163"/>
      <c r="S248" s="163"/>
      <c r="T248" s="163"/>
      <c r="U248" s="163"/>
      <c r="V248" s="163"/>
      <c r="W248" s="136"/>
      <c r="X248" s="136"/>
      <c r="Y248" s="136"/>
      <c r="Z248" s="136"/>
      <c r="AA248" s="136"/>
      <c r="AB248" s="136"/>
      <c r="AC248" s="136"/>
      <c r="AD248" s="136"/>
      <c r="AE248" s="136"/>
      <c r="AF248" s="136"/>
      <c r="AG248" s="84"/>
      <c r="AH248" s="68" t="str">
        <f t="shared" si="238"/>
        <v>VYPRODÁNO</v>
      </c>
      <c r="AI248" s="68"/>
      <c r="AJ248" s="68"/>
      <c r="AK248" s="1"/>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60"/>
    </row>
    <row r="249" spans="1:63" ht="24.75" customHeight="1">
      <c r="A249" s="1"/>
      <c r="B249" s="251" t="s">
        <v>277</v>
      </c>
      <c r="C249" s="251" t="s">
        <v>1067</v>
      </c>
      <c r="D249" s="287" t="s">
        <v>1262</v>
      </c>
      <c r="E249" s="149" t="s">
        <v>198</v>
      </c>
      <c r="F249" s="149" t="s">
        <v>19</v>
      </c>
      <c r="G249" s="149">
        <v>2</v>
      </c>
      <c r="H249" s="149" t="s">
        <v>20</v>
      </c>
      <c r="I249" s="149" t="s">
        <v>1630</v>
      </c>
      <c r="J249" s="149" t="s">
        <v>1728</v>
      </c>
      <c r="K249" s="149">
        <v>21</v>
      </c>
      <c r="L249" s="149">
        <v>4.4999999999999998E-2</v>
      </c>
      <c r="M249" s="149">
        <v>4</v>
      </c>
      <c r="N249" s="149">
        <v>638</v>
      </c>
      <c r="O249" s="149" t="s">
        <v>63</v>
      </c>
      <c r="P249" s="165" t="s">
        <v>278</v>
      </c>
      <c r="Q249" s="174" t="s">
        <v>1352</v>
      </c>
      <c r="R249" s="154">
        <v>938.63</v>
      </c>
      <c r="S249" s="155">
        <f t="shared" si="206"/>
        <v>41.299720000000001</v>
      </c>
      <c r="T249" s="156">
        <f>S249*M249</f>
        <v>165.19888</v>
      </c>
      <c r="U249" s="157">
        <f t="shared" si="234"/>
        <v>41.299720000000001</v>
      </c>
      <c r="V249" s="157">
        <f t="shared" si="213"/>
        <v>165.19888</v>
      </c>
      <c r="W249" s="219"/>
      <c r="X249" s="218">
        <v>0</v>
      </c>
      <c r="Y249" s="216">
        <v>0</v>
      </c>
      <c r="Z249" s="65" t="s">
        <v>12</v>
      </c>
      <c r="AA249" s="125">
        <f t="shared" si="214"/>
        <v>0</v>
      </c>
      <c r="AB249" s="125">
        <f t="shared" si="215"/>
        <v>0</v>
      </c>
      <c r="AC249" s="125">
        <f t="shared" si="216"/>
        <v>0</v>
      </c>
      <c r="AD249" s="66">
        <f>K249*Y249</f>
        <v>0</v>
      </c>
      <c r="AE249" s="66">
        <f>L249*Y249</f>
        <v>0</v>
      </c>
      <c r="AF249" s="287" t="s">
        <v>1262</v>
      </c>
      <c r="AG249" s="319">
        <v>0</v>
      </c>
      <c r="AH249" s="68" t="str">
        <f t="shared" si="238"/>
        <v>VYPRODÁNO</v>
      </c>
      <c r="AI249" s="68"/>
      <c r="AJ249" s="68"/>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row>
    <row r="250" spans="1:63" ht="24.75" hidden="1" customHeight="1">
      <c r="A250" s="1"/>
      <c r="B250" s="251" t="s">
        <v>280</v>
      </c>
      <c r="C250" s="251" t="s">
        <v>1068</v>
      </c>
      <c r="D250" s="287" t="s">
        <v>1262</v>
      </c>
      <c r="E250" s="149" t="s">
        <v>198</v>
      </c>
      <c r="F250" s="149" t="s">
        <v>9</v>
      </c>
      <c r="G250" s="149">
        <v>2</v>
      </c>
      <c r="H250" s="149" t="s">
        <v>20</v>
      </c>
      <c r="I250" s="149">
        <v>150</v>
      </c>
      <c r="J250" s="149"/>
      <c r="K250" s="149">
        <v>12.3</v>
      </c>
      <c r="L250" s="149">
        <v>3.1E-2</v>
      </c>
      <c r="M250" s="149">
        <v>4</v>
      </c>
      <c r="N250" s="149">
        <v>340</v>
      </c>
      <c r="O250" s="149" t="s">
        <v>73</v>
      </c>
      <c r="P250" s="165" t="s">
        <v>281</v>
      </c>
      <c r="Q250" s="159" t="s">
        <v>1352</v>
      </c>
      <c r="R250" s="154">
        <v>1066.1157024793388</v>
      </c>
      <c r="S250" s="155">
        <f t="shared" si="206"/>
        <v>46.909090909090907</v>
      </c>
      <c r="T250" s="156">
        <f>S250*M250</f>
        <v>187.63636363636363</v>
      </c>
      <c r="U250" s="157">
        <f t="shared" si="234"/>
        <v>46.909090909090907</v>
      </c>
      <c r="V250" s="157">
        <f t="shared" si="213"/>
        <v>187.63636363636363</v>
      </c>
      <c r="W250" s="219"/>
      <c r="X250" s="218">
        <v>0</v>
      </c>
      <c r="Y250" s="216">
        <v>0</v>
      </c>
      <c r="Z250" s="65" t="s">
        <v>12</v>
      </c>
      <c r="AA250" s="125">
        <f t="shared" si="214"/>
        <v>0</v>
      </c>
      <c r="AB250" s="125">
        <f t="shared" si="215"/>
        <v>0</v>
      </c>
      <c r="AC250" s="125">
        <f t="shared" si="216"/>
        <v>0</v>
      </c>
      <c r="AD250" s="66">
        <f>K250*Y250</f>
        <v>0</v>
      </c>
      <c r="AE250" s="66">
        <f>L250*Y250</f>
        <v>0</v>
      </c>
      <c r="AF250" s="287" t="s">
        <v>1262</v>
      </c>
      <c r="AG250" s="83">
        <v>113</v>
      </c>
      <c r="AH250" s="68" t="str">
        <f t="shared" si="238"/>
        <v>SKLADEM</v>
      </c>
      <c r="AI250" s="68"/>
      <c r="AJ250" s="68"/>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row>
    <row r="251" spans="1:63" ht="24.75" customHeight="1">
      <c r="A251" s="1"/>
      <c r="B251" s="251" t="s">
        <v>282</v>
      </c>
      <c r="C251" s="251" t="s">
        <v>1069</v>
      </c>
      <c r="D251" s="287" t="s">
        <v>1262</v>
      </c>
      <c r="E251" s="149" t="s">
        <v>198</v>
      </c>
      <c r="F251" s="149" t="s">
        <v>19</v>
      </c>
      <c r="G251" s="149">
        <v>1</v>
      </c>
      <c r="H251" s="149" t="s">
        <v>20</v>
      </c>
      <c r="I251" s="149" t="s">
        <v>1630</v>
      </c>
      <c r="J251" s="149" t="s">
        <v>1729</v>
      </c>
      <c r="K251" s="149">
        <v>16</v>
      </c>
      <c r="L251" s="149">
        <v>3.4000000000000002E-2</v>
      </c>
      <c r="M251" s="149">
        <v>4</v>
      </c>
      <c r="N251" s="149">
        <v>600</v>
      </c>
      <c r="O251" s="149" t="s">
        <v>229</v>
      </c>
      <c r="P251" s="165" t="s">
        <v>283</v>
      </c>
      <c r="Q251" s="203" t="s">
        <v>1234</v>
      </c>
      <c r="R251" s="154">
        <v>993.65</v>
      </c>
      <c r="S251" s="155">
        <f t="shared" si="206"/>
        <v>43.720599999999997</v>
      </c>
      <c r="T251" s="156">
        <f>S251*M251</f>
        <v>174.88239999999999</v>
      </c>
      <c r="U251" s="157">
        <f t="shared" si="234"/>
        <v>43.720599999999997</v>
      </c>
      <c r="V251" s="157">
        <f t="shared" si="213"/>
        <v>174.88239999999999</v>
      </c>
      <c r="W251" s="219"/>
      <c r="X251" s="218">
        <v>0</v>
      </c>
      <c r="Y251" s="216">
        <v>0</v>
      </c>
      <c r="Z251" s="65" t="s">
        <v>12</v>
      </c>
      <c r="AA251" s="125">
        <f t="shared" si="214"/>
        <v>0</v>
      </c>
      <c r="AB251" s="125">
        <f t="shared" si="215"/>
        <v>0</v>
      </c>
      <c r="AC251" s="125">
        <f t="shared" si="216"/>
        <v>0</v>
      </c>
      <c r="AD251" s="66">
        <f>K251*Y251</f>
        <v>0</v>
      </c>
      <c r="AE251" s="66">
        <f>L251*Y251</f>
        <v>0</v>
      </c>
      <c r="AF251" s="287" t="s">
        <v>1262</v>
      </c>
      <c r="AG251" s="319">
        <v>4</v>
      </c>
      <c r="AH251" s="68" t="str">
        <f t="shared" si="238"/>
        <v>SKLADEM</v>
      </c>
      <c r="AI251" s="68"/>
      <c r="AJ251" s="68"/>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row>
    <row r="252" spans="1:63" s="89" customFormat="1" ht="24.75" hidden="1" customHeight="1">
      <c r="A252" s="1"/>
      <c r="B252" s="251" t="s">
        <v>978</v>
      </c>
      <c r="C252" s="251" t="s">
        <v>979</v>
      </c>
      <c r="D252" s="67"/>
      <c r="E252" s="307" t="s">
        <v>198</v>
      </c>
      <c r="F252" s="149" t="s">
        <v>19</v>
      </c>
      <c r="G252" s="149">
        <v>2</v>
      </c>
      <c r="H252" s="149" t="s">
        <v>20</v>
      </c>
      <c r="I252" s="149">
        <v>100</v>
      </c>
      <c r="J252" s="149"/>
      <c r="K252" s="149"/>
      <c r="L252" s="149">
        <v>0.05</v>
      </c>
      <c r="M252" s="149">
        <v>4</v>
      </c>
      <c r="N252" s="149">
        <v>638</v>
      </c>
      <c r="O252" s="149" t="s">
        <v>210</v>
      </c>
      <c r="P252" s="165" t="s">
        <v>980</v>
      </c>
      <c r="Q252" s="153" t="s">
        <v>960</v>
      </c>
      <c r="R252" s="154">
        <v>938.63</v>
      </c>
      <c r="S252" s="155">
        <f t="shared" si="206"/>
        <v>41.299720000000001</v>
      </c>
      <c r="T252" s="156">
        <f>S252*M252</f>
        <v>165.19888</v>
      </c>
      <c r="U252" s="157">
        <f t="shared" si="234"/>
        <v>41.299720000000001</v>
      </c>
      <c r="V252" s="157">
        <f t="shared" si="213"/>
        <v>165.19888</v>
      </c>
      <c r="W252" s="219"/>
      <c r="X252" s="218">
        <v>0</v>
      </c>
      <c r="Y252" s="216">
        <v>0</v>
      </c>
      <c r="Z252" s="65" t="s">
        <v>12</v>
      </c>
      <c r="AA252" s="125">
        <f t="shared" si="214"/>
        <v>0</v>
      </c>
      <c r="AB252" s="125">
        <f t="shared" si="215"/>
        <v>0</v>
      </c>
      <c r="AC252" s="125">
        <f t="shared" si="216"/>
        <v>0</v>
      </c>
      <c r="AD252" s="66">
        <f>K252*Y252</f>
        <v>0</v>
      </c>
      <c r="AE252" s="66">
        <f>L252*Y252</f>
        <v>0</v>
      </c>
      <c r="AF252" s="67"/>
      <c r="AG252" s="68">
        <v>0</v>
      </c>
      <c r="AH252" s="68" t="str">
        <f t="shared" si="238"/>
        <v>VYPRODÁNO</v>
      </c>
      <c r="AI252" s="68"/>
      <c r="AJ252" s="68"/>
      <c r="AK252" s="1"/>
      <c r="AL252" s="1"/>
      <c r="AM252" s="1"/>
      <c r="AN252" s="87"/>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row>
    <row r="253" spans="1:63" s="78" customFormat="1" ht="24.75" hidden="1" customHeight="1">
      <c r="A253" s="1"/>
      <c r="B253" s="251" t="s">
        <v>1002</v>
      </c>
      <c r="C253" s="251" t="s">
        <v>1003</v>
      </c>
      <c r="D253" s="67"/>
      <c r="E253" s="307" t="s">
        <v>198</v>
      </c>
      <c r="F253" s="149" t="s">
        <v>9</v>
      </c>
      <c r="G253" s="149">
        <v>2</v>
      </c>
      <c r="H253" s="149" t="s">
        <v>20</v>
      </c>
      <c r="I253" s="149">
        <v>200</v>
      </c>
      <c r="J253" s="149"/>
      <c r="K253" s="149">
        <v>20</v>
      </c>
      <c r="L253" s="149">
        <v>5.1999999999999998E-2</v>
      </c>
      <c r="M253" s="149">
        <v>4</v>
      </c>
      <c r="N253" s="149">
        <v>691</v>
      </c>
      <c r="O253" s="149" t="s">
        <v>97</v>
      </c>
      <c r="P253" s="175" t="s">
        <v>1011</v>
      </c>
      <c r="Q253" s="153" t="s">
        <v>994</v>
      </c>
      <c r="R253" s="154">
        <v>1020.83</v>
      </c>
      <c r="S253" s="155">
        <f t="shared" si="206"/>
        <v>44.916519999999998</v>
      </c>
      <c r="T253" s="156">
        <f>S253*M253</f>
        <v>179.66607999999999</v>
      </c>
      <c r="U253" s="157">
        <f t="shared" si="234"/>
        <v>44.916519999999998</v>
      </c>
      <c r="V253" s="157">
        <f t="shared" si="213"/>
        <v>179.66607999999999</v>
      </c>
      <c r="W253" s="219"/>
      <c r="X253" s="218">
        <v>0</v>
      </c>
      <c r="Y253" s="216">
        <v>0</v>
      </c>
      <c r="Z253" s="65" t="s">
        <v>12</v>
      </c>
      <c r="AA253" s="125">
        <f t="shared" si="214"/>
        <v>0</v>
      </c>
      <c r="AB253" s="125">
        <f t="shared" si="215"/>
        <v>0</v>
      </c>
      <c r="AC253" s="125">
        <f t="shared" si="216"/>
        <v>0</v>
      </c>
      <c r="AD253" s="66">
        <f>K253*Y253</f>
        <v>0</v>
      </c>
      <c r="AE253" s="66">
        <f>L253*Y253</f>
        <v>0</v>
      </c>
      <c r="AF253" s="67"/>
      <c r="AG253" s="68">
        <v>0</v>
      </c>
      <c r="AH253" s="68" t="str">
        <f t="shared" si="238"/>
        <v>VYPRODÁNO</v>
      </c>
      <c r="AI253" s="68"/>
      <c r="AJ253" s="68"/>
      <c r="AK253" s="1"/>
      <c r="AL253" s="1"/>
      <c r="AM253" s="1"/>
      <c r="AN253" s="81"/>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row>
    <row r="254" spans="1:63" ht="24.75" customHeight="1">
      <c r="A254" s="1"/>
      <c r="B254" s="135" t="s">
        <v>1465</v>
      </c>
      <c r="C254" s="135"/>
      <c r="D254" s="74"/>
      <c r="E254" s="163"/>
      <c r="F254" s="163"/>
      <c r="G254" s="163"/>
      <c r="H254" s="163"/>
      <c r="I254" s="163"/>
      <c r="J254" s="163"/>
      <c r="K254" s="163"/>
      <c r="L254" s="163"/>
      <c r="M254" s="163"/>
      <c r="N254" s="163"/>
      <c r="O254" s="163"/>
      <c r="P254" s="162"/>
      <c r="Q254" s="163"/>
      <c r="R254" s="163"/>
      <c r="S254" s="163"/>
      <c r="T254" s="163"/>
      <c r="U254" s="163"/>
      <c r="V254" s="163"/>
      <c r="W254" s="136"/>
      <c r="X254" s="136"/>
      <c r="Y254" s="136"/>
      <c r="Z254" s="136"/>
      <c r="AA254" s="136"/>
      <c r="AB254" s="136"/>
      <c r="AC254" s="136"/>
      <c r="AD254" s="136"/>
      <c r="AE254" s="136"/>
      <c r="AF254" s="74"/>
      <c r="AG254" s="68"/>
      <c r="AH254" s="68"/>
      <c r="AI254" s="68"/>
      <c r="AJ254" s="68"/>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row>
    <row r="255" spans="1:63" ht="24.75" customHeight="1">
      <c r="A255" s="1"/>
      <c r="B255" s="261" t="s">
        <v>1466</v>
      </c>
      <c r="C255" s="261" t="s">
        <v>1775</v>
      </c>
      <c r="D255" s="287" t="s">
        <v>1262</v>
      </c>
      <c r="E255" s="307" t="s">
        <v>198</v>
      </c>
      <c r="F255" s="149" t="s">
        <v>19</v>
      </c>
      <c r="G255" s="176">
        <v>1</v>
      </c>
      <c r="H255" s="149" t="s">
        <v>20</v>
      </c>
      <c r="I255" s="149" t="s">
        <v>1630</v>
      </c>
      <c r="J255" s="149" t="s">
        <v>1730</v>
      </c>
      <c r="K255" s="149">
        <v>17.5</v>
      </c>
      <c r="L255" s="149">
        <v>4.2000000000000003E-2</v>
      </c>
      <c r="M255" s="149">
        <v>4</v>
      </c>
      <c r="N255" s="149">
        <v>610.5</v>
      </c>
      <c r="O255" s="149" t="s">
        <v>49</v>
      </c>
      <c r="P255" s="246" t="s">
        <v>1761</v>
      </c>
      <c r="Q255" s="306" t="s">
        <v>1849</v>
      </c>
      <c r="R255" s="154">
        <v>1166.79</v>
      </c>
      <c r="S255" s="155">
        <f>R255*0.044</f>
        <v>51.338759999999994</v>
      </c>
      <c r="T255" s="156">
        <f>S255*M255</f>
        <v>205.35503999999997</v>
      </c>
      <c r="U255" s="157">
        <f t="shared" si="234"/>
        <v>51.338759999999994</v>
      </c>
      <c r="V255" s="157">
        <f t="shared" si="213"/>
        <v>205.35503999999997</v>
      </c>
      <c r="W255" s="219"/>
      <c r="X255" s="218"/>
      <c r="Y255" s="216">
        <v>0</v>
      </c>
      <c r="Z255" s="65"/>
      <c r="AA255" s="125"/>
      <c r="AB255" s="125">
        <f t="shared" si="215"/>
        <v>0</v>
      </c>
      <c r="AC255" s="125">
        <f t="shared" si="216"/>
        <v>0</v>
      </c>
      <c r="AD255" s="66">
        <f>K255*Y255</f>
        <v>0</v>
      </c>
      <c r="AE255" s="66">
        <f>L255*Y255</f>
        <v>0</v>
      </c>
      <c r="AF255" s="287" t="s">
        <v>1262</v>
      </c>
      <c r="AG255" s="69"/>
      <c r="AH255" s="68"/>
      <c r="AI255" s="68"/>
      <c r="AJ255" s="68"/>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row>
    <row r="256" spans="1:63" s="58" customFormat="1" ht="24.75" customHeight="1">
      <c r="A256" s="70"/>
      <c r="B256" s="135" t="s">
        <v>284</v>
      </c>
      <c r="C256" s="135"/>
      <c r="D256" s="74"/>
      <c r="E256" s="163"/>
      <c r="F256" s="163"/>
      <c r="G256" s="163"/>
      <c r="H256" s="163"/>
      <c r="I256" s="163"/>
      <c r="J256" s="163"/>
      <c r="K256" s="163"/>
      <c r="L256" s="163"/>
      <c r="M256" s="163"/>
      <c r="N256" s="163"/>
      <c r="O256" s="163"/>
      <c r="P256" s="162"/>
      <c r="Q256" s="163"/>
      <c r="R256" s="163"/>
      <c r="S256" s="163"/>
      <c r="T256" s="163"/>
      <c r="U256" s="163"/>
      <c r="V256" s="163"/>
      <c r="W256" s="136"/>
      <c r="X256" s="136"/>
      <c r="Y256" s="136"/>
      <c r="Z256" s="136"/>
      <c r="AA256" s="136"/>
      <c r="AB256" s="136"/>
      <c r="AC256" s="136"/>
      <c r="AD256" s="136"/>
      <c r="AE256" s="79"/>
      <c r="AF256" s="74"/>
      <c r="AG256" s="68"/>
      <c r="AH256" s="68"/>
      <c r="AI256" s="68"/>
      <c r="AJ256" s="68"/>
      <c r="AK256" s="1"/>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row>
    <row r="257" spans="1:63" ht="24.75" customHeight="1">
      <c r="A257" s="1"/>
      <c r="B257" s="251" t="s">
        <v>285</v>
      </c>
      <c r="C257" s="251" t="s">
        <v>1070</v>
      </c>
      <c r="D257" s="287" t="s">
        <v>1262</v>
      </c>
      <c r="E257" s="307" t="s">
        <v>198</v>
      </c>
      <c r="F257" s="149" t="s">
        <v>19</v>
      </c>
      <c r="G257" s="149">
        <v>2</v>
      </c>
      <c r="H257" s="149" t="s">
        <v>20</v>
      </c>
      <c r="I257" s="149" t="s">
        <v>1499</v>
      </c>
      <c r="J257" s="149" t="s">
        <v>1731</v>
      </c>
      <c r="K257" s="149">
        <v>24.4</v>
      </c>
      <c r="L257" s="149">
        <v>5.8999999999999997E-2</v>
      </c>
      <c r="M257" s="149">
        <v>4</v>
      </c>
      <c r="N257" s="149">
        <v>980</v>
      </c>
      <c r="O257" s="149" t="s">
        <v>233</v>
      </c>
      <c r="P257" s="165" t="s">
        <v>286</v>
      </c>
      <c r="Q257" s="153" t="s">
        <v>1849</v>
      </c>
      <c r="R257" s="154">
        <v>1621.07</v>
      </c>
      <c r="S257" s="155">
        <f t="shared" si="206"/>
        <v>71.327079999999995</v>
      </c>
      <c r="T257" s="156">
        <f t="shared" ref="T257:T263" si="267">S257*M257</f>
        <v>285.30831999999998</v>
      </c>
      <c r="U257" s="157">
        <f t="shared" si="234"/>
        <v>71.327079999999995</v>
      </c>
      <c r="V257" s="157">
        <f t="shared" si="213"/>
        <v>285.30831999999998</v>
      </c>
      <c r="W257" s="219"/>
      <c r="X257" s="218">
        <v>0</v>
      </c>
      <c r="Y257" s="216">
        <v>0</v>
      </c>
      <c r="Z257" s="65" t="s">
        <v>12</v>
      </c>
      <c r="AA257" s="125">
        <f t="shared" si="214"/>
        <v>0</v>
      </c>
      <c r="AB257" s="125">
        <f t="shared" si="215"/>
        <v>0</v>
      </c>
      <c r="AC257" s="125">
        <f t="shared" si="216"/>
        <v>0</v>
      </c>
      <c r="AD257" s="66">
        <f t="shared" ref="AD257:AD263" si="268">K257*Y257</f>
        <v>0</v>
      </c>
      <c r="AE257" s="66">
        <f t="shared" ref="AE257:AE263" si="269">L257*Y257</f>
        <v>0</v>
      </c>
      <c r="AF257" s="287" t="s">
        <v>1262</v>
      </c>
      <c r="AG257" s="69">
        <v>0</v>
      </c>
      <c r="AH257" s="68" t="str">
        <f t="shared" ref="AH257:AH258" si="270">IF(AG257=0,"VYPRODÁNO","SKLADEM")</f>
        <v>VYPRODÁNO</v>
      </c>
      <c r="AI257" s="68"/>
      <c r="AJ257" s="68"/>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row>
    <row r="258" spans="1:63" ht="24.75" hidden="1" customHeight="1">
      <c r="A258" s="1"/>
      <c r="B258" s="251" t="s">
        <v>957</v>
      </c>
      <c r="C258" s="251" t="s">
        <v>958</v>
      </c>
      <c r="D258" s="67"/>
      <c r="E258" s="307" t="s">
        <v>198</v>
      </c>
      <c r="F258" s="149" t="s">
        <v>19</v>
      </c>
      <c r="G258" s="149">
        <v>2</v>
      </c>
      <c r="H258" s="149" t="s">
        <v>20</v>
      </c>
      <c r="I258" s="149">
        <v>100</v>
      </c>
      <c r="J258" s="149"/>
      <c r="K258" s="149">
        <v>25</v>
      </c>
      <c r="L258" s="149">
        <v>5.8000000000000003E-2</v>
      </c>
      <c r="M258" s="149">
        <v>4</v>
      </c>
      <c r="N258" s="149">
        <v>990</v>
      </c>
      <c r="O258" s="149" t="s">
        <v>97</v>
      </c>
      <c r="P258" s="165" t="s">
        <v>959</v>
      </c>
      <c r="Q258" s="153" t="s">
        <v>956</v>
      </c>
      <c r="R258" s="154">
        <v>1300.0999999999999</v>
      </c>
      <c r="S258" s="155">
        <f t="shared" si="206"/>
        <v>57.204399999999993</v>
      </c>
      <c r="T258" s="156">
        <f t="shared" si="267"/>
        <v>228.81759999999997</v>
      </c>
      <c r="U258" s="157">
        <f t="shared" si="234"/>
        <v>57.204399999999993</v>
      </c>
      <c r="V258" s="157">
        <f t="shared" si="213"/>
        <v>228.81759999999997</v>
      </c>
      <c r="W258" s="219"/>
      <c r="X258" s="218">
        <v>0</v>
      </c>
      <c r="Y258" s="216">
        <v>0</v>
      </c>
      <c r="Z258" s="65" t="s">
        <v>12</v>
      </c>
      <c r="AA258" s="125">
        <f t="shared" si="214"/>
        <v>0</v>
      </c>
      <c r="AB258" s="125">
        <f t="shared" si="215"/>
        <v>0</v>
      </c>
      <c r="AC258" s="125">
        <f t="shared" si="216"/>
        <v>0</v>
      </c>
      <c r="AD258" s="66">
        <f t="shared" si="268"/>
        <v>0</v>
      </c>
      <c r="AE258" s="66">
        <f t="shared" si="269"/>
        <v>0</v>
      </c>
      <c r="AF258" s="67"/>
      <c r="AG258" s="68">
        <v>0</v>
      </c>
      <c r="AH258" s="68" t="str">
        <f t="shared" si="270"/>
        <v>VYPRODÁNO</v>
      </c>
      <c r="AI258" s="68"/>
      <c r="AJ258" s="68"/>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row>
    <row r="259" spans="1:63" s="58" customFormat="1" ht="24.75" hidden="1" customHeight="1">
      <c r="A259" s="70"/>
      <c r="B259" s="135" t="s">
        <v>997</v>
      </c>
      <c r="C259" s="135"/>
      <c r="D259" s="90"/>
      <c r="E259" s="163"/>
      <c r="F259" s="163"/>
      <c r="G259" s="163"/>
      <c r="H259" s="163"/>
      <c r="I259" s="163"/>
      <c r="J259" s="163"/>
      <c r="K259" s="163"/>
      <c r="L259" s="163"/>
      <c r="M259" s="163"/>
      <c r="N259" s="163"/>
      <c r="O259" s="163"/>
      <c r="P259" s="162"/>
      <c r="Q259" s="163"/>
      <c r="R259" s="167"/>
      <c r="S259" s="155">
        <f t="shared" si="206"/>
        <v>0</v>
      </c>
      <c r="T259" s="156">
        <f t="shared" si="267"/>
        <v>0</v>
      </c>
      <c r="U259" s="157">
        <f t="shared" si="234"/>
        <v>0</v>
      </c>
      <c r="V259" s="157">
        <f t="shared" si="213"/>
        <v>0</v>
      </c>
      <c r="W259" s="219"/>
      <c r="X259" s="218">
        <v>0</v>
      </c>
      <c r="Y259" s="216">
        <v>0</v>
      </c>
      <c r="Z259" s="65" t="s">
        <v>12</v>
      </c>
      <c r="AA259" s="125">
        <f t="shared" si="214"/>
        <v>0</v>
      </c>
      <c r="AB259" s="125">
        <f t="shared" si="215"/>
        <v>0</v>
      </c>
      <c r="AC259" s="125">
        <f t="shared" si="216"/>
        <v>0</v>
      </c>
      <c r="AD259" s="66">
        <f t="shared" si="268"/>
        <v>0</v>
      </c>
      <c r="AE259" s="66">
        <f t="shared" si="269"/>
        <v>0</v>
      </c>
      <c r="AF259" s="90"/>
      <c r="AG259" s="80">
        <v>1570.09306819528</v>
      </c>
      <c r="AH259" s="80"/>
      <c r="AI259" s="68"/>
      <c r="AJ259" s="68"/>
      <c r="AK259" s="1"/>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row>
    <row r="260" spans="1:63" s="71" customFormat="1" ht="24.75" hidden="1" customHeight="1">
      <c r="A260" s="60"/>
      <c r="B260" s="251" t="s">
        <v>998</v>
      </c>
      <c r="C260" s="251" t="s">
        <v>999</v>
      </c>
      <c r="D260" s="67"/>
      <c r="E260" s="307" t="s">
        <v>303</v>
      </c>
      <c r="F260" s="149" t="s">
        <v>9</v>
      </c>
      <c r="G260" s="176">
        <v>2</v>
      </c>
      <c r="H260" s="176" t="s">
        <v>20</v>
      </c>
      <c r="I260" s="176">
        <v>200</v>
      </c>
      <c r="J260" s="176"/>
      <c r="K260" s="176">
        <v>15</v>
      </c>
      <c r="L260" s="176">
        <v>3.5000000000000003E-2</v>
      </c>
      <c r="M260" s="176">
        <v>1</v>
      </c>
      <c r="N260" s="176">
        <v>1917</v>
      </c>
      <c r="O260" s="149" t="s">
        <v>275</v>
      </c>
      <c r="P260" s="175" t="s">
        <v>1009</v>
      </c>
      <c r="Q260" s="177" t="s">
        <v>994</v>
      </c>
      <c r="R260" s="154">
        <v>2483.09</v>
      </c>
      <c r="S260" s="155">
        <f t="shared" si="206"/>
        <v>109.25596</v>
      </c>
      <c r="T260" s="156">
        <f t="shared" si="267"/>
        <v>109.25596</v>
      </c>
      <c r="U260" s="157">
        <f t="shared" si="234"/>
        <v>109.25596</v>
      </c>
      <c r="V260" s="157">
        <f t="shared" si="213"/>
        <v>109.25596</v>
      </c>
      <c r="W260" s="219"/>
      <c r="X260" s="218">
        <v>0</v>
      </c>
      <c r="Y260" s="216">
        <v>0</v>
      </c>
      <c r="Z260" s="65" t="s">
        <v>12</v>
      </c>
      <c r="AA260" s="125">
        <f t="shared" si="214"/>
        <v>0</v>
      </c>
      <c r="AB260" s="125">
        <f t="shared" si="215"/>
        <v>0</v>
      </c>
      <c r="AC260" s="125">
        <f t="shared" si="216"/>
        <v>0</v>
      </c>
      <c r="AD260" s="66">
        <f t="shared" si="268"/>
        <v>0</v>
      </c>
      <c r="AE260" s="66">
        <f t="shared" si="269"/>
        <v>0</v>
      </c>
      <c r="AF260" s="67"/>
      <c r="AG260" s="68">
        <v>0</v>
      </c>
      <c r="AH260" s="68"/>
      <c r="AI260" s="68"/>
      <c r="AJ260" s="68"/>
      <c r="AK260" s="1"/>
      <c r="AL260" s="60"/>
      <c r="AM260" s="60"/>
      <c r="AN260" s="91"/>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row>
    <row r="261" spans="1:63" s="71" customFormat="1" ht="24.75" hidden="1" customHeight="1">
      <c r="A261" s="60"/>
      <c r="B261" s="251" t="s">
        <v>1000</v>
      </c>
      <c r="C261" s="251" t="s">
        <v>1001</v>
      </c>
      <c r="D261" s="67"/>
      <c r="E261" s="307" t="s">
        <v>303</v>
      </c>
      <c r="F261" s="149" t="s">
        <v>9</v>
      </c>
      <c r="G261" s="176">
        <v>2</v>
      </c>
      <c r="H261" s="176" t="s">
        <v>20</v>
      </c>
      <c r="I261" s="176">
        <v>200</v>
      </c>
      <c r="J261" s="176"/>
      <c r="K261" s="176">
        <v>15</v>
      </c>
      <c r="L261" s="176">
        <v>3.5000000000000003E-2</v>
      </c>
      <c r="M261" s="176">
        <v>1</v>
      </c>
      <c r="N261" s="176">
        <v>1930</v>
      </c>
      <c r="O261" s="149" t="s">
        <v>63</v>
      </c>
      <c r="P261" s="175" t="s">
        <v>1010</v>
      </c>
      <c r="Q261" s="177" t="s">
        <v>994</v>
      </c>
      <c r="R261" s="154">
        <v>2483.09</v>
      </c>
      <c r="S261" s="155">
        <f t="shared" si="206"/>
        <v>109.25596</v>
      </c>
      <c r="T261" s="156">
        <f t="shared" si="267"/>
        <v>109.25596</v>
      </c>
      <c r="U261" s="157">
        <f t="shared" si="234"/>
        <v>109.25596</v>
      </c>
      <c r="V261" s="157">
        <f t="shared" si="213"/>
        <v>109.25596</v>
      </c>
      <c r="W261" s="219"/>
      <c r="X261" s="218">
        <v>0</v>
      </c>
      <c r="Y261" s="216">
        <v>0</v>
      </c>
      <c r="Z261" s="65" t="s">
        <v>12</v>
      </c>
      <c r="AA261" s="125">
        <f t="shared" si="214"/>
        <v>0</v>
      </c>
      <c r="AB261" s="125">
        <f t="shared" si="215"/>
        <v>0</v>
      </c>
      <c r="AC261" s="125">
        <f t="shared" si="216"/>
        <v>0</v>
      </c>
      <c r="AD261" s="66">
        <f t="shared" si="268"/>
        <v>0</v>
      </c>
      <c r="AE261" s="66">
        <f t="shared" si="269"/>
        <v>0</v>
      </c>
      <c r="AF261" s="67"/>
      <c r="AG261" s="68">
        <v>0</v>
      </c>
      <c r="AH261" s="68"/>
      <c r="AI261" s="68"/>
      <c r="AJ261" s="68"/>
      <c r="AK261" s="1"/>
      <c r="AL261" s="60"/>
      <c r="AM261" s="60"/>
      <c r="AN261" s="91"/>
      <c r="AO261" s="92"/>
      <c r="AP261" s="92"/>
      <c r="AQ261" s="92"/>
      <c r="AR261" s="92"/>
      <c r="AS261" s="92"/>
      <c r="AT261" s="92"/>
      <c r="AU261" s="92"/>
      <c r="AV261" s="92"/>
      <c r="AW261" s="92"/>
      <c r="AX261" s="92"/>
      <c r="AY261" s="92"/>
      <c r="AZ261" s="92"/>
      <c r="BA261" s="92"/>
      <c r="BB261" s="92"/>
      <c r="BC261" s="92"/>
      <c r="BD261" s="92"/>
      <c r="BE261" s="92"/>
      <c r="BF261" s="92"/>
      <c r="BG261" s="92"/>
      <c r="BH261" s="92"/>
      <c r="BI261" s="92"/>
      <c r="BJ261" s="92"/>
      <c r="BK261" s="92"/>
    </row>
    <row r="262" spans="1:63" s="58" customFormat="1" ht="24.75" hidden="1" customHeight="1">
      <c r="A262" s="70"/>
      <c r="B262" s="135" t="s">
        <v>287</v>
      </c>
      <c r="C262" s="135"/>
      <c r="D262" s="74"/>
      <c r="E262" s="163"/>
      <c r="F262" s="163"/>
      <c r="G262" s="163"/>
      <c r="H262" s="163"/>
      <c r="I262" s="163"/>
      <c r="J262" s="163"/>
      <c r="K262" s="163"/>
      <c r="L262" s="163"/>
      <c r="M262" s="163"/>
      <c r="N262" s="163"/>
      <c r="O262" s="163"/>
      <c r="P262" s="162"/>
      <c r="Q262" s="163"/>
      <c r="R262" s="167"/>
      <c r="S262" s="155">
        <f t="shared" si="206"/>
        <v>0</v>
      </c>
      <c r="T262" s="156">
        <f t="shared" si="267"/>
        <v>0</v>
      </c>
      <c r="U262" s="157">
        <f t="shared" si="234"/>
        <v>0</v>
      </c>
      <c r="V262" s="157">
        <f t="shared" si="213"/>
        <v>0</v>
      </c>
      <c r="W262" s="219"/>
      <c r="X262" s="218">
        <v>0</v>
      </c>
      <c r="Y262" s="216">
        <v>0</v>
      </c>
      <c r="Z262" s="65" t="s">
        <v>12</v>
      </c>
      <c r="AA262" s="125">
        <f t="shared" si="214"/>
        <v>0</v>
      </c>
      <c r="AB262" s="125">
        <f t="shared" si="215"/>
        <v>0</v>
      </c>
      <c r="AC262" s="125">
        <f t="shared" si="216"/>
        <v>0</v>
      </c>
      <c r="AD262" s="66">
        <f t="shared" si="268"/>
        <v>0</v>
      </c>
      <c r="AE262" s="66">
        <f t="shared" si="269"/>
        <v>0</v>
      </c>
      <c r="AF262" s="74"/>
      <c r="AG262" s="75">
        <v>1601.24934793328</v>
      </c>
      <c r="AH262" s="68"/>
      <c r="AI262" s="68"/>
      <c r="AJ262" s="68"/>
      <c r="AK262" s="1"/>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row>
    <row r="263" spans="1:63" ht="24.75" hidden="1" customHeight="1">
      <c r="A263" s="1"/>
      <c r="B263" s="251" t="s">
        <v>288</v>
      </c>
      <c r="C263" s="251" t="s">
        <v>1071</v>
      </c>
      <c r="D263" s="67"/>
      <c r="E263" s="149" t="s">
        <v>198</v>
      </c>
      <c r="F263" s="149" t="s">
        <v>19</v>
      </c>
      <c r="G263" s="149">
        <v>2</v>
      </c>
      <c r="H263" s="149" t="s">
        <v>20</v>
      </c>
      <c r="I263" s="149">
        <v>120</v>
      </c>
      <c r="J263" s="149"/>
      <c r="K263" s="149">
        <v>20</v>
      </c>
      <c r="L263" s="149">
        <v>4.2999999999999997E-2</v>
      </c>
      <c r="M263" s="149">
        <v>4</v>
      </c>
      <c r="N263" s="149">
        <v>908</v>
      </c>
      <c r="O263" s="149" t="s">
        <v>52</v>
      </c>
      <c r="P263" s="165" t="s">
        <v>289</v>
      </c>
      <c r="Q263" s="153" t="s">
        <v>956</v>
      </c>
      <c r="R263" s="154">
        <v>1242.55</v>
      </c>
      <c r="S263" s="155">
        <f t="shared" si="206"/>
        <v>54.672199999999997</v>
      </c>
      <c r="T263" s="156">
        <f t="shared" si="267"/>
        <v>218.68879999999999</v>
      </c>
      <c r="U263" s="157">
        <f t="shared" si="234"/>
        <v>54.672199999999997</v>
      </c>
      <c r="V263" s="157">
        <f t="shared" si="213"/>
        <v>218.68879999999999</v>
      </c>
      <c r="W263" s="219"/>
      <c r="X263" s="218">
        <v>0</v>
      </c>
      <c r="Y263" s="216">
        <v>0</v>
      </c>
      <c r="Z263" s="65" t="s">
        <v>12</v>
      </c>
      <c r="AA263" s="125">
        <f t="shared" si="214"/>
        <v>0</v>
      </c>
      <c r="AB263" s="125">
        <f t="shared" si="215"/>
        <v>0</v>
      </c>
      <c r="AC263" s="125">
        <f t="shared" si="216"/>
        <v>0</v>
      </c>
      <c r="AD263" s="66">
        <f t="shared" si="268"/>
        <v>0</v>
      </c>
      <c r="AE263" s="66">
        <f t="shared" si="269"/>
        <v>0</v>
      </c>
      <c r="AF263" s="67"/>
      <c r="AG263" s="68">
        <v>0</v>
      </c>
      <c r="AH263" s="68" t="str">
        <f t="shared" ref="AH263" si="271">IF(AG263&gt;0,"SKLADEM","VYPRODÁNO")</f>
        <v>VYPRODÁNO</v>
      </c>
      <c r="AI263" s="68"/>
      <c r="AJ263" s="68"/>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row>
    <row r="264" spans="1:63" ht="24.75" customHeight="1">
      <c r="A264" s="1"/>
      <c r="B264" s="135" t="s">
        <v>1513</v>
      </c>
      <c r="C264" s="135"/>
      <c r="D264" s="211"/>
      <c r="E264" s="163"/>
      <c r="F264" s="163"/>
      <c r="G264" s="163"/>
      <c r="H264" s="163"/>
      <c r="I264" s="163"/>
      <c r="J264" s="163"/>
      <c r="K264" s="163"/>
      <c r="L264" s="163"/>
      <c r="M264" s="163"/>
      <c r="N264" s="163"/>
      <c r="O264" s="163"/>
      <c r="P264" s="162"/>
      <c r="Q264" s="163"/>
      <c r="R264" s="167"/>
      <c r="S264" s="167"/>
      <c r="T264" s="167"/>
      <c r="U264" s="167"/>
      <c r="V264" s="167"/>
      <c r="W264" s="211"/>
      <c r="X264" s="211"/>
      <c r="Y264" s="211"/>
      <c r="Z264" s="211"/>
      <c r="AA264" s="211"/>
      <c r="AB264" s="211"/>
      <c r="AC264" s="211"/>
      <c r="AD264" s="211"/>
      <c r="AE264" s="211"/>
      <c r="AF264" s="211"/>
      <c r="AG264" s="68"/>
      <c r="AH264" s="68"/>
      <c r="AI264" s="68"/>
      <c r="AJ264" s="68"/>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row>
    <row r="265" spans="1:63" ht="24.75" customHeight="1">
      <c r="A265" s="1"/>
      <c r="B265" s="261" t="s">
        <v>1514</v>
      </c>
      <c r="C265" s="261" t="s">
        <v>1777</v>
      </c>
      <c r="D265" s="287" t="s">
        <v>1262</v>
      </c>
      <c r="E265" s="307" t="s">
        <v>303</v>
      </c>
      <c r="F265" s="149" t="s">
        <v>9</v>
      </c>
      <c r="G265" s="149">
        <v>2</v>
      </c>
      <c r="H265" s="149" t="s">
        <v>20</v>
      </c>
      <c r="I265" s="149" t="s">
        <v>1732</v>
      </c>
      <c r="J265" s="149" t="s">
        <v>1733</v>
      </c>
      <c r="K265" s="149">
        <v>14</v>
      </c>
      <c r="L265" s="149">
        <v>0.04</v>
      </c>
      <c r="M265" s="149">
        <v>1</v>
      </c>
      <c r="N265" s="149">
        <v>1850</v>
      </c>
      <c r="O265" s="149" t="s">
        <v>1515</v>
      </c>
      <c r="P265" s="246" t="s">
        <v>1761</v>
      </c>
      <c r="Q265" s="159" t="s">
        <v>1233</v>
      </c>
      <c r="R265" s="154">
        <v>3380.74</v>
      </c>
      <c r="S265" s="155">
        <f t="shared" si="206"/>
        <v>148.75255999999999</v>
      </c>
      <c r="T265" s="156">
        <f>S265*M265</f>
        <v>148.75255999999999</v>
      </c>
      <c r="U265" s="157">
        <f t="shared" si="234"/>
        <v>148.75255999999999</v>
      </c>
      <c r="V265" s="157">
        <f t="shared" si="213"/>
        <v>148.75255999999999</v>
      </c>
      <c r="W265" s="219"/>
      <c r="X265" s="218"/>
      <c r="Y265" s="216">
        <v>0</v>
      </c>
      <c r="Z265" s="65"/>
      <c r="AA265" s="125"/>
      <c r="AB265" s="125">
        <f t="shared" si="215"/>
        <v>0</v>
      </c>
      <c r="AC265" s="125">
        <f t="shared" si="216"/>
        <v>0</v>
      </c>
      <c r="AD265" s="66">
        <f>K265*Y265</f>
        <v>0</v>
      </c>
      <c r="AE265" s="66">
        <f>L265*Y265</f>
        <v>0</v>
      </c>
      <c r="AF265" s="287" t="s">
        <v>1262</v>
      </c>
      <c r="AG265" s="69">
        <v>12</v>
      </c>
      <c r="AH265" s="68"/>
      <c r="AI265" s="68"/>
      <c r="AJ265" s="68"/>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row>
    <row r="266" spans="1:63" s="58" customFormat="1" ht="24.75" customHeight="1">
      <c r="A266" s="70"/>
      <c r="B266" s="135" t="s">
        <v>290</v>
      </c>
      <c r="C266" s="135"/>
      <c r="D266" s="74"/>
      <c r="E266" s="163"/>
      <c r="F266" s="163"/>
      <c r="G266" s="163"/>
      <c r="H266" s="163"/>
      <c r="I266" s="163"/>
      <c r="J266" s="163"/>
      <c r="K266" s="163"/>
      <c r="L266" s="163"/>
      <c r="M266" s="163"/>
      <c r="N266" s="163"/>
      <c r="O266" s="163"/>
      <c r="P266" s="162"/>
      <c r="Q266" s="163"/>
      <c r="R266" s="163"/>
      <c r="S266" s="163"/>
      <c r="T266" s="163"/>
      <c r="U266" s="163"/>
      <c r="V266" s="163"/>
      <c r="W266" s="136"/>
      <c r="X266" s="136"/>
      <c r="Y266" s="136"/>
      <c r="Z266" s="136"/>
      <c r="AA266" s="136"/>
      <c r="AB266" s="136"/>
      <c r="AC266" s="136"/>
      <c r="AD266" s="136"/>
      <c r="AE266" s="79"/>
      <c r="AF266" s="74"/>
      <c r="AG266" s="68"/>
      <c r="AH266" s="68"/>
      <c r="AI266" s="68"/>
      <c r="AJ266" s="68"/>
      <c r="AK266" s="1"/>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row>
    <row r="267" spans="1:63" ht="24.75" customHeight="1">
      <c r="A267" s="1"/>
      <c r="B267" s="251" t="s">
        <v>291</v>
      </c>
      <c r="C267" s="251" t="s">
        <v>1073</v>
      </c>
      <c r="D267" s="287" t="s">
        <v>1262</v>
      </c>
      <c r="E267" s="149" t="s">
        <v>198</v>
      </c>
      <c r="F267" s="149" t="s">
        <v>19</v>
      </c>
      <c r="G267" s="149">
        <v>2</v>
      </c>
      <c r="H267" s="149" t="s">
        <v>20</v>
      </c>
      <c r="I267" s="149" t="s">
        <v>1630</v>
      </c>
      <c r="J267" s="149" t="s">
        <v>1734</v>
      </c>
      <c r="K267" s="149">
        <v>22</v>
      </c>
      <c r="L267" s="149">
        <v>5.7000000000000002E-2</v>
      </c>
      <c r="M267" s="149">
        <v>4</v>
      </c>
      <c r="N267" s="149">
        <v>938</v>
      </c>
      <c r="O267" s="149" t="s">
        <v>275</v>
      </c>
      <c r="P267" s="165" t="s">
        <v>292</v>
      </c>
      <c r="Q267" s="169" t="s">
        <v>1352</v>
      </c>
      <c r="R267" s="154">
        <v>1258.24</v>
      </c>
      <c r="S267" s="155">
        <f t="shared" si="206"/>
        <v>55.362559999999995</v>
      </c>
      <c r="T267" s="156">
        <f t="shared" ref="T267:T275" si="272">S267*M267</f>
        <v>221.45023999999998</v>
      </c>
      <c r="U267" s="157">
        <f t="shared" si="234"/>
        <v>55.362559999999995</v>
      </c>
      <c r="V267" s="157">
        <f t="shared" si="213"/>
        <v>221.45023999999998</v>
      </c>
      <c r="W267" s="219"/>
      <c r="X267" s="218">
        <v>0</v>
      </c>
      <c r="Y267" s="216">
        <v>0</v>
      </c>
      <c r="Z267" s="65" t="s">
        <v>12</v>
      </c>
      <c r="AA267" s="125">
        <f t="shared" si="214"/>
        <v>0</v>
      </c>
      <c r="AB267" s="125">
        <f t="shared" si="215"/>
        <v>0</v>
      </c>
      <c r="AC267" s="125">
        <f t="shared" si="216"/>
        <v>0</v>
      </c>
      <c r="AD267" s="66">
        <f t="shared" ref="AD267:AD275" si="273">K267*Y267</f>
        <v>0</v>
      </c>
      <c r="AE267" s="66">
        <f t="shared" ref="AE267:AE275" si="274">L267*Y267</f>
        <v>0</v>
      </c>
      <c r="AF267" s="287" t="s">
        <v>1262</v>
      </c>
      <c r="AG267" s="69">
        <v>0</v>
      </c>
      <c r="AH267" s="68" t="str">
        <f t="shared" ref="AH267:AH301" si="275">IF(AG267=0,"VYPRODÁNO","SKLADEM")</f>
        <v>VYPRODÁNO</v>
      </c>
      <c r="AI267" s="68"/>
      <c r="AJ267" s="68"/>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row>
    <row r="268" spans="1:63" s="78" customFormat="1" ht="24.75" hidden="1" customHeight="1">
      <c r="A268" s="1"/>
      <c r="B268" s="251" t="s">
        <v>967</v>
      </c>
      <c r="C268" s="251" t="s">
        <v>968</v>
      </c>
      <c r="D268" s="67"/>
      <c r="E268" s="307" t="s">
        <v>198</v>
      </c>
      <c r="F268" s="149" t="s">
        <v>9</v>
      </c>
      <c r="G268" s="149">
        <v>2</v>
      </c>
      <c r="H268" s="149" t="s">
        <v>20</v>
      </c>
      <c r="I268" s="149">
        <v>100</v>
      </c>
      <c r="J268" s="149"/>
      <c r="K268" s="149">
        <v>25</v>
      </c>
      <c r="L268" s="149">
        <v>0.56999999999999995</v>
      </c>
      <c r="M268" s="149">
        <v>4</v>
      </c>
      <c r="N268" s="149">
        <v>938</v>
      </c>
      <c r="O268" s="149" t="s">
        <v>52</v>
      </c>
      <c r="P268" s="170" t="s">
        <v>969</v>
      </c>
      <c r="Q268" s="153" t="s">
        <v>960</v>
      </c>
      <c r="R268" s="154">
        <v>1258.24</v>
      </c>
      <c r="S268" s="155">
        <f t="shared" si="206"/>
        <v>55.362559999999995</v>
      </c>
      <c r="T268" s="156">
        <f t="shared" si="272"/>
        <v>221.45023999999998</v>
      </c>
      <c r="U268" s="157">
        <f t="shared" si="234"/>
        <v>55.362559999999995</v>
      </c>
      <c r="V268" s="157">
        <f t="shared" si="213"/>
        <v>221.45023999999998</v>
      </c>
      <c r="W268" s="219"/>
      <c r="X268" s="218">
        <v>0</v>
      </c>
      <c r="Y268" s="216">
        <v>0</v>
      </c>
      <c r="Z268" s="65" t="s">
        <v>12</v>
      </c>
      <c r="AA268" s="125">
        <f t="shared" si="214"/>
        <v>0</v>
      </c>
      <c r="AB268" s="125">
        <f t="shared" si="215"/>
        <v>0</v>
      </c>
      <c r="AC268" s="125">
        <f t="shared" si="216"/>
        <v>0</v>
      </c>
      <c r="AD268" s="66">
        <f t="shared" si="273"/>
        <v>0</v>
      </c>
      <c r="AE268" s="66">
        <f t="shared" si="274"/>
        <v>0</v>
      </c>
      <c r="AF268" s="67"/>
      <c r="AG268" s="68">
        <v>0</v>
      </c>
      <c r="AH268" s="68" t="str">
        <f t="shared" si="275"/>
        <v>VYPRODÁNO</v>
      </c>
      <c r="AI268" s="68"/>
      <c r="AJ268" s="68"/>
      <c r="AK268" s="1"/>
      <c r="AL268" s="1"/>
      <c r="AM268" s="1"/>
      <c r="AN268" s="81"/>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row>
    <row r="269" spans="1:63" s="58" customFormat="1" ht="24.75" hidden="1" customHeight="1">
      <c r="A269" s="70"/>
      <c r="B269" s="135" t="s">
        <v>1012</v>
      </c>
      <c r="C269" s="135"/>
      <c r="D269" s="74"/>
      <c r="E269" s="178"/>
      <c r="F269" s="163"/>
      <c r="G269" s="163"/>
      <c r="H269" s="163"/>
      <c r="I269" s="163"/>
      <c r="J269" s="163"/>
      <c r="K269" s="163"/>
      <c r="L269" s="163"/>
      <c r="M269" s="163"/>
      <c r="N269" s="163"/>
      <c r="O269" s="163"/>
      <c r="P269" s="162"/>
      <c r="Q269" s="163"/>
      <c r="R269" s="163"/>
      <c r="S269" s="155">
        <f t="shared" ref="S269:S281" si="276">R269*0.044</f>
        <v>0</v>
      </c>
      <c r="T269" s="156">
        <f t="shared" si="272"/>
        <v>0</v>
      </c>
      <c r="U269" s="157">
        <f t="shared" si="234"/>
        <v>0</v>
      </c>
      <c r="V269" s="157">
        <f t="shared" si="213"/>
        <v>0</v>
      </c>
      <c r="W269" s="136"/>
      <c r="X269" s="136"/>
      <c r="Y269" s="216">
        <v>0</v>
      </c>
      <c r="Z269" s="136"/>
      <c r="AA269" s="136"/>
      <c r="AB269" s="125">
        <f t="shared" si="215"/>
        <v>0</v>
      </c>
      <c r="AC269" s="125">
        <f t="shared" si="216"/>
        <v>0</v>
      </c>
      <c r="AD269" s="66">
        <f t="shared" si="273"/>
        <v>0</v>
      </c>
      <c r="AE269" s="66">
        <f t="shared" si="274"/>
        <v>0</v>
      </c>
      <c r="AF269" s="74"/>
      <c r="AG269" s="68">
        <v>1653.1764808299499</v>
      </c>
      <c r="AH269" s="68" t="str">
        <f t="shared" si="275"/>
        <v>SKLADEM</v>
      </c>
      <c r="AI269" s="68"/>
      <c r="AJ269" s="68"/>
      <c r="AK269" s="1"/>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row>
    <row r="270" spans="1:63" s="58" customFormat="1" ht="24.75" hidden="1" customHeight="1">
      <c r="A270" s="70"/>
      <c r="B270" s="135" t="s">
        <v>293</v>
      </c>
      <c r="C270" s="135"/>
      <c r="D270" s="79"/>
      <c r="E270" s="163"/>
      <c r="F270" s="163"/>
      <c r="G270" s="163"/>
      <c r="H270" s="163"/>
      <c r="I270" s="163"/>
      <c r="J270" s="163"/>
      <c r="K270" s="163"/>
      <c r="L270" s="163"/>
      <c r="M270" s="163"/>
      <c r="N270" s="163"/>
      <c r="O270" s="163"/>
      <c r="P270" s="162"/>
      <c r="Q270" s="163"/>
      <c r="R270" s="163"/>
      <c r="S270" s="155">
        <f t="shared" si="276"/>
        <v>0</v>
      </c>
      <c r="T270" s="156">
        <f t="shared" si="272"/>
        <v>0</v>
      </c>
      <c r="U270" s="157">
        <f t="shared" si="234"/>
        <v>0</v>
      </c>
      <c r="V270" s="157">
        <f t="shared" si="213"/>
        <v>0</v>
      </c>
      <c r="W270" s="136"/>
      <c r="X270" s="136"/>
      <c r="Y270" s="216">
        <v>0</v>
      </c>
      <c r="Z270" s="136"/>
      <c r="AA270" s="136"/>
      <c r="AB270" s="125">
        <f t="shared" si="215"/>
        <v>0</v>
      </c>
      <c r="AC270" s="125">
        <f t="shared" si="216"/>
        <v>0</v>
      </c>
      <c r="AD270" s="66">
        <f t="shared" si="273"/>
        <v>0</v>
      </c>
      <c r="AE270" s="66">
        <f t="shared" si="274"/>
        <v>0</v>
      </c>
      <c r="AF270" s="79"/>
      <c r="AG270" s="80"/>
      <c r="AH270" s="68"/>
      <c r="AI270" s="68"/>
      <c r="AJ270" s="68"/>
      <c r="AK270" s="1"/>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row>
    <row r="271" spans="1:63" ht="24.75" hidden="1" customHeight="1">
      <c r="A271" s="1"/>
      <c r="B271" s="251" t="s">
        <v>294</v>
      </c>
      <c r="C271" s="251" t="s">
        <v>1072</v>
      </c>
      <c r="D271" s="126" t="s">
        <v>1262</v>
      </c>
      <c r="E271" s="149" t="s">
        <v>237</v>
      </c>
      <c r="F271" s="149" t="s">
        <v>19</v>
      </c>
      <c r="G271" s="149">
        <v>1</v>
      </c>
      <c r="H271" s="149" t="s">
        <v>20</v>
      </c>
      <c r="I271" s="149">
        <v>150</v>
      </c>
      <c r="J271" s="149"/>
      <c r="K271" s="149">
        <v>12.3</v>
      </c>
      <c r="L271" s="149">
        <v>3.2000000000000001E-2</v>
      </c>
      <c r="M271" s="149">
        <v>2</v>
      </c>
      <c r="N271" s="149">
        <v>975</v>
      </c>
      <c r="O271" s="149" t="s">
        <v>63</v>
      </c>
      <c r="P271" s="165" t="s">
        <v>292</v>
      </c>
      <c r="Q271" s="174" t="s">
        <v>1352</v>
      </c>
      <c r="R271" s="154">
        <v>1336.7</v>
      </c>
      <c r="S271" s="155">
        <f t="shared" si="276"/>
        <v>58.814799999999998</v>
      </c>
      <c r="T271" s="156">
        <f t="shared" si="272"/>
        <v>117.6296</v>
      </c>
      <c r="U271" s="157">
        <f t="shared" si="234"/>
        <v>58.814799999999998</v>
      </c>
      <c r="V271" s="157">
        <f t="shared" si="213"/>
        <v>117.6296</v>
      </c>
      <c r="W271" s="219"/>
      <c r="X271" s="218">
        <v>0</v>
      </c>
      <c r="Y271" s="216">
        <v>0</v>
      </c>
      <c r="Z271" s="65" t="s">
        <v>12</v>
      </c>
      <c r="AA271" s="125">
        <f t="shared" si="214"/>
        <v>0</v>
      </c>
      <c r="AB271" s="125">
        <f t="shared" si="215"/>
        <v>0</v>
      </c>
      <c r="AC271" s="125">
        <f t="shared" si="216"/>
        <v>0</v>
      </c>
      <c r="AD271" s="66">
        <f t="shared" si="273"/>
        <v>0</v>
      </c>
      <c r="AE271" s="66">
        <f t="shared" si="274"/>
        <v>0</v>
      </c>
      <c r="AF271" s="126" t="s">
        <v>1262</v>
      </c>
      <c r="AG271" s="68">
        <v>9</v>
      </c>
      <c r="AH271" s="68" t="str">
        <f t="shared" si="275"/>
        <v>SKLADEM</v>
      </c>
      <c r="AI271" s="68"/>
      <c r="AJ271" s="68"/>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row>
    <row r="272" spans="1:63" s="58" customFormat="1" ht="24.75" hidden="1" customHeight="1">
      <c r="A272" s="70"/>
      <c r="B272" s="135" t="s">
        <v>1032</v>
      </c>
      <c r="C272" s="135"/>
      <c r="D272" s="79"/>
      <c r="E272" s="178"/>
      <c r="F272" s="178"/>
      <c r="G272" s="163"/>
      <c r="H272" s="163"/>
      <c r="I272" s="163"/>
      <c r="J272" s="163"/>
      <c r="K272" s="163"/>
      <c r="L272" s="163"/>
      <c r="M272" s="163"/>
      <c r="N272" s="163"/>
      <c r="O272" s="163"/>
      <c r="P272" s="162"/>
      <c r="Q272" s="163"/>
      <c r="R272" s="163"/>
      <c r="S272" s="155">
        <f t="shared" si="276"/>
        <v>0</v>
      </c>
      <c r="T272" s="156">
        <f t="shared" si="272"/>
        <v>0</v>
      </c>
      <c r="U272" s="157">
        <f t="shared" si="234"/>
        <v>0</v>
      </c>
      <c r="V272" s="157">
        <f t="shared" si="213"/>
        <v>0</v>
      </c>
      <c r="W272" s="136"/>
      <c r="X272" s="136"/>
      <c r="Y272" s="216">
        <v>0</v>
      </c>
      <c r="Z272" s="136"/>
      <c r="AA272" s="136"/>
      <c r="AB272" s="125">
        <f t="shared" si="215"/>
        <v>0</v>
      </c>
      <c r="AC272" s="125">
        <f t="shared" si="216"/>
        <v>0</v>
      </c>
      <c r="AD272" s="66">
        <f t="shared" si="273"/>
        <v>0</v>
      </c>
      <c r="AE272" s="66">
        <f t="shared" si="274"/>
        <v>0</v>
      </c>
      <c r="AF272" s="79"/>
      <c r="AG272" s="68"/>
      <c r="AH272" s="68" t="str">
        <f t="shared" si="275"/>
        <v>VYPRODÁNO</v>
      </c>
      <c r="AI272" s="68"/>
      <c r="AJ272" s="68"/>
      <c r="AK272" s="1"/>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row>
    <row r="273" spans="1:63" s="78" customFormat="1" ht="24.75" hidden="1" customHeight="1">
      <c r="A273" s="1"/>
      <c r="B273" s="251" t="s">
        <v>1033</v>
      </c>
      <c r="C273" s="251" t="s">
        <v>1034</v>
      </c>
      <c r="D273" s="67"/>
      <c r="E273" s="307" t="s">
        <v>303</v>
      </c>
      <c r="F273" s="149" t="s">
        <v>19</v>
      </c>
      <c r="G273" s="149">
        <v>2</v>
      </c>
      <c r="H273" s="149" t="s">
        <v>20</v>
      </c>
      <c r="I273" s="149">
        <v>100</v>
      </c>
      <c r="J273" s="149"/>
      <c r="K273" s="149">
        <v>27</v>
      </c>
      <c r="L273" s="149">
        <v>0.107</v>
      </c>
      <c r="M273" s="149">
        <v>1</v>
      </c>
      <c r="N273" s="149">
        <v>3771.4</v>
      </c>
      <c r="O273" s="149" t="s">
        <v>52</v>
      </c>
      <c r="P273" s="179" t="s">
        <v>1035</v>
      </c>
      <c r="Q273" s="153" t="s">
        <v>1397</v>
      </c>
      <c r="R273" s="154">
        <v>7079.61</v>
      </c>
      <c r="S273" s="155">
        <f t="shared" si="276"/>
        <v>311.50283999999999</v>
      </c>
      <c r="T273" s="156">
        <f t="shared" si="272"/>
        <v>311.50283999999999</v>
      </c>
      <c r="U273" s="157">
        <f t="shared" si="234"/>
        <v>311.50283999999999</v>
      </c>
      <c r="V273" s="157">
        <f t="shared" si="213"/>
        <v>311.50283999999999</v>
      </c>
      <c r="W273" s="219"/>
      <c r="X273" s="218">
        <v>0</v>
      </c>
      <c r="Y273" s="216">
        <v>0</v>
      </c>
      <c r="Z273" s="65" t="s">
        <v>12</v>
      </c>
      <c r="AA273" s="125">
        <f t="shared" si="214"/>
        <v>0</v>
      </c>
      <c r="AB273" s="125">
        <f t="shared" si="215"/>
        <v>0</v>
      </c>
      <c r="AC273" s="125">
        <f t="shared" si="216"/>
        <v>0</v>
      </c>
      <c r="AD273" s="66">
        <f t="shared" si="273"/>
        <v>0</v>
      </c>
      <c r="AE273" s="66">
        <f t="shared" si="274"/>
        <v>0</v>
      </c>
      <c r="AF273" s="67"/>
      <c r="AG273" s="75">
        <v>0</v>
      </c>
      <c r="AH273" s="68" t="str">
        <f t="shared" si="275"/>
        <v>VYPRODÁNO</v>
      </c>
      <c r="AI273" s="68"/>
      <c r="AJ273" s="68"/>
      <c r="AK273" s="1"/>
      <c r="AL273" s="1"/>
      <c r="AM273" s="1"/>
      <c r="AN273" s="81"/>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row>
    <row r="274" spans="1:63" s="58" customFormat="1" ht="24.75" hidden="1" customHeight="1">
      <c r="A274" s="70"/>
      <c r="B274" s="135" t="s">
        <v>1028</v>
      </c>
      <c r="C274" s="135"/>
      <c r="D274" s="74"/>
      <c r="E274" s="178"/>
      <c r="F274" s="178"/>
      <c r="G274" s="163"/>
      <c r="H274" s="163"/>
      <c r="I274" s="163"/>
      <c r="J274" s="163"/>
      <c r="K274" s="163"/>
      <c r="L274" s="163"/>
      <c r="M274" s="163"/>
      <c r="N274" s="163"/>
      <c r="O274" s="163"/>
      <c r="P274" s="162"/>
      <c r="Q274" s="163"/>
      <c r="R274" s="163"/>
      <c r="S274" s="155">
        <f t="shared" si="276"/>
        <v>0</v>
      </c>
      <c r="T274" s="156">
        <f t="shared" si="272"/>
        <v>0</v>
      </c>
      <c r="U274" s="157">
        <f t="shared" si="234"/>
        <v>0</v>
      </c>
      <c r="V274" s="157">
        <f t="shared" si="213"/>
        <v>0</v>
      </c>
      <c r="W274" s="136"/>
      <c r="X274" s="136"/>
      <c r="Y274" s="216">
        <v>0</v>
      </c>
      <c r="Z274" s="136"/>
      <c r="AA274" s="136"/>
      <c r="AB274" s="125">
        <f t="shared" si="215"/>
        <v>0</v>
      </c>
      <c r="AC274" s="125">
        <f t="shared" si="216"/>
        <v>0</v>
      </c>
      <c r="AD274" s="66">
        <f t="shared" si="273"/>
        <v>0</v>
      </c>
      <c r="AE274" s="66">
        <f t="shared" si="274"/>
        <v>0</v>
      </c>
      <c r="AF274" s="74"/>
      <c r="AG274" s="68">
        <v>1673.9473339886199</v>
      </c>
      <c r="AH274" s="68" t="str">
        <f t="shared" si="275"/>
        <v>SKLADEM</v>
      </c>
      <c r="AI274" s="68"/>
      <c r="AJ274" s="68"/>
      <c r="AK274" s="1"/>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row>
    <row r="275" spans="1:63" s="78" customFormat="1" ht="24.75" hidden="1" customHeight="1">
      <c r="A275" s="1"/>
      <c r="B275" s="251" t="s">
        <v>1029</v>
      </c>
      <c r="C275" s="251" t="s">
        <v>1030</v>
      </c>
      <c r="D275" s="67"/>
      <c r="E275" s="307" t="s">
        <v>303</v>
      </c>
      <c r="F275" s="149" t="s">
        <v>19</v>
      </c>
      <c r="G275" s="149">
        <v>2</v>
      </c>
      <c r="H275" s="149" t="s">
        <v>20</v>
      </c>
      <c r="I275" s="149">
        <v>100</v>
      </c>
      <c r="J275" s="149"/>
      <c r="K275" s="149">
        <v>29</v>
      </c>
      <c r="L275" s="149">
        <v>0.114</v>
      </c>
      <c r="M275" s="149">
        <v>1</v>
      </c>
      <c r="N275" s="149">
        <v>3659</v>
      </c>
      <c r="O275" s="149" t="s">
        <v>52</v>
      </c>
      <c r="P275" s="179" t="s">
        <v>1031</v>
      </c>
      <c r="Q275" s="153" t="s">
        <v>994</v>
      </c>
      <c r="R275" s="154">
        <v>7324.51</v>
      </c>
      <c r="S275" s="155">
        <f t="shared" si="276"/>
        <v>322.27843999999999</v>
      </c>
      <c r="T275" s="156">
        <f t="shared" si="272"/>
        <v>322.27843999999999</v>
      </c>
      <c r="U275" s="157">
        <f t="shared" si="234"/>
        <v>322.27843999999999</v>
      </c>
      <c r="V275" s="157">
        <f t="shared" si="213"/>
        <v>322.27843999999999</v>
      </c>
      <c r="W275" s="219"/>
      <c r="X275" s="218">
        <v>0</v>
      </c>
      <c r="Y275" s="216">
        <v>0</v>
      </c>
      <c r="Z275" s="65" t="s">
        <v>12</v>
      </c>
      <c r="AA275" s="125">
        <f t="shared" si="214"/>
        <v>0</v>
      </c>
      <c r="AB275" s="125">
        <f t="shared" si="215"/>
        <v>0</v>
      </c>
      <c r="AC275" s="125">
        <f t="shared" si="216"/>
        <v>0</v>
      </c>
      <c r="AD275" s="66">
        <f t="shared" si="273"/>
        <v>0</v>
      </c>
      <c r="AE275" s="66">
        <f t="shared" si="274"/>
        <v>0</v>
      </c>
      <c r="AF275" s="67"/>
      <c r="AG275" s="68">
        <v>0</v>
      </c>
      <c r="AH275" s="68" t="str">
        <f t="shared" si="275"/>
        <v>VYPRODÁNO</v>
      </c>
      <c r="AI275" s="68"/>
      <c r="AJ275" s="68"/>
      <c r="AK275" s="1"/>
      <c r="AL275" s="1"/>
      <c r="AM275" s="1"/>
      <c r="AN275" s="81"/>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row>
    <row r="276" spans="1:63" ht="24.75" customHeight="1">
      <c r="A276" s="1"/>
      <c r="B276" s="135" t="s">
        <v>1516</v>
      </c>
      <c r="C276" s="135"/>
      <c r="D276" s="135"/>
      <c r="E276" s="163"/>
      <c r="F276" s="163"/>
      <c r="G276" s="163"/>
      <c r="H276" s="163"/>
      <c r="I276" s="163"/>
      <c r="J276" s="163"/>
      <c r="K276" s="163"/>
      <c r="L276" s="163"/>
      <c r="M276" s="163"/>
      <c r="N276" s="163"/>
      <c r="O276" s="163"/>
      <c r="P276" s="162"/>
      <c r="Q276" s="163"/>
      <c r="R276" s="167"/>
      <c r="S276" s="167"/>
      <c r="T276" s="167"/>
      <c r="U276" s="167"/>
      <c r="V276" s="167"/>
      <c r="W276" s="211"/>
      <c r="X276" s="211"/>
      <c r="Y276" s="211"/>
      <c r="Z276" s="211"/>
      <c r="AA276" s="211"/>
      <c r="AB276" s="211"/>
      <c r="AC276" s="211"/>
      <c r="AD276" s="211"/>
      <c r="AE276" s="211"/>
      <c r="AF276" s="135"/>
      <c r="AG276" s="68"/>
      <c r="AH276" s="68"/>
      <c r="AI276" s="68"/>
      <c r="AJ276" s="68"/>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row>
    <row r="277" spans="1:63" ht="24.75" customHeight="1">
      <c r="A277" s="1"/>
      <c r="B277" s="261" t="s">
        <v>1517</v>
      </c>
      <c r="C277" s="261" t="s">
        <v>1778</v>
      </c>
      <c r="D277" s="287" t="s">
        <v>1262</v>
      </c>
      <c r="E277" s="307" t="s">
        <v>237</v>
      </c>
      <c r="F277" s="149" t="s">
        <v>19</v>
      </c>
      <c r="G277" s="149">
        <v>2</v>
      </c>
      <c r="H277" s="149" t="s">
        <v>20</v>
      </c>
      <c r="I277" s="149" t="s">
        <v>1518</v>
      </c>
      <c r="J277" s="149" t="s">
        <v>1735</v>
      </c>
      <c r="K277" s="149">
        <v>13</v>
      </c>
      <c r="L277" s="149">
        <v>3.9E-2</v>
      </c>
      <c r="M277" s="149">
        <v>2</v>
      </c>
      <c r="N277" s="149">
        <v>990</v>
      </c>
      <c r="O277" s="149" t="s">
        <v>1515</v>
      </c>
      <c r="P277" s="243" t="s">
        <v>1761</v>
      </c>
      <c r="Q277" s="306" t="s">
        <v>1843</v>
      </c>
      <c r="R277" s="182">
        <v>1642.86</v>
      </c>
      <c r="S277" s="155">
        <f t="shared" si="276"/>
        <v>72.285839999999993</v>
      </c>
      <c r="T277" s="156">
        <f>S277*M277</f>
        <v>144.57167999999999</v>
      </c>
      <c r="U277" s="157">
        <f t="shared" si="234"/>
        <v>72.285839999999993</v>
      </c>
      <c r="V277" s="157">
        <f t="shared" si="234"/>
        <v>144.57167999999999</v>
      </c>
      <c r="W277" s="219"/>
      <c r="X277" s="218"/>
      <c r="Y277" s="216">
        <v>0</v>
      </c>
      <c r="Z277" s="65"/>
      <c r="AA277" s="125"/>
      <c r="AB277" s="125">
        <f t="shared" ref="AB277:AB281" si="277">V277*Y277</f>
        <v>0</v>
      </c>
      <c r="AC277" s="125">
        <f t="shared" ref="AC277:AC281" si="278">AA277+AB277</f>
        <v>0</v>
      </c>
      <c r="AD277" s="66">
        <f>K277*Y277</f>
        <v>0</v>
      </c>
      <c r="AE277" s="66">
        <f>L277*Y277</f>
        <v>0</v>
      </c>
      <c r="AF277" s="287" t="s">
        <v>1262</v>
      </c>
      <c r="AG277" s="69"/>
      <c r="AH277" s="68"/>
      <c r="AI277" s="68"/>
      <c r="AJ277" s="68"/>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row>
    <row r="278" spans="1:63" ht="24.75" customHeight="1">
      <c r="A278" s="1"/>
      <c r="B278" s="135" t="s">
        <v>1519</v>
      </c>
      <c r="C278" s="135"/>
      <c r="D278" s="74"/>
      <c r="E278" s="163"/>
      <c r="F278" s="163"/>
      <c r="G278" s="163"/>
      <c r="H278" s="163"/>
      <c r="I278" s="163"/>
      <c r="J278" s="163"/>
      <c r="K278" s="163"/>
      <c r="L278" s="163"/>
      <c r="M278" s="163"/>
      <c r="N278" s="163"/>
      <c r="O278" s="163"/>
      <c r="P278" s="162"/>
      <c r="Q278" s="163"/>
      <c r="R278" s="167"/>
      <c r="S278" s="167"/>
      <c r="T278" s="167"/>
      <c r="U278" s="167"/>
      <c r="V278" s="167"/>
      <c r="W278" s="211"/>
      <c r="X278" s="211"/>
      <c r="Y278" s="211"/>
      <c r="Z278" s="211"/>
      <c r="AA278" s="211"/>
      <c r="AB278" s="211"/>
      <c r="AC278" s="211"/>
      <c r="AD278" s="211"/>
      <c r="AE278" s="211"/>
      <c r="AF278" s="74"/>
      <c r="AG278" s="68"/>
      <c r="AH278" s="68"/>
      <c r="AI278" s="68"/>
      <c r="AJ278" s="68"/>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row>
    <row r="279" spans="1:63" ht="24.75" customHeight="1">
      <c r="A279" s="1"/>
      <c r="B279" s="261" t="s">
        <v>1520</v>
      </c>
      <c r="C279" s="261" t="s">
        <v>1779</v>
      </c>
      <c r="D279" s="287" t="s">
        <v>1262</v>
      </c>
      <c r="E279" s="307" t="s">
        <v>303</v>
      </c>
      <c r="F279" s="149" t="s">
        <v>9</v>
      </c>
      <c r="G279" s="149">
        <v>2</v>
      </c>
      <c r="H279" s="149" t="s">
        <v>20</v>
      </c>
      <c r="I279" s="149" t="s">
        <v>1736</v>
      </c>
      <c r="J279" s="149" t="s">
        <v>1737</v>
      </c>
      <c r="K279" s="149">
        <v>14.3</v>
      </c>
      <c r="L279" s="149">
        <v>3.7999999999999999E-2</v>
      </c>
      <c r="M279" s="149">
        <v>1</v>
      </c>
      <c r="N279" s="149">
        <v>1750</v>
      </c>
      <c r="O279" s="149" t="s">
        <v>1521</v>
      </c>
      <c r="P279" s="243" t="s">
        <v>1761</v>
      </c>
      <c r="Q279" s="159" t="s">
        <v>1233</v>
      </c>
      <c r="R279" s="182">
        <v>3716.11</v>
      </c>
      <c r="S279" s="155">
        <f t="shared" si="276"/>
        <v>163.50883999999999</v>
      </c>
      <c r="T279" s="156">
        <f>S279*M279</f>
        <v>163.50883999999999</v>
      </c>
      <c r="U279" s="157">
        <f t="shared" si="234"/>
        <v>163.50883999999999</v>
      </c>
      <c r="V279" s="157">
        <f t="shared" si="234"/>
        <v>163.50883999999999</v>
      </c>
      <c r="W279" s="219"/>
      <c r="X279" s="218"/>
      <c r="Y279" s="216">
        <v>0</v>
      </c>
      <c r="Z279" s="65"/>
      <c r="AA279" s="125"/>
      <c r="AB279" s="125">
        <f t="shared" si="277"/>
        <v>0</v>
      </c>
      <c r="AC279" s="125">
        <f t="shared" si="278"/>
        <v>0</v>
      </c>
      <c r="AD279" s="66">
        <f>K279*Y279</f>
        <v>0</v>
      </c>
      <c r="AE279" s="66">
        <f>L279*Y279</f>
        <v>0</v>
      </c>
      <c r="AF279" s="287" t="s">
        <v>1262</v>
      </c>
      <c r="AG279" s="69">
        <v>12</v>
      </c>
      <c r="AH279" s="68"/>
      <c r="AI279" s="68"/>
      <c r="AJ279" s="68"/>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row>
    <row r="280" spans="1:63" ht="24.75" customHeight="1">
      <c r="A280" s="1"/>
      <c r="B280" s="135" t="s">
        <v>1522</v>
      </c>
      <c r="C280" s="135"/>
      <c r="D280" s="211"/>
      <c r="E280" s="163"/>
      <c r="F280" s="163"/>
      <c r="G280" s="163"/>
      <c r="H280" s="163"/>
      <c r="I280" s="163"/>
      <c r="J280" s="163"/>
      <c r="K280" s="163"/>
      <c r="L280" s="163"/>
      <c r="M280" s="163"/>
      <c r="N280" s="163"/>
      <c r="O280" s="163"/>
      <c r="P280" s="162"/>
      <c r="Q280" s="163"/>
      <c r="R280" s="167"/>
      <c r="S280" s="167"/>
      <c r="T280" s="167"/>
      <c r="U280" s="167"/>
      <c r="V280" s="167"/>
      <c r="W280" s="211"/>
      <c r="X280" s="211"/>
      <c r="Y280" s="211"/>
      <c r="Z280" s="211"/>
      <c r="AA280" s="211"/>
      <c r="AB280" s="211"/>
      <c r="AC280" s="211"/>
      <c r="AD280" s="211"/>
      <c r="AE280" s="211"/>
      <c r="AF280" s="211"/>
      <c r="AG280" s="68"/>
      <c r="AH280" s="68"/>
      <c r="AI280" s="68"/>
      <c r="AJ280" s="68"/>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row>
    <row r="281" spans="1:63" ht="24.75" customHeight="1">
      <c r="A281" s="1"/>
      <c r="B281" s="261" t="s">
        <v>1976</v>
      </c>
      <c r="C281" s="261" t="s">
        <v>1780</v>
      </c>
      <c r="D281" s="287" t="s">
        <v>1262</v>
      </c>
      <c r="E281" s="307" t="s">
        <v>303</v>
      </c>
      <c r="F281" s="149" t="s">
        <v>9</v>
      </c>
      <c r="G281" s="149">
        <v>2</v>
      </c>
      <c r="H281" s="149" t="s">
        <v>20</v>
      </c>
      <c r="I281" s="149" t="s">
        <v>1720</v>
      </c>
      <c r="J281" s="149" t="s">
        <v>1738</v>
      </c>
      <c r="K281" s="149">
        <v>16.100000000000001</v>
      </c>
      <c r="L281" s="149">
        <v>0.04</v>
      </c>
      <c r="M281" s="149">
        <v>1</v>
      </c>
      <c r="N281" s="149">
        <v>1850</v>
      </c>
      <c r="O281" s="149" t="s">
        <v>1523</v>
      </c>
      <c r="P281" s="243" t="s">
        <v>1761</v>
      </c>
      <c r="Q281" s="174" t="s">
        <v>1352</v>
      </c>
      <c r="R281" s="182">
        <v>3547.26</v>
      </c>
      <c r="S281" s="155">
        <f t="shared" si="276"/>
        <v>156.07944000000001</v>
      </c>
      <c r="T281" s="156">
        <f>S281*M281</f>
        <v>156.07944000000001</v>
      </c>
      <c r="U281" s="157">
        <f t="shared" si="234"/>
        <v>156.07944000000001</v>
      </c>
      <c r="V281" s="157">
        <f t="shared" si="234"/>
        <v>156.07944000000001</v>
      </c>
      <c r="W281" s="219"/>
      <c r="X281" s="218"/>
      <c r="Y281" s="216">
        <v>0</v>
      </c>
      <c r="Z281" s="65"/>
      <c r="AA281" s="125"/>
      <c r="AB281" s="125">
        <f t="shared" si="277"/>
        <v>0</v>
      </c>
      <c r="AC281" s="125">
        <f t="shared" si="278"/>
        <v>0</v>
      </c>
      <c r="AD281" s="66">
        <f>K281*Y281</f>
        <v>0</v>
      </c>
      <c r="AE281" s="66">
        <f>L281*Y281</f>
        <v>0</v>
      </c>
      <c r="AF281" s="287" t="s">
        <v>1262</v>
      </c>
      <c r="AG281" s="69">
        <v>0</v>
      </c>
      <c r="AH281" s="68"/>
      <c r="AI281" s="68"/>
      <c r="AJ281" s="68"/>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row>
    <row r="282" spans="1:63" s="58" customFormat="1" ht="24.75" hidden="1" customHeight="1">
      <c r="A282" s="70"/>
      <c r="B282" s="135" t="s">
        <v>1013</v>
      </c>
      <c r="C282" s="135"/>
      <c r="D282" s="74"/>
      <c r="E282" s="178"/>
      <c r="F282" s="178"/>
      <c r="G282" s="178"/>
      <c r="H282" s="163"/>
      <c r="I282" s="163"/>
      <c r="J282" s="163"/>
      <c r="K282" s="163"/>
      <c r="L282" s="163"/>
      <c r="M282" s="163"/>
      <c r="N282" s="163"/>
      <c r="O282" s="163"/>
      <c r="P282" s="162"/>
      <c r="Q282" s="163"/>
      <c r="R282" s="163"/>
      <c r="S282" s="163"/>
      <c r="T282" s="163"/>
      <c r="U282" s="163"/>
      <c r="V282" s="163"/>
      <c r="W282" s="136"/>
      <c r="X282" s="136"/>
      <c r="Y282" s="136"/>
      <c r="Z282" s="136"/>
      <c r="AA282" s="136"/>
      <c r="AB282" s="136"/>
      <c r="AC282" s="136"/>
      <c r="AD282" s="79"/>
      <c r="AE282" s="79"/>
      <c r="AF282" s="74"/>
      <c r="AG282" s="68">
        <v>1694.7181871472901</v>
      </c>
      <c r="AH282" s="68" t="str">
        <f t="shared" si="275"/>
        <v>SKLADEM</v>
      </c>
      <c r="AI282" s="68"/>
      <c r="AJ282" s="68"/>
      <c r="AK282" s="1"/>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row>
    <row r="283" spans="1:63" s="78" customFormat="1" ht="24.75" hidden="1" customHeight="1">
      <c r="A283" s="57"/>
      <c r="B283" s="265" t="s">
        <v>1014</v>
      </c>
      <c r="C283" s="265" t="s">
        <v>1015</v>
      </c>
      <c r="D283" s="126" t="s">
        <v>1262</v>
      </c>
      <c r="E283" s="307" t="s">
        <v>303</v>
      </c>
      <c r="F283" s="149" t="s">
        <v>19</v>
      </c>
      <c r="G283" s="149">
        <v>2</v>
      </c>
      <c r="H283" s="149" t="s">
        <v>20</v>
      </c>
      <c r="I283" s="149">
        <v>100</v>
      </c>
      <c r="J283" s="149"/>
      <c r="K283" s="149"/>
      <c r="L283" s="149">
        <v>0.108</v>
      </c>
      <c r="M283" s="149">
        <v>1</v>
      </c>
      <c r="N283" s="149">
        <v>3740</v>
      </c>
      <c r="O283" s="149" t="s">
        <v>1016</v>
      </c>
      <c r="P283" s="179" t="s">
        <v>1017</v>
      </c>
      <c r="Q283" s="153" t="s">
        <v>1453</v>
      </c>
      <c r="R283" s="154">
        <v>7084.46</v>
      </c>
      <c r="S283" s="155">
        <f t="shared" ref="S283:S333" si="279">R283*0.044</f>
        <v>311.71623999999997</v>
      </c>
      <c r="T283" s="156">
        <f>S283*M283</f>
        <v>311.71623999999997</v>
      </c>
      <c r="U283" s="157">
        <f t="shared" si="234"/>
        <v>311.71623999999997</v>
      </c>
      <c r="V283" s="157">
        <f t="shared" ref="V283:V350" si="280">T283*(1-$C$13)</f>
        <v>311.71623999999997</v>
      </c>
      <c r="W283" s="219"/>
      <c r="X283" s="218">
        <v>0</v>
      </c>
      <c r="Y283" s="216">
        <v>0</v>
      </c>
      <c r="Z283" s="65" t="s">
        <v>12</v>
      </c>
      <c r="AA283" s="125">
        <f t="shared" ref="AA283:AA350" si="281">U283*X283</f>
        <v>0</v>
      </c>
      <c r="AB283" s="125">
        <f t="shared" ref="AB283:AB350" si="282">V283*Y283</f>
        <v>0</v>
      </c>
      <c r="AC283" s="125">
        <f t="shared" ref="AC283:AC286" si="283">AA283+AB283</f>
        <v>0</v>
      </c>
      <c r="AD283" s="66">
        <f>K283*Y283</f>
        <v>0</v>
      </c>
      <c r="AE283" s="66">
        <f>L283*Y283</f>
        <v>0</v>
      </c>
      <c r="AF283" s="126" t="s">
        <v>1262</v>
      </c>
      <c r="AG283" s="68">
        <v>0</v>
      </c>
      <c r="AH283" s="68" t="str">
        <f t="shared" si="275"/>
        <v>VYPRODÁNO</v>
      </c>
      <c r="AI283" s="68"/>
      <c r="AJ283" s="68"/>
      <c r="AK283" s="1"/>
      <c r="AL283" s="1"/>
      <c r="AM283" s="1"/>
      <c r="AN283" s="81"/>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row>
    <row r="284" spans="1:63" s="58" customFormat="1" ht="24.75" customHeight="1">
      <c r="A284" s="70"/>
      <c r="B284" s="135" t="s">
        <v>295</v>
      </c>
      <c r="C284" s="135"/>
      <c r="D284" s="79"/>
      <c r="E284" s="163"/>
      <c r="F284" s="163"/>
      <c r="G284" s="163"/>
      <c r="H284" s="163"/>
      <c r="I284" s="163"/>
      <c r="J284" s="163"/>
      <c r="K284" s="163"/>
      <c r="L284" s="163"/>
      <c r="M284" s="163"/>
      <c r="N284" s="163"/>
      <c r="O284" s="163"/>
      <c r="P284" s="162"/>
      <c r="Q284" s="163"/>
      <c r="R284" s="163"/>
      <c r="S284" s="163"/>
      <c r="T284" s="163"/>
      <c r="U284" s="163"/>
      <c r="V284" s="163"/>
      <c r="W284" s="136"/>
      <c r="X284" s="136"/>
      <c r="Y284" s="136"/>
      <c r="Z284" s="136"/>
      <c r="AA284" s="136"/>
      <c r="AB284" s="136"/>
      <c r="AC284" s="136"/>
      <c r="AD284" s="136"/>
      <c r="AE284" s="79"/>
      <c r="AF284" s="79"/>
      <c r="AG284" s="68">
        <v>1715.4890403059501</v>
      </c>
      <c r="AH284" s="68" t="str">
        <f t="shared" si="275"/>
        <v>SKLADEM</v>
      </c>
      <c r="AI284" s="68"/>
      <c r="AJ284" s="68"/>
      <c r="AK284" s="1"/>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row>
    <row r="285" spans="1:63" ht="24.75" customHeight="1">
      <c r="A285" s="1"/>
      <c r="B285" s="251" t="s">
        <v>296</v>
      </c>
      <c r="C285" s="251" t="s">
        <v>1074</v>
      </c>
      <c r="D285" s="287" t="s">
        <v>1262</v>
      </c>
      <c r="E285" s="149" t="s">
        <v>237</v>
      </c>
      <c r="F285" s="149" t="s">
        <v>19</v>
      </c>
      <c r="G285" s="149">
        <v>2</v>
      </c>
      <c r="H285" s="149" t="s">
        <v>20</v>
      </c>
      <c r="I285" s="149" t="s">
        <v>1630</v>
      </c>
      <c r="J285" s="149" t="s">
        <v>1739</v>
      </c>
      <c r="K285" s="149">
        <v>16</v>
      </c>
      <c r="L285" s="149">
        <v>4.8000000000000001E-2</v>
      </c>
      <c r="M285" s="149">
        <v>2</v>
      </c>
      <c r="N285" s="149">
        <v>1000</v>
      </c>
      <c r="O285" s="149" t="s">
        <v>275</v>
      </c>
      <c r="P285" s="246" t="s">
        <v>1761</v>
      </c>
      <c r="Q285" s="153" t="s">
        <v>1849</v>
      </c>
      <c r="R285" s="154">
        <v>2544.19</v>
      </c>
      <c r="S285" s="155">
        <f t="shared" si="279"/>
        <v>111.94435999999999</v>
      </c>
      <c r="T285" s="156">
        <f t="shared" ref="T285:T291" si="284">S285*M285</f>
        <v>223.88871999999998</v>
      </c>
      <c r="U285" s="157">
        <f t="shared" si="234"/>
        <v>111.94435999999999</v>
      </c>
      <c r="V285" s="157">
        <f t="shared" si="280"/>
        <v>223.88871999999998</v>
      </c>
      <c r="W285" s="219"/>
      <c r="X285" s="218">
        <v>0</v>
      </c>
      <c r="Y285" s="216">
        <v>0</v>
      </c>
      <c r="Z285" s="65" t="s">
        <v>12</v>
      </c>
      <c r="AA285" s="125">
        <f t="shared" si="281"/>
        <v>0</v>
      </c>
      <c r="AB285" s="125">
        <f t="shared" si="282"/>
        <v>0</v>
      </c>
      <c r="AC285" s="125">
        <f t="shared" si="283"/>
        <v>0</v>
      </c>
      <c r="AD285" s="66">
        <f t="shared" ref="AD285:AD291" si="285">K285*Y285</f>
        <v>0</v>
      </c>
      <c r="AE285" s="66">
        <f t="shared" ref="AE285:AE291" si="286">L285*Y285</f>
        <v>0</v>
      </c>
      <c r="AF285" s="287" t="s">
        <v>1262</v>
      </c>
      <c r="AG285" s="316">
        <v>0</v>
      </c>
      <c r="AH285" s="68" t="str">
        <f t="shared" si="275"/>
        <v>VYPRODÁNO</v>
      </c>
      <c r="AI285" s="68"/>
      <c r="AJ285" s="68"/>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row>
    <row r="286" spans="1:63" ht="24.75" hidden="1" customHeight="1">
      <c r="A286" s="1"/>
      <c r="B286" s="251" t="s">
        <v>297</v>
      </c>
      <c r="C286" s="251" t="s">
        <v>1075</v>
      </c>
      <c r="D286" s="126" t="s">
        <v>1262</v>
      </c>
      <c r="E286" s="149" t="s">
        <v>237</v>
      </c>
      <c r="F286" s="149" t="s">
        <v>19</v>
      </c>
      <c r="G286" s="149">
        <v>2</v>
      </c>
      <c r="H286" s="149" t="s">
        <v>20</v>
      </c>
      <c r="I286" s="149" t="s">
        <v>1630</v>
      </c>
      <c r="J286" s="149" t="s">
        <v>1739</v>
      </c>
      <c r="K286" s="149">
        <v>19.5</v>
      </c>
      <c r="L286" s="149">
        <v>4.8000000000000001E-2</v>
      </c>
      <c r="M286" s="149">
        <v>2</v>
      </c>
      <c r="N286" s="149">
        <v>1000</v>
      </c>
      <c r="O286" s="149" t="s">
        <v>275</v>
      </c>
      <c r="P286" s="246" t="s">
        <v>1761</v>
      </c>
      <c r="Q286" s="159" t="s">
        <v>1233</v>
      </c>
      <c r="R286" s="154">
        <v>2150.84</v>
      </c>
      <c r="S286" s="155">
        <f t="shared" si="279"/>
        <v>94.636960000000002</v>
      </c>
      <c r="T286" s="156">
        <f t="shared" si="284"/>
        <v>189.27392</v>
      </c>
      <c r="U286" s="157">
        <f t="shared" si="234"/>
        <v>94.636960000000002</v>
      </c>
      <c r="V286" s="157">
        <f t="shared" si="280"/>
        <v>189.27392</v>
      </c>
      <c r="W286" s="219"/>
      <c r="X286" s="218">
        <v>0</v>
      </c>
      <c r="Y286" s="216">
        <v>0</v>
      </c>
      <c r="Z286" s="65" t="s">
        <v>12</v>
      </c>
      <c r="AA286" s="125">
        <f t="shared" si="281"/>
        <v>0</v>
      </c>
      <c r="AB286" s="125">
        <f t="shared" si="282"/>
        <v>0</v>
      </c>
      <c r="AC286" s="125">
        <f t="shared" si="283"/>
        <v>0</v>
      </c>
      <c r="AD286" s="66">
        <f t="shared" si="285"/>
        <v>0</v>
      </c>
      <c r="AE286" s="66">
        <f t="shared" si="286"/>
        <v>0</v>
      </c>
      <c r="AF286" s="126" t="s">
        <v>1262</v>
      </c>
      <c r="AG286" s="68">
        <v>117</v>
      </c>
      <c r="AH286" s="68" t="str">
        <f t="shared" si="275"/>
        <v>SKLADEM</v>
      </c>
      <c r="AI286" s="68"/>
      <c r="AJ286" s="68"/>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row>
    <row r="287" spans="1:63" ht="24.75" hidden="1" customHeight="1">
      <c r="A287" s="1"/>
      <c r="B287" s="251" t="s">
        <v>299</v>
      </c>
      <c r="C287" s="251" t="s">
        <v>300</v>
      </c>
      <c r="D287" s="67"/>
      <c r="E287" s="149" t="s">
        <v>237</v>
      </c>
      <c r="F287" s="149" t="s">
        <v>19</v>
      </c>
      <c r="G287" s="149">
        <v>2</v>
      </c>
      <c r="H287" s="149" t="s">
        <v>20</v>
      </c>
      <c r="I287" s="149">
        <v>120</v>
      </c>
      <c r="J287" s="149"/>
      <c r="K287" s="149">
        <v>16</v>
      </c>
      <c r="L287" s="149">
        <v>4.8000000000000001E-2</v>
      </c>
      <c r="M287" s="149">
        <v>2</v>
      </c>
      <c r="N287" s="149">
        <v>1000</v>
      </c>
      <c r="O287" s="149" t="s">
        <v>275</v>
      </c>
      <c r="P287" s="165" t="s">
        <v>298</v>
      </c>
      <c r="Q287" s="158" t="s">
        <v>11</v>
      </c>
      <c r="R287" s="154">
        <v>2280.9917355371899</v>
      </c>
      <c r="S287" s="155">
        <f t="shared" si="279"/>
        <v>100.36363636363635</v>
      </c>
      <c r="T287" s="156">
        <f t="shared" si="284"/>
        <v>200.72727272727269</v>
      </c>
      <c r="U287" s="157">
        <f t="shared" si="234"/>
        <v>100.36363636363635</v>
      </c>
      <c r="V287" s="157">
        <f t="shared" si="280"/>
        <v>200.72727272727269</v>
      </c>
      <c r="W287" s="219"/>
      <c r="X287" s="218">
        <v>0</v>
      </c>
      <c r="Y287" s="216">
        <v>0</v>
      </c>
      <c r="Z287" s="65" t="s">
        <v>12</v>
      </c>
      <c r="AA287" s="125">
        <f t="shared" si="281"/>
        <v>0</v>
      </c>
      <c r="AB287" s="125">
        <f t="shared" si="282"/>
        <v>0</v>
      </c>
      <c r="AC287" s="125">
        <f t="shared" ref="AC287:AC350" si="287">AA287+AB287</f>
        <v>0</v>
      </c>
      <c r="AD287" s="66">
        <f t="shared" si="285"/>
        <v>0</v>
      </c>
      <c r="AE287" s="66">
        <f t="shared" si="286"/>
        <v>0</v>
      </c>
      <c r="AF287" s="67"/>
      <c r="AG287" s="68">
        <v>1746.6453200439601</v>
      </c>
      <c r="AH287" s="68" t="str">
        <f t="shared" si="275"/>
        <v>SKLADEM</v>
      </c>
      <c r="AI287" s="68"/>
      <c r="AJ287" s="68"/>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row>
    <row r="288" spans="1:63" s="95" customFormat="1" ht="24.75" hidden="1" customHeight="1">
      <c r="A288" s="60"/>
      <c r="B288" s="251" t="s">
        <v>984</v>
      </c>
      <c r="C288" s="251" t="s">
        <v>985</v>
      </c>
      <c r="D288" s="67"/>
      <c r="E288" s="311" t="s">
        <v>303</v>
      </c>
      <c r="F288" s="180" t="s">
        <v>986</v>
      </c>
      <c r="G288" s="176">
        <v>2</v>
      </c>
      <c r="H288" s="176" t="s">
        <v>20</v>
      </c>
      <c r="I288" s="176">
        <v>200</v>
      </c>
      <c r="J288" s="176"/>
      <c r="K288" s="176">
        <v>20</v>
      </c>
      <c r="L288" s="176">
        <v>5.0999999999999997E-2</v>
      </c>
      <c r="M288" s="176">
        <v>1</v>
      </c>
      <c r="N288" s="176">
        <v>1300</v>
      </c>
      <c r="O288" s="176" t="s">
        <v>988</v>
      </c>
      <c r="P288" s="181" t="s">
        <v>1006</v>
      </c>
      <c r="Q288" s="177" t="s">
        <v>994</v>
      </c>
      <c r="R288" s="182">
        <v>2235.08</v>
      </c>
      <c r="S288" s="155">
        <f t="shared" si="279"/>
        <v>98.343519999999998</v>
      </c>
      <c r="T288" s="156">
        <f t="shared" si="284"/>
        <v>98.343519999999998</v>
      </c>
      <c r="U288" s="157">
        <f t="shared" si="234"/>
        <v>98.343519999999998</v>
      </c>
      <c r="V288" s="157">
        <f t="shared" si="280"/>
        <v>98.343519999999998</v>
      </c>
      <c r="W288" s="219"/>
      <c r="X288" s="218">
        <v>0</v>
      </c>
      <c r="Y288" s="216">
        <v>0</v>
      </c>
      <c r="Z288" s="65" t="s">
        <v>12</v>
      </c>
      <c r="AA288" s="125">
        <f t="shared" si="281"/>
        <v>0</v>
      </c>
      <c r="AB288" s="125">
        <f t="shared" si="282"/>
        <v>0</v>
      </c>
      <c r="AC288" s="125">
        <f t="shared" si="287"/>
        <v>0</v>
      </c>
      <c r="AD288" s="66">
        <f t="shared" si="285"/>
        <v>0</v>
      </c>
      <c r="AE288" s="66">
        <f t="shared" si="286"/>
        <v>0</v>
      </c>
      <c r="AF288" s="67"/>
      <c r="AG288" s="68">
        <v>0</v>
      </c>
      <c r="AH288" s="68" t="str">
        <f t="shared" si="275"/>
        <v>VYPRODÁNO</v>
      </c>
      <c r="AI288" s="68"/>
      <c r="AJ288" s="68"/>
      <c r="AK288" s="1"/>
      <c r="AL288" s="60"/>
      <c r="AM288" s="60"/>
      <c r="AN288" s="93"/>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row>
    <row r="289" spans="1:63" s="71" customFormat="1" ht="24.75" hidden="1" customHeight="1">
      <c r="A289" s="60"/>
      <c r="B289" s="251" t="s">
        <v>1004</v>
      </c>
      <c r="C289" s="251" t="s">
        <v>1005</v>
      </c>
      <c r="D289" s="126" t="s">
        <v>1262</v>
      </c>
      <c r="E289" s="307" t="s">
        <v>237</v>
      </c>
      <c r="F289" s="149" t="s">
        <v>9</v>
      </c>
      <c r="G289" s="149">
        <v>2</v>
      </c>
      <c r="H289" s="149" t="s">
        <v>20</v>
      </c>
      <c r="I289" s="149">
        <v>150</v>
      </c>
      <c r="J289" s="149"/>
      <c r="K289" s="149">
        <v>18</v>
      </c>
      <c r="L289" s="149">
        <v>2.5999999999999999E-2</v>
      </c>
      <c r="M289" s="149">
        <v>2</v>
      </c>
      <c r="N289" s="149">
        <v>1391</v>
      </c>
      <c r="O289" s="149" t="s">
        <v>306</v>
      </c>
      <c r="P289" s="183" t="s">
        <v>1007</v>
      </c>
      <c r="Q289" s="153" t="s">
        <v>1453</v>
      </c>
      <c r="R289" s="182">
        <v>1903.96</v>
      </c>
      <c r="S289" s="155">
        <f t="shared" si="279"/>
        <v>83.774239999999992</v>
      </c>
      <c r="T289" s="156">
        <f t="shared" si="284"/>
        <v>167.54847999999998</v>
      </c>
      <c r="U289" s="157">
        <f t="shared" si="234"/>
        <v>83.774239999999992</v>
      </c>
      <c r="V289" s="157">
        <f t="shared" si="280"/>
        <v>167.54847999999998</v>
      </c>
      <c r="W289" s="219"/>
      <c r="X289" s="218">
        <v>0</v>
      </c>
      <c r="Y289" s="216">
        <v>0</v>
      </c>
      <c r="Z289" s="65" t="s">
        <v>12</v>
      </c>
      <c r="AA289" s="125">
        <f t="shared" si="281"/>
        <v>0</v>
      </c>
      <c r="AB289" s="125">
        <f t="shared" si="282"/>
        <v>0</v>
      </c>
      <c r="AC289" s="125">
        <f t="shared" si="287"/>
        <v>0</v>
      </c>
      <c r="AD289" s="66">
        <f t="shared" si="285"/>
        <v>0</v>
      </c>
      <c r="AE289" s="66">
        <f t="shared" si="286"/>
        <v>0</v>
      </c>
      <c r="AF289" s="126" t="s">
        <v>1262</v>
      </c>
      <c r="AG289" s="68">
        <v>0</v>
      </c>
      <c r="AH289" s="68" t="str">
        <f t="shared" si="275"/>
        <v>VYPRODÁNO</v>
      </c>
      <c r="AI289" s="68"/>
      <c r="AJ289" s="68"/>
      <c r="AK289" s="1"/>
      <c r="AL289" s="60"/>
      <c r="AM289" s="60"/>
      <c r="AN289" s="91"/>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row>
    <row r="290" spans="1:63" s="58" customFormat="1" ht="24.75" hidden="1" customHeight="1">
      <c r="A290" s="70"/>
      <c r="B290" s="135" t="s">
        <v>1023</v>
      </c>
      <c r="C290" s="135"/>
      <c r="D290" s="74"/>
      <c r="E290" s="163"/>
      <c r="F290" s="163"/>
      <c r="G290" s="163"/>
      <c r="H290" s="163"/>
      <c r="I290" s="163"/>
      <c r="J290" s="163"/>
      <c r="K290" s="163"/>
      <c r="L290" s="163"/>
      <c r="M290" s="163"/>
      <c r="N290" s="163"/>
      <c r="O290" s="163"/>
      <c r="P290" s="162"/>
      <c r="Q290" s="163"/>
      <c r="R290" s="167"/>
      <c r="S290" s="155">
        <f t="shared" si="279"/>
        <v>0</v>
      </c>
      <c r="T290" s="156">
        <f t="shared" si="284"/>
        <v>0</v>
      </c>
      <c r="U290" s="157">
        <f t="shared" si="234"/>
        <v>0</v>
      </c>
      <c r="V290" s="157">
        <f t="shared" si="280"/>
        <v>0</v>
      </c>
      <c r="W290" s="219"/>
      <c r="X290" s="218">
        <v>0</v>
      </c>
      <c r="Y290" s="216">
        <v>0</v>
      </c>
      <c r="Z290" s="65" t="s">
        <v>12</v>
      </c>
      <c r="AA290" s="125">
        <f t="shared" si="281"/>
        <v>0</v>
      </c>
      <c r="AB290" s="125">
        <f t="shared" si="282"/>
        <v>0</v>
      </c>
      <c r="AC290" s="125">
        <f t="shared" si="287"/>
        <v>0</v>
      </c>
      <c r="AD290" s="66">
        <f t="shared" si="285"/>
        <v>0</v>
      </c>
      <c r="AE290" s="66">
        <f t="shared" si="286"/>
        <v>0</v>
      </c>
      <c r="AF290" s="74"/>
      <c r="AG290" s="75">
        <v>1777.80159978196</v>
      </c>
      <c r="AH290" s="68" t="str">
        <f t="shared" si="275"/>
        <v>SKLADEM</v>
      </c>
      <c r="AI290" s="68"/>
      <c r="AJ290" s="75"/>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row>
    <row r="291" spans="1:63" s="71" customFormat="1" ht="24.75" hidden="1" customHeight="1">
      <c r="A291" s="60"/>
      <c r="B291" s="251" t="s">
        <v>1024</v>
      </c>
      <c r="C291" s="251" t="s">
        <v>1025</v>
      </c>
      <c r="D291" s="67"/>
      <c r="E291" s="311" t="s">
        <v>303</v>
      </c>
      <c r="F291" s="149" t="s">
        <v>19</v>
      </c>
      <c r="G291" s="176">
        <v>2</v>
      </c>
      <c r="H291" s="176" t="s">
        <v>20</v>
      </c>
      <c r="I291" s="176">
        <v>100</v>
      </c>
      <c r="J291" s="176"/>
      <c r="K291" s="176">
        <v>29</v>
      </c>
      <c r="L291" s="176">
        <v>7.3999999999999996E-2</v>
      </c>
      <c r="M291" s="176">
        <v>1</v>
      </c>
      <c r="N291" s="176">
        <v>3900</v>
      </c>
      <c r="O291" s="176" t="s">
        <v>1026</v>
      </c>
      <c r="P291" s="179" t="s">
        <v>1027</v>
      </c>
      <c r="Q291" s="177" t="s">
        <v>994</v>
      </c>
      <c r="R291" s="182">
        <v>5228.1499999999996</v>
      </c>
      <c r="S291" s="155">
        <f t="shared" si="279"/>
        <v>230.03859999999997</v>
      </c>
      <c r="T291" s="156">
        <f t="shared" si="284"/>
        <v>230.03859999999997</v>
      </c>
      <c r="U291" s="157">
        <f t="shared" si="234"/>
        <v>230.03859999999997</v>
      </c>
      <c r="V291" s="157">
        <f t="shared" si="280"/>
        <v>230.03859999999997</v>
      </c>
      <c r="W291" s="219"/>
      <c r="X291" s="218">
        <v>0</v>
      </c>
      <c r="Y291" s="216">
        <v>0</v>
      </c>
      <c r="Z291" s="65" t="s">
        <v>12</v>
      </c>
      <c r="AA291" s="125">
        <f t="shared" si="281"/>
        <v>0</v>
      </c>
      <c r="AB291" s="125">
        <f t="shared" si="282"/>
        <v>0</v>
      </c>
      <c r="AC291" s="125">
        <f t="shared" si="287"/>
        <v>0</v>
      </c>
      <c r="AD291" s="66">
        <f t="shared" si="285"/>
        <v>0</v>
      </c>
      <c r="AE291" s="66">
        <f t="shared" si="286"/>
        <v>0</v>
      </c>
      <c r="AF291" s="67"/>
      <c r="AG291" s="68">
        <v>0</v>
      </c>
      <c r="AH291" s="68" t="str">
        <f t="shared" si="275"/>
        <v>VYPRODÁNO</v>
      </c>
      <c r="AI291" s="68"/>
      <c r="AJ291" s="68"/>
      <c r="AK291" s="1"/>
      <c r="AL291" s="60"/>
      <c r="AM291" s="60"/>
      <c r="AN291" s="91"/>
      <c r="AO291" s="92"/>
      <c r="AP291" s="92"/>
      <c r="AQ291" s="92"/>
      <c r="AR291" s="92"/>
      <c r="AS291" s="92"/>
      <c r="AT291" s="92"/>
      <c r="AU291" s="92"/>
      <c r="AV291" s="92"/>
      <c r="AW291" s="92"/>
      <c r="AX291" s="92"/>
      <c r="AY291" s="92"/>
      <c r="AZ291" s="92"/>
      <c r="BA291" s="92"/>
      <c r="BB291" s="92"/>
      <c r="BC291" s="92"/>
      <c r="BD291" s="92"/>
      <c r="BE291" s="92"/>
      <c r="BF291" s="92"/>
      <c r="BG291" s="92"/>
      <c r="BH291" s="92"/>
      <c r="BI291" s="92"/>
      <c r="BJ291" s="92"/>
      <c r="BK291" s="92"/>
    </row>
    <row r="292" spans="1:63" s="58" customFormat="1" ht="24.75" customHeight="1">
      <c r="A292" s="60"/>
      <c r="B292" s="135" t="s">
        <v>1467</v>
      </c>
      <c r="C292" s="135"/>
      <c r="D292" s="211"/>
      <c r="E292" s="178"/>
      <c r="F292" s="178"/>
      <c r="G292" s="178"/>
      <c r="H292" s="163"/>
      <c r="I292" s="163"/>
      <c r="J292" s="163"/>
      <c r="K292" s="163"/>
      <c r="L292" s="163"/>
      <c r="M292" s="163"/>
      <c r="N292" s="163"/>
      <c r="O292" s="163"/>
      <c r="P292" s="162"/>
      <c r="Q292" s="163"/>
      <c r="R292" s="167"/>
      <c r="S292" s="167"/>
      <c r="T292" s="167"/>
      <c r="U292" s="167"/>
      <c r="V292" s="167"/>
      <c r="W292" s="211"/>
      <c r="X292" s="211"/>
      <c r="Y292" s="211"/>
      <c r="Z292" s="211"/>
      <c r="AA292" s="211"/>
      <c r="AB292" s="211"/>
      <c r="AC292" s="211"/>
      <c r="AD292" s="211"/>
      <c r="AE292" s="211"/>
      <c r="AF292" s="211"/>
      <c r="AG292" s="68"/>
      <c r="AH292" s="68"/>
      <c r="AI292" s="68"/>
      <c r="AJ292" s="68"/>
      <c r="AK292" s="1"/>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row>
    <row r="293" spans="1:63" s="58" customFormat="1" ht="24.75" customHeight="1">
      <c r="A293" s="60"/>
      <c r="B293" s="256" t="s">
        <v>1468</v>
      </c>
      <c r="C293" s="266" t="s">
        <v>1783</v>
      </c>
      <c r="D293" s="287" t="s">
        <v>1262</v>
      </c>
      <c r="E293" s="307" t="s">
        <v>303</v>
      </c>
      <c r="F293" s="149" t="s">
        <v>9</v>
      </c>
      <c r="G293" s="149">
        <v>2</v>
      </c>
      <c r="H293" s="149" t="s">
        <v>20</v>
      </c>
      <c r="I293" s="149" t="s">
        <v>1740</v>
      </c>
      <c r="J293" s="149" t="s">
        <v>1741</v>
      </c>
      <c r="K293" s="149">
        <v>20</v>
      </c>
      <c r="L293" s="149">
        <v>5.2999999999999999E-2</v>
      </c>
      <c r="M293" s="149">
        <v>1</v>
      </c>
      <c r="N293" s="149">
        <v>1971</v>
      </c>
      <c r="O293" s="149" t="s">
        <v>1469</v>
      </c>
      <c r="P293" s="243" t="s">
        <v>1761</v>
      </c>
      <c r="Q293" s="153" t="s">
        <v>1849</v>
      </c>
      <c r="R293" s="182">
        <v>5402.24</v>
      </c>
      <c r="S293" s="155">
        <f>R293*0.044</f>
        <v>237.69855999999999</v>
      </c>
      <c r="T293" s="156">
        <f>S293*M293</f>
        <v>237.69855999999999</v>
      </c>
      <c r="U293" s="157">
        <f t="shared" si="234"/>
        <v>237.69855999999999</v>
      </c>
      <c r="V293" s="157">
        <f t="shared" si="280"/>
        <v>237.69855999999999</v>
      </c>
      <c r="W293" s="219"/>
      <c r="X293" s="218"/>
      <c r="Y293" s="216">
        <v>0</v>
      </c>
      <c r="Z293" s="65"/>
      <c r="AA293" s="125"/>
      <c r="AB293" s="125">
        <f t="shared" si="282"/>
        <v>0</v>
      </c>
      <c r="AC293" s="125">
        <f t="shared" si="287"/>
        <v>0</v>
      </c>
      <c r="AD293" s="66">
        <f>K293*Y293</f>
        <v>0</v>
      </c>
      <c r="AE293" s="66">
        <f>L293*Y293</f>
        <v>0</v>
      </c>
      <c r="AF293" s="287" t="s">
        <v>1262</v>
      </c>
      <c r="AG293" s="316">
        <v>0</v>
      </c>
      <c r="AH293" s="68"/>
      <c r="AI293" s="68"/>
      <c r="AJ293" s="68"/>
      <c r="AK293" s="1"/>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row>
    <row r="294" spans="1:63" s="58" customFormat="1" ht="24.75" customHeight="1">
      <c r="A294" s="60"/>
      <c r="B294" s="135" t="s">
        <v>1470</v>
      </c>
      <c r="C294" s="135"/>
      <c r="D294" s="211"/>
      <c r="E294" s="178"/>
      <c r="F294" s="178"/>
      <c r="G294" s="178"/>
      <c r="H294" s="163"/>
      <c r="I294" s="163"/>
      <c r="J294" s="163"/>
      <c r="K294" s="163"/>
      <c r="L294" s="163"/>
      <c r="M294" s="163"/>
      <c r="N294" s="163"/>
      <c r="O294" s="163"/>
      <c r="P294" s="162"/>
      <c r="Q294" s="163"/>
      <c r="R294" s="167"/>
      <c r="S294" s="167"/>
      <c r="T294" s="167"/>
      <c r="U294" s="167"/>
      <c r="V294" s="167"/>
      <c r="W294" s="211"/>
      <c r="X294" s="211"/>
      <c r="Y294" s="211"/>
      <c r="Z294" s="211"/>
      <c r="AA294" s="211"/>
      <c r="AB294" s="211"/>
      <c r="AC294" s="211"/>
      <c r="AD294" s="211"/>
      <c r="AE294" s="211"/>
      <c r="AF294" s="211"/>
      <c r="AG294" s="68"/>
      <c r="AH294" s="68"/>
      <c r="AI294" s="68"/>
      <c r="AJ294" s="68"/>
      <c r="AK294" s="1"/>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row>
    <row r="295" spans="1:63" s="58" customFormat="1" ht="24.75" customHeight="1">
      <c r="A295" s="60"/>
      <c r="B295" s="257" t="s">
        <v>1471</v>
      </c>
      <c r="C295" s="107" t="s">
        <v>1784</v>
      </c>
      <c r="D295" s="287" t="s">
        <v>1262</v>
      </c>
      <c r="E295" s="307" t="s">
        <v>303</v>
      </c>
      <c r="F295" s="149" t="s">
        <v>9</v>
      </c>
      <c r="G295" s="149">
        <v>2</v>
      </c>
      <c r="H295" s="149" t="s">
        <v>20</v>
      </c>
      <c r="I295" s="149" t="s">
        <v>1720</v>
      </c>
      <c r="J295" s="149" t="s">
        <v>1742</v>
      </c>
      <c r="K295" s="149">
        <v>17</v>
      </c>
      <c r="L295" s="149">
        <v>5.5E-2</v>
      </c>
      <c r="M295" s="149">
        <v>1</v>
      </c>
      <c r="N295" s="149">
        <v>1764</v>
      </c>
      <c r="O295" s="149" t="s">
        <v>1472</v>
      </c>
      <c r="P295" s="243" t="s">
        <v>1761</v>
      </c>
      <c r="Q295" s="153" t="s">
        <v>1849</v>
      </c>
      <c r="R295" s="182">
        <v>4824.21</v>
      </c>
      <c r="S295" s="155">
        <f>R295*0.044</f>
        <v>212.26523999999998</v>
      </c>
      <c r="T295" s="156">
        <f>S295*M295</f>
        <v>212.26523999999998</v>
      </c>
      <c r="U295" s="157">
        <f t="shared" si="234"/>
        <v>212.26523999999998</v>
      </c>
      <c r="V295" s="157">
        <f t="shared" si="280"/>
        <v>212.26523999999998</v>
      </c>
      <c r="W295" s="219"/>
      <c r="X295" s="218"/>
      <c r="Y295" s="216">
        <v>0</v>
      </c>
      <c r="Z295" s="65"/>
      <c r="AA295" s="125"/>
      <c r="AB295" s="125">
        <f t="shared" si="282"/>
        <v>0</v>
      </c>
      <c r="AC295" s="125">
        <f t="shared" si="287"/>
        <v>0</v>
      </c>
      <c r="AD295" s="66">
        <f>K295*Y295</f>
        <v>0</v>
      </c>
      <c r="AE295" s="66">
        <f>L295*Y295</f>
        <v>0</v>
      </c>
      <c r="AF295" s="287" t="s">
        <v>1262</v>
      </c>
      <c r="AG295" s="316">
        <v>0</v>
      </c>
      <c r="AH295" s="68"/>
      <c r="AI295" s="68"/>
      <c r="AJ295" s="68"/>
      <c r="AK295" s="1"/>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row>
    <row r="296" spans="1:63" s="58" customFormat="1" ht="24.75" hidden="1" customHeight="1">
      <c r="A296" s="70"/>
      <c r="B296" s="135" t="s">
        <v>1018</v>
      </c>
      <c r="C296" s="135"/>
      <c r="D296" s="74"/>
      <c r="E296" s="178"/>
      <c r="F296" s="178"/>
      <c r="G296" s="178"/>
      <c r="H296" s="163"/>
      <c r="I296" s="163"/>
      <c r="J296" s="163"/>
      <c r="K296" s="163"/>
      <c r="L296" s="163"/>
      <c r="M296" s="163"/>
      <c r="N296" s="163"/>
      <c r="O296" s="163"/>
      <c r="P296" s="162"/>
      <c r="Q296" s="163"/>
      <c r="R296" s="163"/>
      <c r="S296" s="163"/>
      <c r="T296" s="163"/>
      <c r="U296" s="163"/>
      <c r="V296" s="163"/>
      <c r="W296" s="136"/>
      <c r="X296" s="136"/>
      <c r="Y296" s="136"/>
      <c r="Z296" s="136"/>
      <c r="AA296" s="136"/>
      <c r="AB296" s="136"/>
      <c r="AC296" s="136"/>
      <c r="AD296" s="79"/>
      <c r="AE296" s="79"/>
      <c r="AF296" s="74"/>
      <c r="AG296" s="68">
        <v>1798.57245294063</v>
      </c>
      <c r="AH296" s="68" t="str">
        <f t="shared" si="275"/>
        <v>SKLADEM</v>
      </c>
      <c r="AI296" s="68"/>
      <c r="AJ296" s="68"/>
      <c r="AK296" s="1"/>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60"/>
    </row>
    <row r="297" spans="1:63" s="71" customFormat="1" ht="24.75" hidden="1" customHeight="1">
      <c r="A297" s="60"/>
      <c r="B297" s="251" t="s">
        <v>1019</v>
      </c>
      <c r="C297" s="251" t="s">
        <v>1020</v>
      </c>
      <c r="D297" s="126" t="s">
        <v>1262</v>
      </c>
      <c r="E297" s="307" t="s">
        <v>303</v>
      </c>
      <c r="F297" s="149" t="s">
        <v>19</v>
      </c>
      <c r="G297" s="149">
        <v>2</v>
      </c>
      <c r="H297" s="149" t="s">
        <v>20</v>
      </c>
      <c r="I297" s="149"/>
      <c r="J297" s="149"/>
      <c r="K297" s="149"/>
      <c r="L297" s="149">
        <v>7.9000000000000001E-2</v>
      </c>
      <c r="M297" s="149">
        <v>2</v>
      </c>
      <c r="N297" s="149">
        <v>3700</v>
      </c>
      <c r="O297" s="149" t="s">
        <v>1021</v>
      </c>
      <c r="P297" s="179" t="s">
        <v>1022</v>
      </c>
      <c r="Q297" s="153" t="s">
        <v>1453</v>
      </c>
      <c r="R297" s="182">
        <v>6386.98</v>
      </c>
      <c r="S297" s="155">
        <f t="shared" si="279"/>
        <v>281.02711999999997</v>
      </c>
      <c r="T297" s="156">
        <f>S297*M297</f>
        <v>562.05423999999994</v>
      </c>
      <c r="U297" s="157">
        <f t="shared" si="234"/>
        <v>281.02711999999997</v>
      </c>
      <c r="V297" s="157">
        <f t="shared" si="280"/>
        <v>562.05423999999994</v>
      </c>
      <c r="W297" s="219"/>
      <c r="X297" s="218">
        <v>0</v>
      </c>
      <c r="Y297" s="216">
        <v>0</v>
      </c>
      <c r="Z297" s="65" t="s">
        <v>12</v>
      </c>
      <c r="AA297" s="125">
        <f t="shared" si="281"/>
        <v>0</v>
      </c>
      <c r="AB297" s="125">
        <f t="shared" si="282"/>
        <v>0</v>
      </c>
      <c r="AC297" s="125">
        <f t="shared" si="287"/>
        <v>0</v>
      </c>
      <c r="AD297" s="66">
        <f>K297*Y297</f>
        <v>0</v>
      </c>
      <c r="AE297" s="66">
        <f>L297*Y297</f>
        <v>0</v>
      </c>
      <c r="AF297" s="126" t="s">
        <v>1262</v>
      </c>
      <c r="AG297" s="68">
        <v>0</v>
      </c>
      <c r="AH297" s="68" t="str">
        <f t="shared" si="275"/>
        <v>VYPRODÁNO</v>
      </c>
      <c r="AI297" s="68"/>
      <c r="AJ297" s="68"/>
      <c r="AK297" s="1"/>
      <c r="AL297" s="60"/>
      <c r="AM297" s="60"/>
      <c r="AN297" s="91"/>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row>
    <row r="298" spans="1:63" s="58" customFormat="1" ht="24.75" hidden="1" customHeight="1">
      <c r="A298" s="70"/>
      <c r="B298" s="135" t="s">
        <v>992</v>
      </c>
      <c r="C298" s="135"/>
      <c r="D298" s="79"/>
      <c r="E298" s="163"/>
      <c r="F298" s="163"/>
      <c r="G298" s="163"/>
      <c r="H298" s="163"/>
      <c r="I298" s="163"/>
      <c r="J298" s="163"/>
      <c r="K298" s="163"/>
      <c r="L298" s="163"/>
      <c r="M298" s="163"/>
      <c r="N298" s="163"/>
      <c r="O298" s="163"/>
      <c r="P298" s="162"/>
      <c r="Q298" s="162"/>
      <c r="R298" s="162"/>
      <c r="S298" s="162"/>
      <c r="T298" s="162"/>
      <c r="U298" s="162"/>
      <c r="V298" s="162"/>
      <c r="W298" s="72"/>
      <c r="X298" s="72"/>
      <c r="Y298" s="72"/>
      <c r="Z298" s="72"/>
      <c r="AA298" s="72"/>
      <c r="AB298" s="72"/>
      <c r="AC298" s="72"/>
      <c r="AD298" s="79"/>
      <c r="AE298" s="79"/>
      <c r="AF298" s="79"/>
      <c r="AG298" s="68">
        <v>1819.34330609929</v>
      </c>
      <c r="AH298" s="68" t="str">
        <f t="shared" si="275"/>
        <v>SKLADEM</v>
      </c>
      <c r="AI298" s="68"/>
      <c r="AJ298" s="68"/>
      <c r="AK298" s="1"/>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row>
    <row r="299" spans="1:63" s="71" customFormat="1" ht="24.75" hidden="1" customHeight="1">
      <c r="A299" s="70"/>
      <c r="B299" s="265" t="s">
        <v>990</v>
      </c>
      <c r="C299" s="265" t="s">
        <v>991</v>
      </c>
      <c r="D299" s="126" t="s">
        <v>1262</v>
      </c>
      <c r="E299" s="307" t="s">
        <v>303</v>
      </c>
      <c r="F299" s="149" t="s">
        <v>9</v>
      </c>
      <c r="G299" s="149">
        <v>2</v>
      </c>
      <c r="H299" s="149" t="s">
        <v>20</v>
      </c>
      <c r="I299" s="149">
        <v>200</v>
      </c>
      <c r="J299" s="149"/>
      <c r="K299" s="149">
        <v>17</v>
      </c>
      <c r="L299" s="149">
        <v>5.2999999999999999E-2</v>
      </c>
      <c r="M299" s="149">
        <v>1</v>
      </c>
      <c r="N299" s="149">
        <v>1920</v>
      </c>
      <c r="O299" s="149" t="s">
        <v>993</v>
      </c>
      <c r="P299" s="184" t="s">
        <v>1008</v>
      </c>
      <c r="Q299" s="153" t="s">
        <v>1453</v>
      </c>
      <c r="R299" s="182">
        <v>4151.34</v>
      </c>
      <c r="S299" s="155">
        <f t="shared" si="279"/>
        <v>182.65896000000001</v>
      </c>
      <c r="T299" s="156">
        <f>S299*M299</f>
        <v>182.65896000000001</v>
      </c>
      <c r="U299" s="157">
        <f t="shared" si="234"/>
        <v>182.65896000000001</v>
      </c>
      <c r="V299" s="157">
        <f t="shared" si="280"/>
        <v>182.65896000000001</v>
      </c>
      <c r="W299" s="219"/>
      <c r="X299" s="218">
        <v>0</v>
      </c>
      <c r="Y299" s="216">
        <v>0</v>
      </c>
      <c r="Z299" s="65" t="s">
        <v>12</v>
      </c>
      <c r="AA299" s="125">
        <f t="shared" si="281"/>
        <v>0</v>
      </c>
      <c r="AB299" s="125">
        <f t="shared" si="282"/>
        <v>0</v>
      </c>
      <c r="AC299" s="125">
        <f t="shared" si="287"/>
        <v>0</v>
      </c>
      <c r="AD299" s="66">
        <f>K299*Y299</f>
        <v>0</v>
      </c>
      <c r="AE299" s="66">
        <f>L299*Y299</f>
        <v>0</v>
      </c>
      <c r="AF299" s="126" t="s">
        <v>1262</v>
      </c>
      <c r="AG299" s="68">
        <v>0</v>
      </c>
      <c r="AH299" s="68" t="str">
        <f t="shared" si="275"/>
        <v>VYPRODÁNO</v>
      </c>
      <c r="AI299" s="68"/>
      <c r="AJ299" s="68"/>
      <c r="AK299" s="1"/>
      <c r="AL299" s="60"/>
      <c r="AM299" s="60"/>
      <c r="AN299" s="91"/>
      <c r="AO299" s="92"/>
      <c r="AP299" s="92"/>
      <c r="AQ299" s="92"/>
      <c r="AR299" s="92"/>
      <c r="AS299" s="92"/>
      <c r="AT299" s="92"/>
      <c r="AU299" s="92"/>
      <c r="AV299" s="92"/>
      <c r="AW299" s="92"/>
      <c r="AX299" s="92"/>
      <c r="AY299" s="92"/>
      <c r="AZ299" s="92"/>
      <c r="BA299" s="92"/>
      <c r="BB299" s="92"/>
      <c r="BC299" s="92"/>
      <c r="BD299" s="92"/>
      <c r="BE299" s="92"/>
      <c r="BF299" s="92"/>
      <c r="BG299" s="92"/>
      <c r="BH299" s="92"/>
      <c r="BI299" s="92"/>
      <c r="BJ299" s="92"/>
      <c r="BK299" s="92"/>
    </row>
    <row r="300" spans="1:63" s="58" customFormat="1" ht="24.75" hidden="1" customHeight="1">
      <c r="A300" s="70"/>
      <c r="B300" s="135" t="s">
        <v>992</v>
      </c>
      <c r="C300" s="135"/>
      <c r="D300" s="79"/>
      <c r="E300" s="163"/>
      <c r="F300" s="163"/>
      <c r="G300" s="163"/>
      <c r="H300" s="163"/>
      <c r="I300" s="163"/>
      <c r="J300" s="163"/>
      <c r="K300" s="163"/>
      <c r="L300" s="163"/>
      <c r="M300" s="163"/>
      <c r="N300" s="163"/>
      <c r="O300" s="163"/>
      <c r="P300" s="162"/>
      <c r="Q300" s="162"/>
      <c r="R300" s="162"/>
      <c r="S300" s="162"/>
      <c r="T300" s="162"/>
      <c r="U300" s="162"/>
      <c r="V300" s="162"/>
      <c r="W300" s="72"/>
      <c r="X300" s="72"/>
      <c r="Y300" s="72"/>
      <c r="Z300" s="72"/>
      <c r="AA300" s="72"/>
      <c r="AB300" s="72"/>
      <c r="AC300" s="72"/>
      <c r="AD300" s="79"/>
      <c r="AE300" s="79"/>
      <c r="AF300" s="79"/>
      <c r="AG300" s="68">
        <v>1840.11415925796</v>
      </c>
      <c r="AH300" s="68" t="str">
        <f t="shared" si="275"/>
        <v>SKLADEM</v>
      </c>
      <c r="AI300" s="68"/>
      <c r="AJ300" s="68"/>
      <c r="AK300" s="1"/>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row>
    <row r="301" spans="1:63" s="71" customFormat="1" ht="24.75" hidden="1" customHeight="1">
      <c r="A301" s="60"/>
      <c r="B301" s="251" t="s">
        <v>995</v>
      </c>
      <c r="C301" s="251" t="s">
        <v>996</v>
      </c>
      <c r="D301" s="126" t="s">
        <v>1262</v>
      </c>
      <c r="E301" s="307" t="s">
        <v>303</v>
      </c>
      <c r="F301" s="205" t="s">
        <v>1398</v>
      </c>
      <c r="G301" s="149">
        <v>2</v>
      </c>
      <c r="H301" s="149" t="s">
        <v>20</v>
      </c>
      <c r="I301" s="149">
        <v>200</v>
      </c>
      <c r="J301" s="149"/>
      <c r="K301" s="149">
        <v>19.5</v>
      </c>
      <c r="L301" s="149">
        <v>4.5999999999999999E-2</v>
      </c>
      <c r="M301" s="149">
        <v>1</v>
      </c>
      <c r="N301" s="149">
        <v>1937</v>
      </c>
      <c r="O301" s="149" t="s">
        <v>54</v>
      </c>
      <c r="P301" s="165" t="s">
        <v>987</v>
      </c>
      <c r="Q301" s="153" t="s">
        <v>1453</v>
      </c>
      <c r="R301" s="182">
        <v>4147.75</v>
      </c>
      <c r="S301" s="155">
        <f t="shared" si="279"/>
        <v>182.50099999999998</v>
      </c>
      <c r="T301" s="156">
        <f>S301*M301</f>
        <v>182.50099999999998</v>
      </c>
      <c r="U301" s="157">
        <f t="shared" si="234"/>
        <v>182.50099999999998</v>
      </c>
      <c r="V301" s="157">
        <f t="shared" si="280"/>
        <v>182.50099999999998</v>
      </c>
      <c r="W301" s="219"/>
      <c r="X301" s="218">
        <v>0</v>
      </c>
      <c r="Y301" s="216">
        <v>0</v>
      </c>
      <c r="Z301" s="65" t="s">
        <v>12</v>
      </c>
      <c r="AA301" s="125">
        <f t="shared" si="281"/>
        <v>0</v>
      </c>
      <c r="AB301" s="125">
        <f t="shared" si="282"/>
        <v>0</v>
      </c>
      <c r="AC301" s="125">
        <f t="shared" si="287"/>
        <v>0</v>
      </c>
      <c r="AD301" s="66">
        <f>K301*Y301</f>
        <v>0</v>
      </c>
      <c r="AE301" s="66">
        <f>L301*Y301</f>
        <v>0</v>
      </c>
      <c r="AF301" s="126" t="s">
        <v>1262</v>
      </c>
      <c r="AG301" s="75">
        <v>0</v>
      </c>
      <c r="AH301" s="68" t="str">
        <f t="shared" si="275"/>
        <v>VYPRODÁNO</v>
      </c>
      <c r="AI301" s="68"/>
      <c r="AJ301" s="68"/>
      <c r="AK301" s="60"/>
      <c r="AL301" s="60"/>
      <c r="AM301" s="60"/>
      <c r="AN301" s="91"/>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row>
    <row r="302" spans="1:63" s="58" customFormat="1" ht="24.75" customHeight="1">
      <c r="A302" s="70"/>
      <c r="B302" s="135" t="s">
        <v>301</v>
      </c>
      <c r="C302" s="135"/>
      <c r="D302" s="74"/>
      <c r="E302" s="178"/>
      <c r="F302" s="163"/>
      <c r="G302" s="163"/>
      <c r="H302" s="163"/>
      <c r="I302" s="163"/>
      <c r="J302" s="163"/>
      <c r="K302" s="163"/>
      <c r="L302" s="163"/>
      <c r="M302" s="163"/>
      <c r="N302" s="163"/>
      <c r="O302" s="163"/>
      <c r="P302" s="162"/>
      <c r="Q302" s="163"/>
      <c r="R302" s="163"/>
      <c r="S302" s="163"/>
      <c r="T302" s="163"/>
      <c r="U302" s="163"/>
      <c r="V302" s="163"/>
      <c r="W302" s="136"/>
      <c r="X302" s="136"/>
      <c r="Y302" s="136"/>
      <c r="Z302" s="136"/>
      <c r="AA302" s="136"/>
      <c r="AB302" s="136"/>
      <c r="AC302" s="136"/>
      <c r="AD302" s="79"/>
      <c r="AE302" s="79"/>
      <c r="AF302" s="74"/>
      <c r="AG302" s="80"/>
      <c r="AH302" s="68"/>
      <c r="AI302" s="68"/>
      <c r="AJ302" s="68"/>
      <c r="AK302" s="1"/>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row>
    <row r="303" spans="1:63" ht="24.75" hidden="1" customHeight="1">
      <c r="A303" s="1"/>
      <c r="B303" s="251" t="s">
        <v>302</v>
      </c>
      <c r="C303" s="251" t="s">
        <v>1076</v>
      </c>
      <c r="D303" s="67"/>
      <c r="E303" s="149" t="s">
        <v>303</v>
      </c>
      <c r="F303" s="149" t="s">
        <v>9</v>
      </c>
      <c r="G303" s="149">
        <v>2</v>
      </c>
      <c r="H303" s="149" t="s">
        <v>20</v>
      </c>
      <c r="I303" s="149">
        <v>150</v>
      </c>
      <c r="J303" s="149"/>
      <c r="K303" s="149">
        <v>17</v>
      </c>
      <c r="L303" s="149">
        <v>3.4700000000000002E-2</v>
      </c>
      <c r="M303" s="149">
        <v>1</v>
      </c>
      <c r="N303" s="149">
        <v>1955</v>
      </c>
      <c r="O303" s="149" t="s">
        <v>54</v>
      </c>
      <c r="P303" s="165" t="s">
        <v>304</v>
      </c>
      <c r="Q303" s="174" t="s">
        <v>1352</v>
      </c>
      <c r="R303" s="154">
        <v>4206.6115702479337</v>
      </c>
      <c r="S303" s="155">
        <f t="shared" si="279"/>
        <v>185.09090909090907</v>
      </c>
      <c r="T303" s="156">
        <f t="shared" ref="T303:T313" si="288">S303*M303</f>
        <v>185.09090909090907</v>
      </c>
      <c r="U303" s="157">
        <f t="shared" si="234"/>
        <v>185.09090909090907</v>
      </c>
      <c r="V303" s="157">
        <f t="shared" si="280"/>
        <v>185.09090909090907</v>
      </c>
      <c r="W303" s="219"/>
      <c r="X303" s="218">
        <v>0</v>
      </c>
      <c r="Y303" s="216">
        <v>0</v>
      </c>
      <c r="Z303" s="65" t="s">
        <v>12</v>
      </c>
      <c r="AA303" s="125">
        <f t="shared" si="281"/>
        <v>0</v>
      </c>
      <c r="AB303" s="125">
        <f t="shared" si="282"/>
        <v>0</v>
      </c>
      <c r="AC303" s="125">
        <f t="shared" si="287"/>
        <v>0</v>
      </c>
      <c r="AD303" s="66">
        <f t="shared" ref="AD303:AD313" si="289">K303*Y303</f>
        <v>0</v>
      </c>
      <c r="AE303" s="66">
        <f t="shared" ref="AE303:AE313" si="290">L303*Y303</f>
        <v>0</v>
      </c>
      <c r="AF303" s="67"/>
      <c r="AG303" s="83">
        <v>0</v>
      </c>
      <c r="AH303" s="68" t="str">
        <f t="shared" ref="AH303:AH307" si="291">IF(AG303=0,"VYPRODÁNO","SKLADEM")</f>
        <v>VYPRODÁNO</v>
      </c>
      <c r="AI303" s="68"/>
      <c r="AJ303" s="68"/>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row>
    <row r="304" spans="1:63" ht="24.75" customHeight="1">
      <c r="A304" s="1"/>
      <c r="B304" s="251" t="s">
        <v>305</v>
      </c>
      <c r="C304" s="251" t="s">
        <v>1633</v>
      </c>
      <c r="D304" s="287" t="s">
        <v>1262</v>
      </c>
      <c r="E304" s="149" t="s">
        <v>198</v>
      </c>
      <c r="F304" s="149" t="s">
        <v>9</v>
      </c>
      <c r="G304" s="149">
        <v>2</v>
      </c>
      <c r="H304" s="149" t="s">
        <v>20</v>
      </c>
      <c r="I304" s="149" t="s">
        <v>1720</v>
      </c>
      <c r="J304" s="149" t="s">
        <v>1743</v>
      </c>
      <c r="K304" s="149">
        <v>20</v>
      </c>
      <c r="L304" s="149">
        <v>4.2999999999999997E-2</v>
      </c>
      <c r="M304" s="149">
        <v>4</v>
      </c>
      <c r="N304" s="149">
        <v>725.8</v>
      </c>
      <c r="O304" s="149" t="s">
        <v>306</v>
      </c>
      <c r="P304" s="165" t="s">
        <v>307</v>
      </c>
      <c r="Q304" s="169" t="s">
        <v>1352</v>
      </c>
      <c r="R304" s="154">
        <v>1467.25</v>
      </c>
      <c r="S304" s="155">
        <f>R304*0.044</f>
        <v>64.558999999999997</v>
      </c>
      <c r="T304" s="156">
        <f t="shared" si="288"/>
        <v>258.23599999999999</v>
      </c>
      <c r="U304" s="157">
        <f t="shared" si="234"/>
        <v>64.558999999999997</v>
      </c>
      <c r="V304" s="157">
        <f t="shared" si="280"/>
        <v>258.23599999999999</v>
      </c>
      <c r="W304" s="219"/>
      <c r="X304" s="218">
        <v>0</v>
      </c>
      <c r="Y304" s="216">
        <v>0</v>
      </c>
      <c r="Z304" s="65" t="s">
        <v>12</v>
      </c>
      <c r="AA304" s="125">
        <f t="shared" si="281"/>
        <v>0</v>
      </c>
      <c r="AB304" s="125">
        <f t="shared" si="282"/>
        <v>0</v>
      </c>
      <c r="AC304" s="125">
        <f t="shared" si="287"/>
        <v>0</v>
      </c>
      <c r="AD304" s="66">
        <f t="shared" si="289"/>
        <v>0</v>
      </c>
      <c r="AE304" s="66">
        <f t="shared" si="290"/>
        <v>0</v>
      </c>
      <c r="AF304" s="287" t="s">
        <v>1262</v>
      </c>
      <c r="AG304" s="83">
        <v>1881.6558655752999</v>
      </c>
      <c r="AH304" s="68" t="str">
        <f t="shared" si="291"/>
        <v>SKLADEM</v>
      </c>
      <c r="AI304" s="68"/>
      <c r="AJ304" s="68"/>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row>
    <row r="305" spans="1:63" ht="24.75" customHeight="1">
      <c r="A305" s="1"/>
      <c r="B305" s="251" t="s">
        <v>308</v>
      </c>
      <c r="C305" s="251" t="s">
        <v>1634</v>
      </c>
      <c r="D305" s="287" t="s">
        <v>1262</v>
      </c>
      <c r="E305" s="149" t="s">
        <v>303</v>
      </c>
      <c r="F305" s="149" t="s">
        <v>9</v>
      </c>
      <c r="G305" s="149">
        <v>2</v>
      </c>
      <c r="H305" s="149" t="s">
        <v>20</v>
      </c>
      <c r="I305" s="149" t="s">
        <v>1499</v>
      </c>
      <c r="J305" s="149" t="s">
        <v>1744</v>
      </c>
      <c r="K305" s="149">
        <v>11.9</v>
      </c>
      <c r="L305" s="149">
        <v>2.9000000000000001E-2</v>
      </c>
      <c r="M305" s="149">
        <v>1</v>
      </c>
      <c r="N305" s="149">
        <v>1515</v>
      </c>
      <c r="O305" s="149" t="s">
        <v>275</v>
      </c>
      <c r="P305" s="165" t="s">
        <v>309</v>
      </c>
      <c r="Q305" s="159" t="s">
        <v>1233</v>
      </c>
      <c r="R305" s="154">
        <v>4057.8512396694218</v>
      </c>
      <c r="S305" s="155">
        <f t="shared" si="279"/>
        <v>178.54545454545456</v>
      </c>
      <c r="T305" s="156">
        <f t="shared" si="288"/>
        <v>178.54545454545456</v>
      </c>
      <c r="U305" s="157">
        <f t="shared" si="234"/>
        <v>178.54545454545456</v>
      </c>
      <c r="V305" s="157">
        <f t="shared" si="280"/>
        <v>178.54545454545456</v>
      </c>
      <c r="W305" s="219"/>
      <c r="X305" s="218">
        <v>0</v>
      </c>
      <c r="Y305" s="216">
        <v>0</v>
      </c>
      <c r="Z305" s="65" t="s">
        <v>12</v>
      </c>
      <c r="AA305" s="125">
        <f t="shared" si="281"/>
        <v>0</v>
      </c>
      <c r="AB305" s="125">
        <f t="shared" si="282"/>
        <v>0</v>
      </c>
      <c r="AC305" s="125">
        <f t="shared" si="287"/>
        <v>0</v>
      </c>
      <c r="AD305" s="66">
        <f t="shared" si="289"/>
        <v>0</v>
      </c>
      <c r="AE305" s="66">
        <f t="shared" si="290"/>
        <v>0</v>
      </c>
      <c r="AF305" s="287" t="s">
        <v>1262</v>
      </c>
      <c r="AG305" s="318">
        <v>52</v>
      </c>
      <c r="AH305" s="68" t="str">
        <f t="shared" si="291"/>
        <v>SKLADEM</v>
      </c>
      <c r="AI305" s="68"/>
      <c r="AJ305" s="68"/>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row>
    <row r="306" spans="1:63" ht="24.75" hidden="1" customHeight="1">
      <c r="A306" s="1"/>
      <c r="B306" s="251" t="s">
        <v>310</v>
      </c>
      <c r="C306" s="251" t="s">
        <v>311</v>
      </c>
      <c r="D306" s="288"/>
      <c r="E306" s="149" t="s">
        <v>303</v>
      </c>
      <c r="F306" s="149" t="s">
        <v>19</v>
      </c>
      <c r="G306" s="149">
        <v>2</v>
      </c>
      <c r="H306" s="149" t="s">
        <v>20</v>
      </c>
      <c r="I306" s="149" t="s">
        <v>312</v>
      </c>
      <c r="J306" s="149"/>
      <c r="K306" s="149">
        <v>29</v>
      </c>
      <c r="L306" s="149">
        <v>0.105</v>
      </c>
      <c r="M306" s="149">
        <v>1</v>
      </c>
      <c r="N306" s="149">
        <v>3888.9</v>
      </c>
      <c r="O306" s="149" t="s">
        <v>313</v>
      </c>
      <c r="P306" s="165" t="s">
        <v>314</v>
      </c>
      <c r="Q306" s="158" t="s">
        <v>11</v>
      </c>
      <c r="R306" s="154">
        <v>9247.9338842975212</v>
      </c>
      <c r="S306" s="155">
        <f t="shared" si="279"/>
        <v>406.90909090909093</v>
      </c>
      <c r="T306" s="156">
        <f t="shared" si="288"/>
        <v>406.90909090909093</v>
      </c>
      <c r="U306" s="157">
        <f t="shared" si="234"/>
        <v>406.90909090909093</v>
      </c>
      <c r="V306" s="157">
        <f t="shared" si="280"/>
        <v>406.90909090909093</v>
      </c>
      <c r="W306" s="219"/>
      <c r="X306" s="218">
        <v>0</v>
      </c>
      <c r="Y306" s="216">
        <v>0</v>
      </c>
      <c r="Z306" s="65" t="s">
        <v>12</v>
      </c>
      <c r="AA306" s="125">
        <f t="shared" si="281"/>
        <v>0</v>
      </c>
      <c r="AB306" s="125">
        <f t="shared" si="282"/>
        <v>0</v>
      </c>
      <c r="AC306" s="125">
        <f t="shared" si="287"/>
        <v>0</v>
      </c>
      <c r="AD306" s="66">
        <f t="shared" si="289"/>
        <v>0</v>
      </c>
      <c r="AE306" s="66">
        <f t="shared" si="290"/>
        <v>0</v>
      </c>
      <c r="AF306" s="288"/>
      <c r="AG306" s="83">
        <v>1902.4267187339599</v>
      </c>
      <c r="AH306" s="68" t="str">
        <f t="shared" si="291"/>
        <v>SKLADEM</v>
      </c>
      <c r="AI306" s="68"/>
      <c r="AJ306" s="68"/>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row>
    <row r="307" spans="1:63" ht="24.75" hidden="1" customHeight="1">
      <c r="A307" s="1"/>
      <c r="B307" s="251" t="s">
        <v>315</v>
      </c>
      <c r="C307" s="251" t="s">
        <v>316</v>
      </c>
      <c r="D307" s="288"/>
      <c r="E307" s="149" t="s">
        <v>303</v>
      </c>
      <c r="F307" s="149" t="s">
        <v>19</v>
      </c>
      <c r="G307" s="149">
        <v>2</v>
      </c>
      <c r="H307" s="149" t="s">
        <v>20</v>
      </c>
      <c r="I307" s="149" t="s">
        <v>317</v>
      </c>
      <c r="J307" s="149"/>
      <c r="K307" s="149">
        <v>20</v>
      </c>
      <c r="L307" s="149">
        <v>6.1699999999999998E-2</v>
      </c>
      <c r="M307" s="149">
        <v>1</v>
      </c>
      <c r="N307" s="149">
        <v>2509.1</v>
      </c>
      <c r="O307" s="149" t="s">
        <v>54</v>
      </c>
      <c r="P307" s="165" t="s">
        <v>318</v>
      </c>
      <c r="Q307" s="158" t="s">
        <v>11</v>
      </c>
      <c r="R307" s="154">
        <v>7023.9669421487606</v>
      </c>
      <c r="S307" s="155">
        <f t="shared" si="279"/>
        <v>309.05454545454546</v>
      </c>
      <c r="T307" s="156">
        <f t="shared" si="288"/>
        <v>309.05454545454546</v>
      </c>
      <c r="U307" s="157">
        <f t="shared" si="234"/>
        <v>309.05454545454546</v>
      </c>
      <c r="V307" s="157">
        <f t="shared" si="280"/>
        <v>309.05454545454546</v>
      </c>
      <c r="W307" s="219"/>
      <c r="X307" s="218">
        <v>0</v>
      </c>
      <c r="Y307" s="216">
        <v>0</v>
      </c>
      <c r="Z307" s="65" t="s">
        <v>12</v>
      </c>
      <c r="AA307" s="125">
        <f t="shared" si="281"/>
        <v>0</v>
      </c>
      <c r="AB307" s="125">
        <f t="shared" si="282"/>
        <v>0</v>
      </c>
      <c r="AC307" s="125">
        <f t="shared" si="287"/>
        <v>0</v>
      </c>
      <c r="AD307" s="66">
        <f t="shared" si="289"/>
        <v>0</v>
      </c>
      <c r="AE307" s="66">
        <f t="shared" si="290"/>
        <v>0</v>
      </c>
      <c r="AF307" s="288"/>
      <c r="AG307" s="83">
        <v>1912.8121453133001</v>
      </c>
      <c r="AH307" s="68" t="str">
        <f t="shared" si="291"/>
        <v>SKLADEM</v>
      </c>
      <c r="AI307" s="68"/>
      <c r="AJ307" s="68"/>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row>
    <row r="308" spans="1:63" ht="24.75" customHeight="1">
      <c r="A308" s="1"/>
      <c r="B308" s="251" t="s">
        <v>319</v>
      </c>
      <c r="C308" s="251" t="s">
        <v>1635</v>
      </c>
      <c r="D308" s="287" t="s">
        <v>1262</v>
      </c>
      <c r="E308" s="149" t="s">
        <v>303</v>
      </c>
      <c r="F308" s="149" t="s">
        <v>19</v>
      </c>
      <c r="G308" s="149">
        <v>2</v>
      </c>
      <c r="H308" s="149" t="s">
        <v>20</v>
      </c>
      <c r="I308" s="149" t="s">
        <v>1319</v>
      </c>
      <c r="J308" s="149" t="s">
        <v>1745</v>
      </c>
      <c r="K308" s="149">
        <v>28</v>
      </c>
      <c r="L308" s="149">
        <v>6.7000000000000004E-2</v>
      </c>
      <c r="M308" s="149">
        <v>1</v>
      </c>
      <c r="N308" s="149">
        <v>3108</v>
      </c>
      <c r="O308" s="149" t="s">
        <v>275</v>
      </c>
      <c r="P308" s="165" t="s">
        <v>320</v>
      </c>
      <c r="Q308" s="153" t="s">
        <v>1843</v>
      </c>
      <c r="R308" s="154">
        <v>6750.98</v>
      </c>
      <c r="S308" s="155">
        <f t="shared" si="279"/>
        <v>297.04311999999999</v>
      </c>
      <c r="T308" s="156">
        <f t="shared" si="288"/>
        <v>297.04311999999999</v>
      </c>
      <c r="U308" s="157">
        <f t="shared" si="234"/>
        <v>297.04311999999999</v>
      </c>
      <c r="V308" s="157">
        <f t="shared" si="280"/>
        <v>297.04311999999999</v>
      </c>
      <c r="W308" s="219"/>
      <c r="X308" s="218">
        <v>0</v>
      </c>
      <c r="Y308" s="216">
        <v>0</v>
      </c>
      <c r="Z308" s="65" t="s">
        <v>12</v>
      </c>
      <c r="AA308" s="125">
        <f t="shared" si="281"/>
        <v>0</v>
      </c>
      <c r="AB308" s="125">
        <f t="shared" si="282"/>
        <v>0</v>
      </c>
      <c r="AC308" s="125">
        <f t="shared" si="287"/>
        <v>0</v>
      </c>
      <c r="AD308" s="66">
        <f t="shared" si="289"/>
        <v>0</v>
      </c>
      <c r="AE308" s="66">
        <f t="shared" si="290"/>
        <v>0</v>
      </c>
      <c r="AF308" s="287" t="s">
        <v>1262</v>
      </c>
      <c r="AG308" s="83">
        <v>30</v>
      </c>
      <c r="AH308" s="68" t="str">
        <f t="shared" ref="AH308:AH326" si="292">IF(AG308=0,"VYPRODÁNO","SKLADEM")</f>
        <v>SKLADEM</v>
      </c>
      <c r="AI308" s="68"/>
      <c r="AJ308" s="68"/>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row>
    <row r="309" spans="1:63" ht="24.75" customHeight="1">
      <c r="A309" s="1"/>
      <c r="B309" s="251" t="s">
        <v>321</v>
      </c>
      <c r="C309" s="251" t="s">
        <v>1636</v>
      </c>
      <c r="D309" s="287" t="s">
        <v>1262</v>
      </c>
      <c r="E309" s="149" t="s">
        <v>303</v>
      </c>
      <c r="F309" s="149" t="s">
        <v>19</v>
      </c>
      <c r="G309" s="149">
        <v>2</v>
      </c>
      <c r="H309" s="149" t="s">
        <v>20</v>
      </c>
      <c r="I309" s="149" t="s">
        <v>1319</v>
      </c>
      <c r="J309" s="149" t="s">
        <v>1746</v>
      </c>
      <c r="K309" s="149">
        <v>17.899999999999999</v>
      </c>
      <c r="L309" s="149">
        <v>0.05</v>
      </c>
      <c r="M309" s="149">
        <v>1</v>
      </c>
      <c r="N309" s="149">
        <v>2262</v>
      </c>
      <c r="O309" s="149" t="s">
        <v>322</v>
      </c>
      <c r="P309" s="165" t="s">
        <v>323</v>
      </c>
      <c r="Q309" s="153" t="s">
        <v>1843</v>
      </c>
      <c r="R309" s="154">
        <v>4531.78</v>
      </c>
      <c r="S309" s="155">
        <f t="shared" si="279"/>
        <v>199.39831999999998</v>
      </c>
      <c r="T309" s="156">
        <f t="shared" si="288"/>
        <v>199.39831999999998</v>
      </c>
      <c r="U309" s="157">
        <f t="shared" si="234"/>
        <v>199.39831999999998</v>
      </c>
      <c r="V309" s="157">
        <f t="shared" si="280"/>
        <v>199.39831999999998</v>
      </c>
      <c r="W309" s="219"/>
      <c r="X309" s="218">
        <v>0</v>
      </c>
      <c r="Y309" s="216">
        <v>0</v>
      </c>
      <c r="Z309" s="65" t="s">
        <v>12</v>
      </c>
      <c r="AA309" s="125">
        <f t="shared" si="281"/>
        <v>0</v>
      </c>
      <c r="AB309" s="125">
        <f t="shared" si="282"/>
        <v>0</v>
      </c>
      <c r="AC309" s="125">
        <f t="shared" si="287"/>
        <v>0</v>
      </c>
      <c r="AD309" s="66">
        <f t="shared" si="289"/>
        <v>0</v>
      </c>
      <c r="AE309" s="66">
        <f t="shared" si="290"/>
        <v>0</v>
      </c>
      <c r="AF309" s="287" t="s">
        <v>1262</v>
      </c>
      <c r="AG309" s="83">
        <v>33</v>
      </c>
      <c r="AH309" s="68" t="str">
        <f t="shared" si="292"/>
        <v>SKLADEM</v>
      </c>
      <c r="AI309" s="68"/>
      <c r="AJ309" s="68"/>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row>
    <row r="310" spans="1:63" ht="24.75" hidden="1" customHeight="1">
      <c r="A310" s="1"/>
      <c r="B310" s="251" t="s">
        <v>324</v>
      </c>
      <c r="C310" s="251" t="s">
        <v>1637</v>
      </c>
      <c r="D310" s="287" t="s">
        <v>1262</v>
      </c>
      <c r="E310" s="149" t="s">
        <v>303</v>
      </c>
      <c r="F310" s="149" t="s">
        <v>9</v>
      </c>
      <c r="G310" s="149">
        <v>2</v>
      </c>
      <c r="H310" s="149" t="s">
        <v>20</v>
      </c>
      <c r="I310" s="149" t="s">
        <v>1716</v>
      </c>
      <c r="J310" s="149" t="s">
        <v>1747</v>
      </c>
      <c r="K310" s="149">
        <v>16.600000000000001</v>
      </c>
      <c r="L310" s="149">
        <v>4.9000000000000002E-2</v>
      </c>
      <c r="M310" s="149">
        <v>1</v>
      </c>
      <c r="N310" s="149">
        <v>1968</v>
      </c>
      <c r="O310" s="149" t="s">
        <v>275</v>
      </c>
      <c r="P310" s="165" t="s">
        <v>325</v>
      </c>
      <c r="Q310" s="159" t="s">
        <v>1233</v>
      </c>
      <c r="R310" s="154">
        <v>3573.21</v>
      </c>
      <c r="S310" s="155">
        <f t="shared" si="279"/>
        <v>157.22123999999999</v>
      </c>
      <c r="T310" s="156">
        <f t="shared" si="288"/>
        <v>157.22123999999999</v>
      </c>
      <c r="U310" s="157">
        <f t="shared" si="234"/>
        <v>157.22123999999999</v>
      </c>
      <c r="V310" s="157">
        <f t="shared" si="280"/>
        <v>157.22123999999999</v>
      </c>
      <c r="W310" s="219"/>
      <c r="X310" s="218">
        <v>0</v>
      </c>
      <c r="Y310" s="216">
        <v>0</v>
      </c>
      <c r="Z310" s="65" t="s">
        <v>12</v>
      </c>
      <c r="AA310" s="125">
        <f t="shared" si="281"/>
        <v>0</v>
      </c>
      <c r="AB310" s="125">
        <f t="shared" si="282"/>
        <v>0</v>
      </c>
      <c r="AC310" s="125">
        <f t="shared" si="287"/>
        <v>0</v>
      </c>
      <c r="AD310" s="66">
        <f t="shared" si="289"/>
        <v>0</v>
      </c>
      <c r="AE310" s="66">
        <f t="shared" si="290"/>
        <v>0</v>
      </c>
      <c r="AF310" s="287" t="s">
        <v>1262</v>
      </c>
      <c r="AG310" s="83">
        <v>74</v>
      </c>
      <c r="AH310" s="68" t="str">
        <f t="shared" si="292"/>
        <v>SKLADEM</v>
      </c>
      <c r="AI310" s="68"/>
      <c r="AJ310" s="68"/>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row>
    <row r="311" spans="1:63" ht="24.75" customHeight="1">
      <c r="A311" s="1"/>
      <c r="B311" s="251" t="s">
        <v>326</v>
      </c>
      <c r="C311" s="251" t="s">
        <v>1638</v>
      </c>
      <c r="D311" s="287" t="s">
        <v>1262</v>
      </c>
      <c r="E311" s="149" t="s">
        <v>237</v>
      </c>
      <c r="F311" s="149" t="s">
        <v>9</v>
      </c>
      <c r="G311" s="149">
        <v>2</v>
      </c>
      <c r="H311" s="149" t="s">
        <v>20</v>
      </c>
      <c r="I311" s="149" t="s">
        <v>1630</v>
      </c>
      <c r="J311" s="149" t="s">
        <v>1748</v>
      </c>
      <c r="K311" s="149">
        <v>21.1</v>
      </c>
      <c r="L311" s="149">
        <v>5.5E-2</v>
      </c>
      <c r="M311" s="149">
        <v>2</v>
      </c>
      <c r="N311" s="149">
        <v>1321</v>
      </c>
      <c r="O311" s="149" t="s">
        <v>275</v>
      </c>
      <c r="P311" s="165" t="s">
        <v>327</v>
      </c>
      <c r="Q311" s="174" t="s">
        <v>1352</v>
      </c>
      <c r="R311" s="154">
        <v>2478.29</v>
      </c>
      <c r="S311" s="155">
        <f t="shared" si="279"/>
        <v>109.04476</v>
      </c>
      <c r="T311" s="156">
        <f t="shared" si="288"/>
        <v>218.08951999999999</v>
      </c>
      <c r="U311" s="157">
        <f t="shared" si="234"/>
        <v>109.04476</v>
      </c>
      <c r="V311" s="157">
        <f t="shared" si="280"/>
        <v>218.08951999999999</v>
      </c>
      <c r="W311" s="219"/>
      <c r="X311" s="218">
        <v>0</v>
      </c>
      <c r="Y311" s="216">
        <v>0</v>
      </c>
      <c r="Z311" s="65" t="s">
        <v>12</v>
      </c>
      <c r="AA311" s="125">
        <f t="shared" si="281"/>
        <v>0</v>
      </c>
      <c r="AB311" s="125">
        <f t="shared" si="282"/>
        <v>0</v>
      </c>
      <c r="AC311" s="125">
        <f t="shared" si="287"/>
        <v>0</v>
      </c>
      <c r="AD311" s="66">
        <f t="shared" si="289"/>
        <v>0</v>
      </c>
      <c r="AE311" s="66">
        <f t="shared" si="290"/>
        <v>0</v>
      </c>
      <c r="AF311" s="287" t="s">
        <v>1262</v>
      </c>
      <c r="AG311" s="83">
        <v>214</v>
      </c>
      <c r="AH311" s="68" t="str">
        <f t="shared" si="292"/>
        <v>SKLADEM</v>
      </c>
      <c r="AI311" s="68"/>
      <c r="AJ311" s="68"/>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row>
    <row r="312" spans="1:63" ht="24.75" hidden="1" customHeight="1">
      <c r="A312" s="1"/>
      <c r="B312" s="251" t="s">
        <v>328</v>
      </c>
      <c r="C312" s="251" t="s">
        <v>1077</v>
      </c>
      <c r="D312" s="288"/>
      <c r="E312" s="149" t="s">
        <v>303</v>
      </c>
      <c r="F312" s="149" t="s">
        <v>9</v>
      </c>
      <c r="G312" s="149">
        <v>2</v>
      </c>
      <c r="H312" s="149" t="s">
        <v>20</v>
      </c>
      <c r="I312" s="149">
        <v>225</v>
      </c>
      <c r="J312" s="149"/>
      <c r="K312" s="149">
        <v>15</v>
      </c>
      <c r="L312" s="149">
        <v>4.2999999999999997E-2</v>
      </c>
      <c r="M312" s="149">
        <v>1</v>
      </c>
      <c r="N312" s="149">
        <v>1900</v>
      </c>
      <c r="O312" s="149" t="s">
        <v>87</v>
      </c>
      <c r="P312" s="165" t="s">
        <v>329</v>
      </c>
      <c r="Q312" s="158" t="s">
        <v>11</v>
      </c>
      <c r="R312" s="154">
        <v>4347.1074380165292</v>
      </c>
      <c r="S312" s="155">
        <f t="shared" si="279"/>
        <v>191.27272727272728</v>
      </c>
      <c r="T312" s="156">
        <f t="shared" si="288"/>
        <v>191.27272727272728</v>
      </c>
      <c r="U312" s="157">
        <f t="shared" si="234"/>
        <v>191.27272727272728</v>
      </c>
      <c r="V312" s="157">
        <f t="shared" si="280"/>
        <v>191.27272727272728</v>
      </c>
      <c r="W312" s="219"/>
      <c r="X312" s="218">
        <v>0</v>
      </c>
      <c r="Y312" s="216">
        <v>0</v>
      </c>
      <c r="Z312" s="65" t="s">
        <v>12</v>
      </c>
      <c r="AA312" s="125">
        <f t="shared" si="281"/>
        <v>0</v>
      </c>
      <c r="AB312" s="125">
        <f t="shared" si="282"/>
        <v>0</v>
      </c>
      <c r="AC312" s="125">
        <f t="shared" si="287"/>
        <v>0</v>
      </c>
      <c r="AD312" s="66">
        <f t="shared" si="289"/>
        <v>0</v>
      </c>
      <c r="AE312" s="66">
        <f t="shared" si="290"/>
        <v>0</v>
      </c>
      <c r="AF312" s="288"/>
      <c r="AG312" s="84">
        <v>0</v>
      </c>
      <c r="AH312" s="68" t="str">
        <f t="shared" si="292"/>
        <v>VYPRODÁNO</v>
      </c>
      <c r="AI312" s="68"/>
      <c r="AJ312" s="68"/>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row>
    <row r="313" spans="1:63" ht="24.75" customHeight="1">
      <c r="A313" s="1"/>
      <c r="B313" s="251" t="s">
        <v>936</v>
      </c>
      <c r="C313" s="251" t="s">
        <v>1639</v>
      </c>
      <c r="D313" s="287" t="s">
        <v>1262</v>
      </c>
      <c r="E313" s="307" t="s">
        <v>237</v>
      </c>
      <c r="F313" s="149" t="s">
        <v>9</v>
      </c>
      <c r="G313" s="149">
        <v>2</v>
      </c>
      <c r="H313" s="149" t="s">
        <v>20</v>
      </c>
      <c r="I313" s="149" t="s">
        <v>1499</v>
      </c>
      <c r="J313" s="149" t="s">
        <v>1749</v>
      </c>
      <c r="K313" s="149">
        <v>18</v>
      </c>
      <c r="L313" s="149">
        <v>7.9000000000000001E-2</v>
      </c>
      <c r="M313" s="149">
        <v>2</v>
      </c>
      <c r="N313" s="149">
        <v>2086</v>
      </c>
      <c r="O313" s="149" t="s">
        <v>322</v>
      </c>
      <c r="P313" s="165" t="s">
        <v>1473</v>
      </c>
      <c r="Q313" s="153" t="s">
        <v>1843</v>
      </c>
      <c r="R313" s="154">
        <v>4081.79</v>
      </c>
      <c r="S313" s="155">
        <f>R313*0.044</f>
        <v>179.59876</v>
      </c>
      <c r="T313" s="156">
        <f t="shared" si="288"/>
        <v>359.19752</v>
      </c>
      <c r="U313" s="157">
        <f t="shared" si="234"/>
        <v>179.59876</v>
      </c>
      <c r="V313" s="157">
        <f t="shared" si="280"/>
        <v>359.19752</v>
      </c>
      <c r="W313" s="219"/>
      <c r="X313" s="218"/>
      <c r="Y313" s="216">
        <v>0</v>
      </c>
      <c r="Z313" s="65"/>
      <c r="AA313" s="125"/>
      <c r="AB313" s="125">
        <f t="shared" si="282"/>
        <v>0</v>
      </c>
      <c r="AC313" s="125">
        <f t="shared" si="287"/>
        <v>0</v>
      </c>
      <c r="AD313" s="66">
        <f t="shared" si="289"/>
        <v>0</v>
      </c>
      <c r="AE313" s="66">
        <f t="shared" si="290"/>
        <v>0</v>
      </c>
      <c r="AF313" s="287" t="s">
        <v>1262</v>
      </c>
      <c r="AG313" s="84"/>
      <c r="AH313" s="68"/>
      <c r="AI313" s="68"/>
      <c r="AJ313" s="68"/>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row>
    <row r="314" spans="1:63" ht="24.75" customHeight="1">
      <c r="A314" s="1"/>
      <c r="B314" s="135" t="s">
        <v>1474</v>
      </c>
      <c r="C314" s="135"/>
      <c r="D314" s="136"/>
      <c r="E314" s="178"/>
      <c r="F314" s="163"/>
      <c r="G314" s="163"/>
      <c r="H314" s="163"/>
      <c r="I314" s="163"/>
      <c r="J314" s="163"/>
      <c r="K314" s="163"/>
      <c r="L314" s="163"/>
      <c r="M314" s="163"/>
      <c r="N314" s="163"/>
      <c r="O314" s="163"/>
      <c r="P314" s="162"/>
      <c r="Q314" s="163"/>
      <c r="R314" s="163"/>
      <c r="S314" s="163"/>
      <c r="T314" s="163"/>
      <c r="U314" s="163"/>
      <c r="V314" s="163"/>
      <c r="W314" s="136"/>
      <c r="X314" s="136"/>
      <c r="Y314" s="136"/>
      <c r="Z314" s="136"/>
      <c r="AA314" s="136"/>
      <c r="AB314" s="136"/>
      <c r="AC314" s="136"/>
      <c r="AD314" s="136"/>
      <c r="AE314" s="136"/>
      <c r="AF314" s="136"/>
      <c r="AG314" s="84"/>
      <c r="AH314" s="68"/>
      <c r="AI314" s="68"/>
      <c r="AJ314" s="68"/>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row>
    <row r="315" spans="1:63" ht="24.75" customHeight="1">
      <c r="A315" s="1"/>
      <c r="B315" s="251" t="s">
        <v>1532</v>
      </c>
      <c r="C315" s="251" t="s">
        <v>1533</v>
      </c>
      <c r="D315" s="287" t="s">
        <v>1262</v>
      </c>
      <c r="E315" s="307" t="s">
        <v>303</v>
      </c>
      <c r="F315" s="149" t="s">
        <v>9</v>
      </c>
      <c r="G315" s="149">
        <v>1</v>
      </c>
      <c r="H315" s="149" t="s">
        <v>20</v>
      </c>
      <c r="I315" s="149" t="s">
        <v>1319</v>
      </c>
      <c r="J315" s="149" t="s">
        <v>1750</v>
      </c>
      <c r="K315" s="149">
        <v>17.5</v>
      </c>
      <c r="L315" s="149">
        <v>5.3999999999999999E-2</v>
      </c>
      <c r="M315" s="149">
        <v>1</v>
      </c>
      <c r="N315" s="149">
        <v>1931.5</v>
      </c>
      <c r="O315" s="149" t="s">
        <v>52</v>
      </c>
      <c r="P315" s="246" t="s">
        <v>1761</v>
      </c>
      <c r="Q315" s="159" t="s">
        <v>1233</v>
      </c>
      <c r="R315" s="182">
        <v>4126.71</v>
      </c>
      <c r="S315" s="155">
        <f t="shared" ref="S315" si="293">R315*0.044</f>
        <v>181.57523999999998</v>
      </c>
      <c r="T315" s="156">
        <f t="shared" ref="T315:T320" si="294">S315*M315</f>
        <v>181.57523999999998</v>
      </c>
      <c r="U315" s="157">
        <f t="shared" ref="U315" si="295">S315*(1-$C$13)</f>
        <v>181.57523999999998</v>
      </c>
      <c r="V315" s="157">
        <f t="shared" ref="V315" si="296">T315*(1-$C$13)</f>
        <v>181.57523999999998</v>
      </c>
      <c r="W315" s="219"/>
      <c r="X315" s="218"/>
      <c r="Y315" s="216">
        <v>0</v>
      </c>
      <c r="Z315" s="65"/>
      <c r="AA315" s="125"/>
      <c r="AB315" s="125">
        <f t="shared" si="282"/>
        <v>0</v>
      </c>
      <c r="AC315" s="125">
        <f t="shared" si="287"/>
        <v>0</v>
      </c>
      <c r="AD315" s="66">
        <f t="shared" ref="AD315:AD320" si="297">K315*Y315</f>
        <v>0</v>
      </c>
      <c r="AE315" s="66">
        <v>0</v>
      </c>
      <c r="AF315" s="287" t="s">
        <v>1262</v>
      </c>
      <c r="AG315" s="320">
        <v>238</v>
      </c>
      <c r="AH315" s="68"/>
      <c r="AI315" s="68"/>
      <c r="AJ315" s="68"/>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row>
    <row r="316" spans="1:63" ht="24.75" customHeight="1">
      <c r="A316" s="1"/>
      <c r="B316" s="251" t="s">
        <v>995</v>
      </c>
      <c r="C316" s="251" t="s">
        <v>1536</v>
      </c>
      <c r="D316" s="287" t="s">
        <v>1262</v>
      </c>
      <c r="E316" s="307" t="s">
        <v>303</v>
      </c>
      <c r="F316" s="213" t="s">
        <v>1398</v>
      </c>
      <c r="G316" s="149">
        <v>2</v>
      </c>
      <c r="H316" s="149" t="s">
        <v>20</v>
      </c>
      <c r="I316" s="149" t="s">
        <v>1630</v>
      </c>
      <c r="J316" s="149" t="s">
        <v>1751</v>
      </c>
      <c r="K316" s="149">
        <v>19.5</v>
      </c>
      <c r="L316" s="149">
        <v>4.5999999999999999E-2</v>
      </c>
      <c r="M316" s="149">
        <v>1</v>
      </c>
      <c r="N316" s="149">
        <v>1937.5</v>
      </c>
      <c r="O316" s="149" t="s">
        <v>54</v>
      </c>
      <c r="P316" s="247" t="s">
        <v>1762</v>
      </c>
      <c r="Q316" s="174" t="s">
        <v>1352</v>
      </c>
      <c r="R316" s="182">
        <v>4506.12</v>
      </c>
      <c r="S316" s="155">
        <f t="shared" ref="S316:S329" si="298">R316*0.044</f>
        <v>198.26927999999998</v>
      </c>
      <c r="T316" s="156">
        <f t="shared" si="294"/>
        <v>198.26927999999998</v>
      </c>
      <c r="U316" s="157">
        <f t="shared" ref="U316:U323" si="299">S316*(1-$C$13)</f>
        <v>198.26927999999998</v>
      </c>
      <c r="V316" s="157">
        <f t="shared" si="280"/>
        <v>198.26927999999998</v>
      </c>
      <c r="W316" s="219"/>
      <c r="X316" s="218"/>
      <c r="Y316" s="216">
        <v>0</v>
      </c>
      <c r="Z316" s="65"/>
      <c r="AA316" s="125"/>
      <c r="AB316" s="125">
        <f t="shared" si="282"/>
        <v>0</v>
      </c>
      <c r="AC316" s="125">
        <f t="shared" si="287"/>
        <v>0</v>
      </c>
      <c r="AD316" s="66">
        <f t="shared" si="297"/>
        <v>0</v>
      </c>
      <c r="AE316" s="66">
        <f>L316*Y316</f>
        <v>0</v>
      </c>
      <c r="AF316" s="287" t="s">
        <v>1262</v>
      </c>
      <c r="AG316" s="320">
        <v>0</v>
      </c>
      <c r="AH316" s="68"/>
      <c r="AI316" s="68"/>
      <c r="AJ316" s="68"/>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row>
    <row r="317" spans="1:63" ht="24.75" customHeight="1">
      <c r="A317" s="1"/>
      <c r="B317" s="251" t="s">
        <v>1019</v>
      </c>
      <c r="C317" s="251" t="s">
        <v>1537</v>
      </c>
      <c r="D317" s="287" t="s">
        <v>1262</v>
      </c>
      <c r="E317" s="307" t="s">
        <v>303</v>
      </c>
      <c r="F317" s="149" t="s">
        <v>19</v>
      </c>
      <c r="G317" s="149">
        <v>2</v>
      </c>
      <c r="H317" s="149" t="s">
        <v>20</v>
      </c>
      <c r="I317" s="228" t="s">
        <v>1752</v>
      </c>
      <c r="J317" s="149" t="s">
        <v>1753</v>
      </c>
      <c r="K317" s="149"/>
      <c r="L317" s="149">
        <v>7.9000000000000001E-2</v>
      </c>
      <c r="M317" s="149">
        <v>1</v>
      </c>
      <c r="N317" s="149">
        <v>3700</v>
      </c>
      <c r="O317" s="149" t="s">
        <v>1021</v>
      </c>
      <c r="P317" s="243" t="s">
        <v>1761</v>
      </c>
      <c r="Q317" s="174" t="s">
        <v>1352</v>
      </c>
      <c r="R317" s="182">
        <v>7010.15</v>
      </c>
      <c r="S317" s="155">
        <f t="shared" si="298"/>
        <v>308.44659999999999</v>
      </c>
      <c r="T317" s="156">
        <f t="shared" si="294"/>
        <v>308.44659999999999</v>
      </c>
      <c r="U317" s="157">
        <f t="shared" si="299"/>
        <v>308.44659999999999</v>
      </c>
      <c r="V317" s="157">
        <f t="shared" si="280"/>
        <v>308.44659999999999</v>
      </c>
      <c r="W317" s="219"/>
      <c r="X317" s="218"/>
      <c r="Y317" s="216">
        <v>0</v>
      </c>
      <c r="Z317" s="65"/>
      <c r="AA317" s="125"/>
      <c r="AB317" s="125">
        <f t="shared" si="282"/>
        <v>0</v>
      </c>
      <c r="AC317" s="125">
        <f t="shared" si="287"/>
        <v>0</v>
      </c>
      <c r="AD317" s="66">
        <f t="shared" si="297"/>
        <v>0</v>
      </c>
      <c r="AE317" s="66">
        <f>L317*Y317</f>
        <v>0</v>
      </c>
      <c r="AF317" s="287" t="s">
        <v>1262</v>
      </c>
      <c r="AG317" s="320">
        <v>0</v>
      </c>
      <c r="AH317" s="68"/>
      <c r="AI317" s="68"/>
      <c r="AJ317" s="68"/>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row>
    <row r="318" spans="1:63" ht="24.75" customHeight="1">
      <c r="A318" s="1"/>
      <c r="B318" s="251" t="s">
        <v>1033</v>
      </c>
      <c r="C318" s="251" t="s">
        <v>1534</v>
      </c>
      <c r="D318" s="287" t="s">
        <v>1262</v>
      </c>
      <c r="E318" s="307" t="s">
        <v>303</v>
      </c>
      <c r="F318" s="149" t="s">
        <v>19</v>
      </c>
      <c r="G318" s="149">
        <v>2</v>
      </c>
      <c r="H318" s="149" t="s">
        <v>1535</v>
      </c>
      <c r="I318" s="149" t="s">
        <v>1699</v>
      </c>
      <c r="J318" s="149" t="s">
        <v>1754</v>
      </c>
      <c r="K318" s="149">
        <v>27</v>
      </c>
      <c r="L318" s="149">
        <v>0.107</v>
      </c>
      <c r="M318" s="149">
        <v>1</v>
      </c>
      <c r="N318" s="149">
        <v>3771.4</v>
      </c>
      <c r="O318" s="149" t="s">
        <v>1021</v>
      </c>
      <c r="P318" s="246" t="s">
        <v>1761</v>
      </c>
      <c r="Q318" s="159" t="s">
        <v>1233</v>
      </c>
      <c r="R318" s="182">
        <v>7931.78</v>
      </c>
      <c r="S318" s="155">
        <f t="shared" si="298"/>
        <v>348.99831999999998</v>
      </c>
      <c r="T318" s="156">
        <f t="shared" si="294"/>
        <v>348.99831999999998</v>
      </c>
      <c r="U318" s="157">
        <f t="shared" si="299"/>
        <v>348.99831999999998</v>
      </c>
      <c r="V318" s="157">
        <f t="shared" si="280"/>
        <v>348.99831999999998</v>
      </c>
      <c r="W318" s="219"/>
      <c r="X318" s="218"/>
      <c r="Y318" s="216">
        <v>0</v>
      </c>
      <c r="Z318" s="65"/>
      <c r="AA318" s="125"/>
      <c r="AB318" s="125">
        <f t="shared" si="282"/>
        <v>0</v>
      </c>
      <c r="AC318" s="125">
        <f t="shared" si="287"/>
        <v>0</v>
      </c>
      <c r="AD318" s="66">
        <f t="shared" si="297"/>
        <v>0</v>
      </c>
      <c r="AE318" s="66">
        <v>0</v>
      </c>
      <c r="AF318" s="287" t="s">
        <v>1262</v>
      </c>
      <c r="AG318" s="320">
        <v>198</v>
      </c>
      <c r="AH318" s="68"/>
      <c r="AI318" s="68"/>
      <c r="AJ318" s="68"/>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row>
    <row r="319" spans="1:63" ht="24.75" customHeight="1">
      <c r="A319" s="1"/>
      <c r="B319" s="265" t="s">
        <v>1014</v>
      </c>
      <c r="C319" s="265" t="s">
        <v>1538</v>
      </c>
      <c r="D319" s="287" t="s">
        <v>1262</v>
      </c>
      <c r="E319" s="307" t="s">
        <v>303</v>
      </c>
      <c r="F319" s="149" t="s">
        <v>19</v>
      </c>
      <c r="G319" s="149">
        <v>2</v>
      </c>
      <c r="H319" s="149" t="s">
        <v>20</v>
      </c>
      <c r="I319" s="228" t="s">
        <v>1755</v>
      </c>
      <c r="J319" s="149" t="s">
        <v>1756</v>
      </c>
      <c r="K319" s="149"/>
      <c r="L319" s="149">
        <v>0.108</v>
      </c>
      <c r="M319" s="149">
        <v>1</v>
      </c>
      <c r="N319" s="149">
        <v>3740</v>
      </c>
      <c r="O319" s="149" t="s">
        <v>1016</v>
      </c>
      <c r="P319" s="243" t="s">
        <v>1761</v>
      </c>
      <c r="Q319" s="202" t="s">
        <v>1233</v>
      </c>
      <c r="R319" s="154">
        <v>7931.78</v>
      </c>
      <c r="S319" s="155">
        <f t="shared" si="298"/>
        <v>348.99831999999998</v>
      </c>
      <c r="T319" s="156">
        <f t="shared" si="294"/>
        <v>348.99831999999998</v>
      </c>
      <c r="U319" s="157">
        <f t="shared" si="299"/>
        <v>348.99831999999998</v>
      </c>
      <c r="V319" s="157">
        <f t="shared" si="280"/>
        <v>348.99831999999998</v>
      </c>
      <c r="W319" s="219"/>
      <c r="X319" s="218"/>
      <c r="Y319" s="216">
        <v>0</v>
      </c>
      <c r="Z319" s="65"/>
      <c r="AA319" s="125"/>
      <c r="AB319" s="125">
        <f t="shared" si="282"/>
        <v>0</v>
      </c>
      <c r="AC319" s="125">
        <f t="shared" si="287"/>
        <v>0</v>
      </c>
      <c r="AD319" s="66">
        <f t="shared" si="297"/>
        <v>0</v>
      </c>
      <c r="AE319" s="66">
        <f>L319*Y319</f>
        <v>0</v>
      </c>
      <c r="AF319" s="287" t="s">
        <v>1262</v>
      </c>
      <c r="AG319" s="320">
        <v>240</v>
      </c>
      <c r="AH319" s="68"/>
      <c r="AI319" s="68"/>
      <c r="AJ319" s="68"/>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row>
    <row r="320" spans="1:63" ht="24.75" customHeight="1">
      <c r="A320" s="1"/>
      <c r="B320" s="251" t="s">
        <v>1029</v>
      </c>
      <c r="C320" s="251" t="s">
        <v>1539</v>
      </c>
      <c r="D320" s="287" t="s">
        <v>1262</v>
      </c>
      <c r="E320" s="307" t="s">
        <v>303</v>
      </c>
      <c r="F320" s="149" t="s">
        <v>19</v>
      </c>
      <c r="G320" s="149">
        <v>2</v>
      </c>
      <c r="H320" s="149" t="s">
        <v>20</v>
      </c>
      <c r="I320" s="149" t="s">
        <v>1699</v>
      </c>
      <c r="J320" s="149" t="s">
        <v>1757</v>
      </c>
      <c r="K320" s="149">
        <v>30</v>
      </c>
      <c r="L320" s="149">
        <v>0.114</v>
      </c>
      <c r="M320" s="149">
        <v>1</v>
      </c>
      <c r="N320" s="149">
        <v>3659.5</v>
      </c>
      <c r="O320" s="149"/>
      <c r="P320" s="243" t="s">
        <v>1761</v>
      </c>
      <c r="Q320" s="159" t="s">
        <v>1233</v>
      </c>
      <c r="R320" s="154">
        <v>8200.3799999999992</v>
      </c>
      <c r="S320" s="155">
        <f t="shared" si="298"/>
        <v>360.81671999999992</v>
      </c>
      <c r="T320" s="156">
        <f t="shared" si="294"/>
        <v>360.81671999999992</v>
      </c>
      <c r="U320" s="157">
        <f t="shared" si="299"/>
        <v>360.81671999999992</v>
      </c>
      <c r="V320" s="157">
        <f t="shared" si="280"/>
        <v>360.81671999999992</v>
      </c>
      <c r="W320" s="219"/>
      <c r="X320" s="218"/>
      <c r="Y320" s="216">
        <v>0</v>
      </c>
      <c r="Z320" s="65"/>
      <c r="AA320" s="125"/>
      <c r="AB320" s="125">
        <f t="shared" si="282"/>
        <v>0</v>
      </c>
      <c r="AC320" s="125">
        <f t="shared" si="287"/>
        <v>0</v>
      </c>
      <c r="AD320" s="66">
        <f t="shared" si="297"/>
        <v>0</v>
      </c>
      <c r="AE320" s="66">
        <f>L320*Y320</f>
        <v>0</v>
      </c>
      <c r="AF320" s="287" t="s">
        <v>1262</v>
      </c>
      <c r="AG320" s="320">
        <v>201</v>
      </c>
      <c r="AH320" s="68"/>
      <c r="AI320" s="68"/>
      <c r="AJ320" s="68"/>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row>
    <row r="321" spans="1:63" ht="24.75" customHeight="1">
      <c r="A321" s="1"/>
      <c r="B321" s="135" t="s">
        <v>1474</v>
      </c>
      <c r="C321" s="135"/>
      <c r="D321" s="74"/>
      <c r="E321" s="178"/>
      <c r="F321" s="163"/>
      <c r="G321" s="163"/>
      <c r="H321" s="163"/>
      <c r="I321" s="163"/>
      <c r="J321" s="163"/>
      <c r="K321" s="163"/>
      <c r="L321" s="163"/>
      <c r="M321" s="163"/>
      <c r="N321" s="163"/>
      <c r="O321" s="163"/>
      <c r="P321" s="162"/>
      <c r="Q321" s="163"/>
      <c r="R321" s="167"/>
      <c r="S321" s="167"/>
      <c r="T321" s="167"/>
      <c r="U321" s="167"/>
      <c r="V321" s="167"/>
      <c r="W321" s="211"/>
      <c r="X321" s="211"/>
      <c r="Y321" s="211"/>
      <c r="Z321" s="211"/>
      <c r="AA321" s="211"/>
      <c r="AB321" s="211"/>
      <c r="AC321" s="211"/>
      <c r="AD321" s="211"/>
      <c r="AE321" s="211"/>
      <c r="AF321" s="74"/>
      <c r="AG321" s="84"/>
      <c r="AH321" s="68"/>
      <c r="AI321" s="68"/>
      <c r="AJ321" s="68"/>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row>
    <row r="322" spans="1:63" ht="24.75" customHeight="1">
      <c r="A322" s="1"/>
      <c r="B322" s="261" t="s">
        <v>1524</v>
      </c>
      <c r="C322" s="261" t="s">
        <v>1525</v>
      </c>
      <c r="D322" s="287" t="s">
        <v>1262</v>
      </c>
      <c r="E322" s="307" t="s">
        <v>303</v>
      </c>
      <c r="F322" s="149" t="s">
        <v>19</v>
      </c>
      <c r="G322" s="149">
        <v>2</v>
      </c>
      <c r="H322" s="149" t="s">
        <v>20</v>
      </c>
      <c r="I322" s="149" t="s">
        <v>1740</v>
      </c>
      <c r="J322" s="149" t="s">
        <v>1758</v>
      </c>
      <c r="K322" s="149">
        <v>31</v>
      </c>
      <c r="L322" s="149">
        <v>8.5999999999999993E-2</v>
      </c>
      <c r="M322" s="149">
        <v>1</v>
      </c>
      <c r="N322" s="149">
        <v>3800</v>
      </c>
      <c r="O322" s="149" t="s">
        <v>1527</v>
      </c>
      <c r="P322" s="243" t="s">
        <v>1761</v>
      </c>
      <c r="Q322" s="159" t="s">
        <v>1233</v>
      </c>
      <c r="R322" s="154">
        <v>7655.79</v>
      </c>
      <c r="S322" s="155">
        <f t="shared" si="298"/>
        <v>336.85476</v>
      </c>
      <c r="T322" s="156">
        <f>S322*M322</f>
        <v>336.85476</v>
      </c>
      <c r="U322" s="157">
        <f t="shared" si="299"/>
        <v>336.85476</v>
      </c>
      <c r="V322" s="157">
        <f t="shared" si="280"/>
        <v>336.85476</v>
      </c>
      <c r="W322" s="219"/>
      <c r="X322" s="218"/>
      <c r="Y322" s="216">
        <v>0</v>
      </c>
      <c r="Z322" s="65"/>
      <c r="AA322" s="125"/>
      <c r="AB322" s="125">
        <f t="shared" si="282"/>
        <v>0</v>
      </c>
      <c r="AC322" s="125">
        <f t="shared" si="287"/>
        <v>0</v>
      </c>
      <c r="AD322" s="66">
        <f>K322*Y322</f>
        <v>0</v>
      </c>
      <c r="AE322" s="66">
        <f>L322*Y322</f>
        <v>0</v>
      </c>
      <c r="AF322" s="287" t="s">
        <v>1262</v>
      </c>
      <c r="AG322" s="321">
        <v>51</v>
      </c>
      <c r="AH322" s="68"/>
      <c r="AI322" s="68"/>
      <c r="AJ322" s="68"/>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row>
    <row r="323" spans="1:63" ht="24.75" hidden="1" customHeight="1">
      <c r="A323" s="1"/>
      <c r="B323" s="261" t="s">
        <v>1529</v>
      </c>
      <c r="C323" s="261" t="s">
        <v>1530</v>
      </c>
      <c r="D323" s="126" t="s">
        <v>1262</v>
      </c>
      <c r="E323" s="307" t="s">
        <v>303</v>
      </c>
      <c r="F323" s="149" t="s">
        <v>19</v>
      </c>
      <c r="G323" s="149">
        <v>2</v>
      </c>
      <c r="H323" s="149" t="s">
        <v>20</v>
      </c>
      <c r="I323" s="149" t="s">
        <v>1526</v>
      </c>
      <c r="J323" s="149"/>
      <c r="K323" s="149">
        <v>39</v>
      </c>
      <c r="L323" s="149">
        <v>0.09</v>
      </c>
      <c r="M323" s="149">
        <v>1</v>
      </c>
      <c r="N323" s="149">
        <v>3800</v>
      </c>
      <c r="O323" s="149" t="s">
        <v>1531</v>
      </c>
      <c r="P323" s="179"/>
      <c r="Q323" s="153" t="s">
        <v>1528</v>
      </c>
      <c r="R323" s="154">
        <v>8578.9500000000007</v>
      </c>
      <c r="S323" s="155">
        <f t="shared" si="298"/>
        <v>377.47379999999998</v>
      </c>
      <c r="T323" s="156">
        <f>S323*M323</f>
        <v>377.47379999999998</v>
      </c>
      <c r="U323" s="157">
        <f t="shared" si="299"/>
        <v>377.47379999999998</v>
      </c>
      <c r="V323" s="157">
        <f t="shared" si="280"/>
        <v>377.47379999999998</v>
      </c>
      <c r="W323" s="219"/>
      <c r="X323" s="218"/>
      <c r="Y323" s="216">
        <v>0</v>
      </c>
      <c r="Z323" s="65"/>
      <c r="AA323" s="125"/>
      <c r="AB323" s="125">
        <f t="shared" si="282"/>
        <v>0</v>
      </c>
      <c r="AC323" s="125">
        <f t="shared" si="287"/>
        <v>0</v>
      </c>
      <c r="AD323" s="66">
        <f>K323*Y323</f>
        <v>0</v>
      </c>
      <c r="AE323" s="66">
        <f>L323*Y323</f>
        <v>0</v>
      </c>
      <c r="AF323" s="126" t="s">
        <v>1262</v>
      </c>
      <c r="AG323" s="84"/>
      <c r="AH323" s="68"/>
      <c r="AI323" s="68"/>
      <c r="AJ323" s="68"/>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row>
    <row r="324" spans="1:63" s="58" customFormat="1" ht="24.75" customHeight="1">
      <c r="A324" s="70"/>
      <c r="B324" s="135" t="s">
        <v>330</v>
      </c>
      <c r="C324" s="135"/>
      <c r="D324" s="74"/>
      <c r="E324" s="163"/>
      <c r="F324" s="163"/>
      <c r="G324" s="163"/>
      <c r="H324" s="163"/>
      <c r="I324" s="163"/>
      <c r="J324" s="163"/>
      <c r="K324" s="163"/>
      <c r="L324" s="163"/>
      <c r="M324" s="163"/>
      <c r="N324" s="163"/>
      <c r="O324" s="163"/>
      <c r="P324" s="162"/>
      <c r="Q324" s="163"/>
      <c r="R324" s="163"/>
      <c r="S324" s="163"/>
      <c r="T324" s="163"/>
      <c r="U324" s="163"/>
      <c r="V324" s="163"/>
      <c r="W324" s="136"/>
      <c r="X324" s="136"/>
      <c r="Y324" s="136"/>
      <c r="Z324" s="136"/>
      <c r="AA324" s="136"/>
      <c r="AB324" s="136"/>
      <c r="AC324" s="136"/>
      <c r="AD324" s="136"/>
      <c r="AE324" s="79"/>
      <c r="AF324" s="74"/>
      <c r="AG324" s="83">
        <v>1975.1247047893</v>
      </c>
      <c r="AH324" s="68" t="str">
        <f t="shared" si="292"/>
        <v>SKLADEM</v>
      </c>
      <c r="AI324" s="68"/>
      <c r="AJ324" s="68"/>
      <c r="AK324" s="1"/>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c r="BJ324" s="60"/>
      <c r="BK324" s="60"/>
    </row>
    <row r="325" spans="1:63" ht="24.75" customHeight="1">
      <c r="A325" s="1"/>
      <c r="B325" s="251" t="s">
        <v>331</v>
      </c>
      <c r="C325" s="251" t="s">
        <v>332</v>
      </c>
      <c r="D325" s="67"/>
      <c r="E325" s="149" t="s">
        <v>333</v>
      </c>
      <c r="F325" s="149" t="s">
        <v>86</v>
      </c>
      <c r="G325" s="149"/>
      <c r="H325" s="149" t="s">
        <v>334</v>
      </c>
      <c r="I325" s="149"/>
      <c r="J325" s="149"/>
      <c r="K325" s="149">
        <v>14</v>
      </c>
      <c r="L325" s="149">
        <v>4.2393749999999994E-2</v>
      </c>
      <c r="M325" s="149">
        <v>4000</v>
      </c>
      <c r="N325" s="149">
        <v>0.04</v>
      </c>
      <c r="O325" s="149"/>
      <c r="P325" s="165" t="s">
        <v>335</v>
      </c>
      <c r="Q325" s="159" t="s">
        <v>1233</v>
      </c>
      <c r="R325" s="154">
        <v>3.5</v>
      </c>
      <c r="S325" s="155"/>
      <c r="T325" s="156"/>
      <c r="U325" s="157">
        <v>0.15</v>
      </c>
      <c r="V325" s="157">
        <v>616</v>
      </c>
      <c r="W325" s="219"/>
      <c r="X325" s="218">
        <v>0</v>
      </c>
      <c r="Y325" s="216">
        <v>0</v>
      </c>
      <c r="Z325" s="65" t="s">
        <v>12</v>
      </c>
      <c r="AA325" s="125">
        <f t="shared" si="281"/>
        <v>0</v>
      </c>
      <c r="AB325" s="125">
        <f t="shared" si="282"/>
        <v>0</v>
      </c>
      <c r="AC325" s="125">
        <f t="shared" si="287"/>
        <v>0</v>
      </c>
      <c r="AD325" s="66">
        <f t="shared" ref="AD325:AD331" si="300">K325*Y325</f>
        <v>0</v>
      </c>
      <c r="AE325" s="66">
        <f t="shared" ref="AE325:AE331" si="301">L325*Y325</f>
        <v>0</v>
      </c>
      <c r="AF325" s="67"/>
      <c r="AG325" s="83">
        <v>1985.51013136863</v>
      </c>
      <c r="AH325" s="68" t="str">
        <f t="shared" si="292"/>
        <v>SKLADEM</v>
      </c>
      <c r="AI325" s="68"/>
      <c r="AJ325" s="68"/>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row>
    <row r="326" spans="1:63" ht="24.75" hidden="1" customHeight="1">
      <c r="A326" s="1"/>
      <c r="B326" s="251" t="s">
        <v>336</v>
      </c>
      <c r="C326" s="251" t="s">
        <v>337</v>
      </c>
      <c r="D326" s="67"/>
      <c r="E326" s="149" t="s">
        <v>338</v>
      </c>
      <c r="F326" s="149" t="s">
        <v>86</v>
      </c>
      <c r="G326" s="149"/>
      <c r="H326" s="149" t="s">
        <v>334</v>
      </c>
      <c r="I326" s="149"/>
      <c r="J326" s="149"/>
      <c r="K326" s="149">
        <v>17</v>
      </c>
      <c r="L326" s="149">
        <v>4.2393749999999994E-2</v>
      </c>
      <c r="M326" s="149">
        <v>500</v>
      </c>
      <c r="N326" s="149">
        <v>0.04</v>
      </c>
      <c r="O326" s="149"/>
      <c r="P326" s="165" t="s">
        <v>339</v>
      </c>
      <c r="Q326" s="159" t="s">
        <v>1233</v>
      </c>
      <c r="R326" s="154">
        <v>16.5</v>
      </c>
      <c r="S326" s="155">
        <f t="shared" si="298"/>
        <v>0.72599999999999998</v>
      </c>
      <c r="T326" s="156">
        <f>S326*M326</f>
        <v>363</v>
      </c>
      <c r="U326" s="157">
        <f t="shared" ref="U326:U335" si="302">S326*(1-$C$13)</f>
        <v>0.72599999999999998</v>
      </c>
      <c r="V326" s="157">
        <f t="shared" si="280"/>
        <v>363</v>
      </c>
      <c r="W326" s="219"/>
      <c r="X326" s="218">
        <v>0</v>
      </c>
      <c r="Y326" s="216">
        <v>0</v>
      </c>
      <c r="Z326" s="65" t="s">
        <v>12</v>
      </c>
      <c r="AA326" s="125">
        <f t="shared" si="281"/>
        <v>0</v>
      </c>
      <c r="AB326" s="125">
        <f t="shared" si="282"/>
        <v>0</v>
      </c>
      <c r="AC326" s="125">
        <f t="shared" si="287"/>
        <v>0</v>
      </c>
      <c r="AD326" s="66">
        <f t="shared" si="300"/>
        <v>0</v>
      </c>
      <c r="AE326" s="66">
        <f t="shared" si="301"/>
        <v>0</v>
      </c>
      <c r="AF326" s="67"/>
      <c r="AG326" s="83">
        <v>1700</v>
      </c>
      <c r="AH326" s="68" t="str">
        <f t="shared" si="292"/>
        <v>SKLADEM</v>
      </c>
      <c r="AI326" s="68"/>
      <c r="AJ326" s="68"/>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row>
    <row r="327" spans="1:63" ht="24.75" customHeight="1">
      <c r="A327" s="1"/>
      <c r="B327" s="251" t="s">
        <v>1478</v>
      </c>
      <c r="C327" s="251" t="s">
        <v>1479</v>
      </c>
      <c r="D327" s="67"/>
      <c r="E327" s="149" t="s">
        <v>333</v>
      </c>
      <c r="F327" s="149" t="s">
        <v>86</v>
      </c>
      <c r="G327" s="149" t="s">
        <v>1480</v>
      </c>
      <c r="H327" s="149" t="s">
        <v>334</v>
      </c>
      <c r="I327" s="149" t="s">
        <v>1481</v>
      </c>
      <c r="J327" s="149"/>
      <c r="K327" s="149">
        <v>13.7</v>
      </c>
      <c r="L327" s="149"/>
      <c r="M327" s="149">
        <v>4000</v>
      </c>
      <c r="N327" s="149">
        <v>0.04</v>
      </c>
      <c r="O327" s="149"/>
      <c r="P327" s="165"/>
      <c r="Q327" s="159" t="s">
        <v>1233</v>
      </c>
      <c r="R327" s="154">
        <v>4.87</v>
      </c>
      <c r="S327" s="155"/>
      <c r="T327" s="156"/>
      <c r="U327" s="157">
        <v>0.21</v>
      </c>
      <c r="V327" s="157">
        <v>764</v>
      </c>
      <c r="W327" s="219"/>
      <c r="X327" s="218"/>
      <c r="Y327" s="216">
        <v>0</v>
      </c>
      <c r="Z327" s="65"/>
      <c r="AA327" s="125"/>
      <c r="AB327" s="125">
        <f t="shared" si="282"/>
        <v>0</v>
      </c>
      <c r="AC327" s="125">
        <f t="shared" si="287"/>
        <v>0</v>
      </c>
      <c r="AD327" s="66">
        <f t="shared" si="300"/>
        <v>0</v>
      </c>
      <c r="AE327" s="66">
        <f t="shared" si="301"/>
        <v>0</v>
      </c>
      <c r="AF327" s="67"/>
      <c r="AG327" s="83"/>
      <c r="AH327" s="68"/>
      <c r="AI327" s="68"/>
      <c r="AJ327" s="68"/>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row>
    <row r="328" spans="1:63" ht="24.75" customHeight="1">
      <c r="A328" s="1"/>
      <c r="B328" s="251" t="s">
        <v>1482</v>
      </c>
      <c r="C328" s="251" t="s">
        <v>1486</v>
      </c>
      <c r="D328" s="67"/>
      <c r="E328" s="149" t="s">
        <v>1490</v>
      </c>
      <c r="F328" s="149" t="s">
        <v>86</v>
      </c>
      <c r="G328" s="149" t="s">
        <v>1480</v>
      </c>
      <c r="H328" s="149" t="s">
        <v>334</v>
      </c>
      <c r="I328" s="149" t="s">
        <v>1493</v>
      </c>
      <c r="J328" s="149"/>
      <c r="K328" s="149">
        <v>13.7</v>
      </c>
      <c r="L328" s="149"/>
      <c r="M328" s="149">
        <v>2000</v>
      </c>
      <c r="N328" s="149">
        <v>0.04</v>
      </c>
      <c r="O328" s="149"/>
      <c r="P328" s="165"/>
      <c r="Q328" s="159" t="s">
        <v>1233</v>
      </c>
      <c r="R328" s="154">
        <v>8.9</v>
      </c>
      <c r="S328" s="155"/>
      <c r="T328" s="156"/>
      <c r="U328" s="157">
        <v>0.39</v>
      </c>
      <c r="V328" s="157">
        <v>590</v>
      </c>
      <c r="W328" s="219"/>
      <c r="X328" s="218"/>
      <c r="Y328" s="216">
        <v>0</v>
      </c>
      <c r="Z328" s="65"/>
      <c r="AA328" s="125"/>
      <c r="AB328" s="125">
        <f t="shared" si="282"/>
        <v>0</v>
      </c>
      <c r="AC328" s="125">
        <f t="shared" si="287"/>
        <v>0</v>
      </c>
      <c r="AD328" s="66">
        <f t="shared" si="300"/>
        <v>0</v>
      </c>
      <c r="AE328" s="66">
        <f t="shared" si="301"/>
        <v>0</v>
      </c>
      <c r="AF328" s="67"/>
      <c r="AG328" s="83"/>
      <c r="AH328" s="68"/>
      <c r="AI328" s="68"/>
      <c r="AJ328" s="68"/>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row>
    <row r="329" spans="1:63" ht="24.75" hidden="1" customHeight="1">
      <c r="A329" s="1"/>
      <c r="B329" s="251" t="s">
        <v>1483</v>
      </c>
      <c r="C329" s="251" t="s">
        <v>1487</v>
      </c>
      <c r="D329" s="67"/>
      <c r="E329" s="149" t="s">
        <v>1491</v>
      </c>
      <c r="F329" s="149" t="s">
        <v>86</v>
      </c>
      <c r="G329" s="149" t="s">
        <v>1480</v>
      </c>
      <c r="H329" s="149" t="s">
        <v>334</v>
      </c>
      <c r="I329" s="149" t="s">
        <v>1494</v>
      </c>
      <c r="J329" s="149"/>
      <c r="K329" s="149">
        <v>13</v>
      </c>
      <c r="L329" s="149"/>
      <c r="M329" s="149">
        <v>1000</v>
      </c>
      <c r="N329" s="149">
        <v>0.04</v>
      </c>
      <c r="O329" s="149"/>
      <c r="P329" s="165"/>
      <c r="Q329" s="159" t="s">
        <v>1233</v>
      </c>
      <c r="R329" s="154">
        <v>17.8</v>
      </c>
      <c r="S329" s="155">
        <f t="shared" si="298"/>
        <v>0.78320000000000001</v>
      </c>
      <c r="T329" s="156">
        <v>410</v>
      </c>
      <c r="U329" s="157">
        <f t="shared" si="302"/>
        <v>0.78320000000000001</v>
      </c>
      <c r="V329" s="157">
        <f t="shared" si="280"/>
        <v>410</v>
      </c>
      <c r="W329" s="219"/>
      <c r="X329" s="218"/>
      <c r="Y329" s="216">
        <v>0</v>
      </c>
      <c r="Z329" s="65"/>
      <c r="AA329" s="125"/>
      <c r="AB329" s="125">
        <f t="shared" si="282"/>
        <v>0</v>
      </c>
      <c r="AC329" s="125">
        <f t="shared" si="287"/>
        <v>0</v>
      </c>
      <c r="AD329" s="66">
        <f t="shared" si="300"/>
        <v>0</v>
      </c>
      <c r="AE329" s="66">
        <f t="shared" si="301"/>
        <v>0</v>
      </c>
      <c r="AF329" s="67"/>
      <c r="AG329" s="83"/>
      <c r="AH329" s="68"/>
      <c r="AI329" s="68"/>
      <c r="AJ329" s="68"/>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row>
    <row r="330" spans="1:63" ht="24.75" customHeight="1">
      <c r="A330" s="1"/>
      <c r="B330" s="251" t="s">
        <v>1484</v>
      </c>
      <c r="C330" s="251" t="s">
        <v>1488</v>
      </c>
      <c r="D330" s="67"/>
      <c r="E330" s="149" t="s">
        <v>1492</v>
      </c>
      <c r="F330" s="149" t="s">
        <v>86</v>
      </c>
      <c r="G330" s="149" t="s">
        <v>1480</v>
      </c>
      <c r="H330" s="149" t="s">
        <v>334</v>
      </c>
      <c r="I330" s="149" t="s">
        <v>1495</v>
      </c>
      <c r="J330" s="149"/>
      <c r="K330" s="149">
        <v>15.5</v>
      </c>
      <c r="L330" s="149"/>
      <c r="M330" s="149">
        <v>800</v>
      </c>
      <c r="N330" s="149">
        <v>0.04</v>
      </c>
      <c r="O330" s="149"/>
      <c r="P330" s="165"/>
      <c r="Q330" s="159" t="s">
        <v>1233</v>
      </c>
      <c r="R330" s="154">
        <v>22.5</v>
      </c>
      <c r="S330" s="155"/>
      <c r="T330" s="156"/>
      <c r="U330" s="157">
        <v>0.99</v>
      </c>
      <c r="V330" s="157">
        <v>444</v>
      </c>
      <c r="W330" s="219"/>
      <c r="X330" s="218"/>
      <c r="Y330" s="216">
        <v>0</v>
      </c>
      <c r="Z330" s="65"/>
      <c r="AA330" s="125"/>
      <c r="AB330" s="125">
        <f t="shared" si="282"/>
        <v>0</v>
      </c>
      <c r="AC330" s="125">
        <f t="shared" si="287"/>
        <v>0</v>
      </c>
      <c r="AD330" s="66">
        <f t="shared" si="300"/>
        <v>0</v>
      </c>
      <c r="AE330" s="66">
        <f t="shared" si="301"/>
        <v>0</v>
      </c>
      <c r="AF330" s="67"/>
      <c r="AG330" s="83"/>
      <c r="AH330" s="68"/>
      <c r="AI330" s="68"/>
      <c r="AJ330" s="68"/>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row>
    <row r="331" spans="1:63" ht="24.75" customHeight="1">
      <c r="A331" s="1"/>
      <c r="B331" s="251" t="s">
        <v>1485</v>
      </c>
      <c r="C331" s="251" t="s">
        <v>1489</v>
      </c>
      <c r="D331" s="67"/>
      <c r="E331" s="149" t="s">
        <v>338</v>
      </c>
      <c r="F331" s="149" t="s">
        <v>86</v>
      </c>
      <c r="G331" s="149" t="s">
        <v>1480</v>
      </c>
      <c r="H331" s="149" t="s">
        <v>334</v>
      </c>
      <c r="I331" s="149" t="s">
        <v>1496</v>
      </c>
      <c r="J331" s="149"/>
      <c r="K331" s="149">
        <v>16.2</v>
      </c>
      <c r="L331" s="149"/>
      <c r="M331" s="149">
        <v>500</v>
      </c>
      <c r="N331" s="149">
        <v>0.04</v>
      </c>
      <c r="O331" s="149"/>
      <c r="P331" s="165"/>
      <c r="Q331" s="159" t="s">
        <v>1233</v>
      </c>
      <c r="R331" s="154">
        <v>20.297999999999998</v>
      </c>
      <c r="S331" s="155"/>
      <c r="T331" s="156"/>
      <c r="U331" s="157">
        <v>0.89</v>
      </c>
      <c r="V331" s="157">
        <v>398</v>
      </c>
      <c r="W331" s="219"/>
      <c r="X331" s="218"/>
      <c r="Y331" s="216">
        <v>0</v>
      </c>
      <c r="Z331" s="65"/>
      <c r="AA331" s="125"/>
      <c r="AB331" s="125">
        <f t="shared" si="282"/>
        <v>0</v>
      </c>
      <c r="AC331" s="125">
        <f t="shared" si="287"/>
        <v>0</v>
      </c>
      <c r="AD331" s="66">
        <f t="shared" si="300"/>
        <v>0</v>
      </c>
      <c r="AE331" s="66">
        <f t="shared" si="301"/>
        <v>0</v>
      </c>
      <c r="AF331" s="67"/>
      <c r="AG331" s="83"/>
      <c r="AH331" s="68"/>
      <c r="AI331" s="68"/>
      <c r="AJ331" s="68"/>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row>
    <row r="332" spans="1:63" s="58" customFormat="1" ht="24.75" customHeight="1">
      <c r="A332" s="70"/>
      <c r="B332" s="135"/>
      <c r="C332" s="135" t="s">
        <v>340</v>
      </c>
      <c r="D332" s="74"/>
      <c r="E332" s="163"/>
      <c r="F332" s="163"/>
      <c r="G332" s="163"/>
      <c r="H332" s="163"/>
      <c r="I332" s="163"/>
      <c r="J332" s="163"/>
      <c r="K332" s="163"/>
      <c r="L332" s="163"/>
      <c r="M332" s="163"/>
      <c r="N332" s="163"/>
      <c r="O332" s="163"/>
      <c r="P332" s="162"/>
      <c r="Q332" s="163"/>
      <c r="R332" s="163"/>
      <c r="S332" s="163"/>
      <c r="T332" s="163"/>
      <c r="U332" s="163"/>
      <c r="V332" s="163"/>
      <c r="W332" s="136"/>
      <c r="X332" s="136"/>
      <c r="Y332" s="136"/>
      <c r="Z332" s="136"/>
      <c r="AA332" s="136"/>
      <c r="AB332" s="136"/>
      <c r="AC332" s="136"/>
      <c r="AD332" s="136"/>
      <c r="AE332" s="79"/>
      <c r="AF332" s="74"/>
      <c r="AG332" s="83">
        <v>2006.2809845273</v>
      </c>
      <c r="AH332" s="68" t="str">
        <f t="shared" ref="AH332" si="303">IF(AG332&gt;0,"SKLADEM","VYPRODÁNO")</f>
        <v>SKLADEM</v>
      </c>
      <c r="AI332" s="68"/>
      <c r="AJ332" s="68"/>
      <c r="AK332" s="1"/>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row>
    <row r="333" spans="1:63" ht="24.75" hidden="1" customHeight="1">
      <c r="A333" s="1"/>
      <c r="B333" s="251"/>
      <c r="C333" s="251" t="s">
        <v>341</v>
      </c>
      <c r="D333" s="67"/>
      <c r="E333" s="149"/>
      <c r="F333" s="149"/>
      <c r="G333" s="149"/>
      <c r="H333" s="149"/>
      <c r="I333" s="149"/>
      <c r="J333" s="149"/>
      <c r="K333" s="149"/>
      <c r="L333" s="149"/>
      <c r="M333" s="149"/>
      <c r="N333" s="149"/>
      <c r="O333" s="149"/>
      <c r="P333" s="165" t="s">
        <v>342</v>
      </c>
      <c r="Q333" s="159" t="s">
        <v>1233</v>
      </c>
      <c r="R333" s="154"/>
      <c r="S333" s="155">
        <f t="shared" si="279"/>
        <v>0</v>
      </c>
      <c r="T333" s="156">
        <f>S333*M333</f>
        <v>0</v>
      </c>
      <c r="U333" s="157">
        <f t="shared" si="302"/>
        <v>0</v>
      </c>
      <c r="V333" s="157">
        <f t="shared" si="280"/>
        <v>0</v>
      </c>
      <c r="W333" s="219"/>
      <c r="X333" s="218">
        <v>0</v>
      </c>
      <c r="Y333" s="216">
        <v>0</v>
      </c>
      <c r="Z333" s="65" t="s">
        <v>12</v>
      </c>
      <c r="AA333" s="125">
        <f t="shared" si="281"/>
        <v>0</v>
      </c>
      <c r="AB333" s="125">
        <f t="shared" si="282"/>
        <v>0</v>
      </c>
      <c r="AC333" s="125">
        <f t="shared" si="287"/>
        <v>0</v>
      </c>
      <c r="AD333" s="66">
        <f>K333*Y333</f>
        <v>0</v>
      </c>
      <c r="AE333" s="66">
        <f>L333*Y333</f>
        <v>0</v>
      </c>
      <c r="AF333" s="67"/>
      <c r="AG333" s="83">
        <v>40</v>
      </c>
      <c r="AH333" s="68" t="str">
        <f>IF(AG333&gt;0,"SKLADEM","VYPRODÁNO")</f>
        <v>SKLADEM</v>
      </c>
      <c r="AI333" s="68"/>
      <c r="AJ333" s="68"/>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row>
    <row r="334" spans="1:63" ht="24.75" customHeight="1">
      <c r="A334" s="1"/>
      <c r="B334" s="327" t="s">
        <v>1883</v>
      </c>
      <c r="C334" s="327" t="s">
        <v>343</v>
      </c>
      <c r="D334" s="328"/>
      <c r="E334" s="329"/>
      <c r="F334" s="329"/>
      <c r="G334" s="329"/>
      <c r="H334" s="329"/>
      <c r="I334" s="329"/>
      <c r="J334" s="329"/>
      <c r="K334" s="329"/>
      <c r="L334" s="329"/>
      <c r="M334" s="329"/>
      <c r="N334" s="329"/>
      <c r="O334" s="329"/>
      <c r="P334" s="333" t="s">
        <v>342</v>
      </c>
      <c r="Q334" s="159" t="s">
        <v>1233</v>
      </c>
      <c r="R334" s="154"/>
      <c r="S334" s="326"/>
      <c r="T334" s="326"/>
      <c r="U334" s="330">
        <f t="shared" si="302"/>
        <v>0</v>
      </c>
      <c r="V334" s="330">
        <f t="shared" si="280"/>
        <v>0</v>
      </c>
      <c r="W334" s="219"/>
      <c r="X334" s="218">
        <v>0</v>
      </c>
      <c r="Y334" s="216">
        <v>0</v>
      </c>
      <c r="Z334" s="65" t="s">
        <v>12</v>
      </c>
      <c r="AA334" s="125">
        <f t="shared" si="281"/>
        <v>0</v>
      </c>
      <c r="AB334" s="331">
        <f t="shared" si="282"/>
        <v>0</v>
      </c>
      <c r="AC334" s="331">
        <f t="shared" si="287"/>
        <v>0</v>
      </c>
      <c r="AD334" s="332">
        <f>K334*Y334</f>
        <v>0</v>
      </c>
      <c r="AE334" s="332">
        <f>L334*Y334</f>
        <v>0</v>
      </c>
      <c r="AF334" s="67"/>
      <c r="AG334" s="83">
        <v>2027.05183768597</v>
      </c>
      <c r="AH334" s="68" t="str">
        <f t="shared" ref="AH334:AH335" si="304">IF(AG334=0,"VYPRODÁNO","SKLADEM")</f>
        <v>SKLADEM</v>
      </c>
      <c r="AI334" s="68"/>
      <c r="AJ334" s="68"/>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row>
    <row r="335" spans="1:63" ht="24.75" customHeight="1">
      <c r="A335" s="1"/>
      <c r="B335" s="327" t="s">
        <v>1884</v>
      </c>
      <c r="C335" s="327" t="s">
        <v>344</v>
      </c>
      <c r="D335" s="328"/>
      <c r="E335" s="329"/>
      <c r="F335" s="329"/>
      <c r="G335" s="329"/>
      <c r="H335" s="329"/>
      <c r="I335" s="329"/>
      <c r="J335" s="329"/>
      <c r="K335" s="329"/>
      <c r="L335" s="329"/>
      <c r="M335" s="329"/>
      <c r="N335" s="329"/>
      <c r="O335" s="329"/>
      <c r="P335" s="333" t="s">
        <v>342</v>
      </c>
      <c r="Q335" s="159" t="s">
        <v>1233</v>
      </c>
      <c r="R335" s="154"/>
      <c r="S335" s="326"/>
      <c r="T335" s="326"/>
      <c r="U335" s="330">
        <f t="shared" si="302"/>
        <v>0</v>
      </c>
      <c r="V335" s="330">
        <f t="shared" si="280"/>
        <v>0</v>
      </c>
      <c r="W335" s="219"/>
      <c r="X335" s="218">
        <v>0</v>
      </c>
      <c r="Y335" s="216">
        <v>0</v>
      </c>
      <c r="Z335" s="65" t="s">
        <v>12</v>
      </c>
      <c r="AA335" s="125">
        <f t="shared" si="281"/>
        <v>0</v>
      </c>
      <c r="AB335" s="331">
        <f t="shared" si="282"/>
        <v>0</v>
      </c>
      <c r="AC335" s="331">
        <f t="shared" si="287"/>
        <v>0</v>
      </c>
      <c r="AD335" s="332">
        <f>K335*Y335</f>
        <v>0</v>
      </c>
      <c r="AE335" s="332">
        <f>L335*Y335</f>
        <v>0</v>
      </c>
      <c r="AF335" s="67"/>
      <c r="AG335" s="83">
        <v>2037.4372642653</v>
      </c>
      <c r="AH335" s="68" t="str">
        <f t="shared" si="304"/>
        <v>SKLADEM</v>
      </c>
      <c r="AI335" s="68"/>
      <c r="AJ335" s="68"/>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row>
    <row r="336" spans="1:63" ht="24.75" customHeight="1">
      <c r="A336" s="1"/>
      <c r="B336" s="327" t="s">
        <v>1885</v>
      </c>
      <c r="C336" s="327" t="s">
        <v>345</v>
      </c>
      <c r="D336" s="328"/>
      <c r="E336" s="329"/>
      <c r="F336" s="329"/>
      <c r="G336" s="329"/>
      <c r="H336" s="329"/>
      <c r="I336" s="329"/>
      <c r="J336" s="329"/>
      <c r="K336" s="329"/>
      <c r="L336" s="329"/>
      <c r="M336" s="329"/>
      <c r="N336" s="329"/>
      <c r="O336" s="329"/>
      <c r="P336" s="333" t="s">
        <v>342</v>
      </c>
      <c r="Q336" s="159" t="s">
        <v>1233</v>
      </c>
      <c r="R336" s="154">
        <v>229</v>
      </c>
      <c r="S336" s="326"/>
      <c r="T336" s="326"/>
      <c r="U336" s="330">
        <v>10.08</v>
      </c>
      <c r="V336" s="330">
        <f>T336*(1-$C$13)</f>
        <v>0</v>
      </c>
      <c r="W336" s="219"/>
      <c r="X336" s="218">
        <v>0</v>
      </c>
      <c r="Y336" s="216">
        <v>0</v>
      </c>
      <c r="Z336" s="65" t="s">
        <v>12</v>
      </c>
      <c r="AA336" s="125">
        <f t="shared" si="281"/>
        <v>0</v>
      </c>
      <c r="AB336" s="331">
        <f t="shared" si="282"/>
        <v>0</v>
      </c>
      <c r="AC336" s="331">
        <f t="shared" si="287"/>
        <v>0</v>
      </c>
      <c r="AD336" s="332">
        <f>K336*Y336</f>
        <v>0</v>
      </c>
      <c r="AE336" s="332">
        <f>L336*Y336</f>
        <v>0</v>
      </c>
      <c r="AF336" s="67"/>
      <c r="AG336" s="83">
        <v>20</v>
      </c>
      <c r="AH336" s="68" t="str">
        <f>IF(AG336=0,"VYPRODÁNO","SKLADEM")</f>
        <v>SKLADEM</v>
      </c>
      <c r="AI336" s="68"/>
      <c r="AJ336" s="68"/>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row>
    <row r="337" spans="1:63" ht="24.75" customHeight="1">
      <c r="A337" s="1"/>
      <c r="B337" s="327" t="s">
        <v>1886</v>
      </c>
      <c r="C337" s="327" t="s">
        <v>346</v>
      </c>
      <c r="D337" s="328"/>
      <c r="E337" s="329"/>
      <c r="F337" s="329"/>
      <c r="G337" s="329"/>
      <c r="H337" s="329"/>
      <c r="I337" s="329"/>
      <c r="J337" s="329"/>
      <c r="K337" s="329"/>
      <c r="L337" s="329"/>
      <c r="M337" s="329"/>
      <c r="N337" s="329"/>
      <c r="O337" s="329"/>
      <c r="P337" s="333" t="s">
        <v>342</v>
      </c>
      <c r="Q337" s="159" t="s">
        <v>1233</v>
      </c>
      <c r="R337" s="154">
        <v>269</v>
      </c>
      <c r="S337" s="326"/>
      <c r="T337" s="326"/>
      <c r="U337" s="330">
        <v>11.84</v>
      </c>
      <c r="V337" s="330">
        <f>T337*(1-$C$13)</f>
        <v>0</v>
      </c>
      <c r="W337" s="219"/>
      <c r="X337" s="218">
        <v>0</v>
      </c>
      <c r="Y337" s="216">
        <v>0</v>
      </c>
      <c r="Z337" s="65" t="s">
        <v>12</v>
      </c>
      <c r="AA337" s="125">
        <f t="shared" si="281"/>
        <v>0</v>
      </c>
      <c r="AB337" s="331">
        <f t="shared" si="282"/>
        <v>0</v>
      </c>
      <c r="AC337" s="331">
        <f t="shared" si="287"/>
        <v>0</v>
      </c>
      <c r="AD337" s="332">
        <f>K337*Y337</f>
        <v>0</v>
      </c>
      <c r="AE337" s="332">
        <f>L337*Y337</f>
        <v>0</v>
      </c>
      <c r="AF337" s="67"/>
      <c r="AG337" s="83">
        <v>18</v>
      </c>
      <c r="AH337" s="68" t="str">
        <f>IF(AG337=0,"VYPRODÁNO","SKLADEM")</f>
        <v>SKLADEM</v>
      </c>
      <c r="AI337" s="68"/>
      <c r="AJ337" s="68"/>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row>
    <row r="338" spans="1:63" s="58" customFormat="1" ht="24.75" customHeight="1">
      <c r="A338" s="60"/>
      <c r="B338" s="86"/>
      <c r="C338" s="135" t="s">
        <v>347</v>
      </c>
      <c r="D338" s="136"/>
      <c r="E338" s="163"/>
      <c r="F338" s="163"/>
      <c r="G338" s="163"/>
      <c r="H338" s="163"/>
      <c r="I338" s="163"/>
      <c r="J338" s="163"/>
      <c r="K338" s="163"/>
      <c r="L338" s="163"/>
      <c r="M338" s="163"/>
      <c r="N338" s="163"/>
      <c r="O338" s="163"/>
      <c r="P338" s="162"/>
      <c r="Q338" s="163"/>
      <c r="R338" s="163"/>
      <c r="S338" s="163"/>
      <c r="T338" s="163"/>
      <c r="U338" s="163"/>
      <c r="V338" s="163"/>
      <c r="W338" s="136"/>
      <c r="X338" s="136"/>
      <c r="Y338" s="136"/>
      <c r="Z338" s="136"/>
      <c r="AA338" s="136"/>
      <c r="AB338" s="136"/>
      <c r="AC338" s="136"/>
      <c r="AD338" s="136"/>
      <c r="AE338" s="136"/>
      <c r="AF338" s="136"/>
      <c r="AG338" s="80"/>
      <c r="AH338" s="80"/>
      <c r="AI338" s="68"/>
      <c r="AJ338" s="68"/>
      <c r="AK338" s="1"/>
      <c r="AL338" s="60"/>
      <c r="AM338" s="60"/>
      <c r="AN338" s="60"/>
      <c r="AO338" s="60"/>
      <c r="AP338" s="60"/>
      <c r="AQ338" s="60"/>
      <c r="AR338" s="60"/>
      <c r="AS338" s="60"/>
      <c r="AT338" s="60"/>
      <c r="AU338" s="60"/>
      <c r="AV338" s="60"/>
      <c r="AW338" s="60"/>
      <c r="AX338" s="60"/>
      <c r="AY338" s="60"/>
      <c r="AZ338" s="60"/>
      <c r="BA338" s="60"/>
      <c r="BB338" s="60"/>
      <c r="BC338" s="60"/>
      <c r="BD338" s="60"/>
      <c r="BE338" s="60"/>
      <c r="BF338" s="60"/>
      <c r="BG338" s="60"/>
      <c r="BH338" s="60"/>
      <c r="BI338" s="60"/>
      <c r="BJ338" s="60"/>
      <c r="BK338" s="60"/>
    </row>
    <row r="339" spans="1:63" ht="24.75" customHeight="1">
      <c r="A339" s="1"/>
      <c r="B339" s="251"/>
      <c r="C339" s="251" t="s">
        <v>348</v>
      </c>
      <c r="D339" s="67"/>
      <c r="E339" s="149"/>
      <c r="F339" s="149"/>
      <c r="G339" s="149"/>
      <c r="H339" s="149"/>
      <c r="I339" s="149"/>
      <c r="J339" s="149"/>
      <c r="K339" s="149"/>
      <c r="L339" s="149"/>
      <c r="M339" s="149"/>
      <c r="N339" s="149"/>
      <c r="O339" s="149"/>
      <c r="P339" s="165" t="s">
        <v>342</v>
      </c>
      <c r="Q339" s="159" t="s">
        <v>1233</v>
      </c>
      <c r="R339" s="154">
        <v>709</v>
      </c>
      <c r="S339" s="155"/>
      <c r="T339" s="156"/>
      <c r="U339" s="157">
        <v>31.2</v>
      </c>
      <c r="V339" s="157">
        <f t="shared" si="280"/>
        <v>0</v>
      </c>
      <c r="W339" s="219"/>
      <c r="X339" s="218">
        <v>0</v>
      </c>
      <c r="Y339" s="216">
        <v>0</v>
      </c>
      <c r="Z339" s="65" t="s">
        <v>12</v>
      </c>
      <c r="AA339" s="125">
        <f t="shared" si="281"/>
        <v>0</v>
      </c>
      <c r="AB339" s="125">
        <f t="shared" si="282"/>
        <v>0</v>
      </c>
      <c r="AC339" s="125">
        <f t="shared" si="287"/>
        <v>0</v>
      </c>
      <c r="AD339" s="66">
        <f t="shared" ref="AD339:AD346" si="305">K339*Y339</f>
        <v>0</v>
      </c>
      <c r="AE339" s="66">
        <f t="shared" ref="AE339:AE346" si="306">L339*Y339</f>
        <v>0</v>
      </c>
      <c r="AF339" s="67"/>
      <c r="AG339" s="68"/>
      <c r="AH339" s="68" t="s">
        <v>21</v>
      </c>
      <c r="AI339" s="68"/>
      <c r="AJ339" s="68"/>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row>
    <row r="340" spans="1:63" ht="24.75" customHeight="1">
      <c r="A340" s="1"/>
      <c r="B340" s="251"/>
      <c r="C340" s="251" t="s">
        <v>349</v>
      </c>
      <c r="D340" s="67"/>
      <c r="E340" s="149"/>
      <c r="F340" s="149"/>
      <c r="G340" s="149"/>
      <c r="H340" s="149"/>
      <c r="I340" s="149"/>
      <c r="J340" s="149"/>
      <c r="K340" s="149"/>
      <c r="L340" s="149"/>
      <c r="M340" s="149"/>
      <c r="N340" s="149"/>
      <c r="O340" s="149"/>
      <c r="P340" s="165" t="s">
        <v>342</v>
      </c>
      <c r="Q340" s="159" t="s">
        <v>1233</v>
      </c>
      <c r="R340" s="154">
        <v>290</v>
      </c>
      <c r="S340" s="155"/>
      <c r="T340" s="156"/>
      <c r="U340" s="157">
        <v>12.76</v>
      </c>
      <c r="V340" s="157">
        <f t="shared" si="280"/>
        <v>0</v>
      </c>
      <c r="W340" s="219"/>
      <c r="X340" s="218">
        <v>0</v>
      </c>
      <c r="Y340" s="216">
        <v>0</v>
      </c>
      <c r="Z340" s="65" t="s">
        <v>12</v>
      </c>
      <c r="AA340" s="125">
        <f t="shared" si="281"/>
        <v>0</v>
      </c>
      <c r="AB340" s="125">
        <f t="shared" si="282"/>
        <v>0</v>
      </c>
      <c r="AC340" s="125">
        <f t="shared" si="287"/>
        <v>0</v>
      </c>
      <c r="AD340" s="66">
        <f t="shared" si="305"/>
        <v>0</v>
      </c>
      <c r="AE340" s="66">
        <f t="shared" si="306"/>
        <v>0</v>
      </c>
      <c r="AF340" s="67"/>
      <c r="AG340" s="68">
        <v>0</v>
      </c>
      <c r="AH340" s="68"/>
      <c r="AI340" s="68"/>
      <c r="AJ340" s="68"/>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row>
    <row r="341" spans="1:63" ht="24.75" customHeight="1">
      <c r="A341" s="1"/>
      <c r="B341" s="251"/>
      <c r="C341" s="251" t="s">
        <v>350</v>
      </c>
      <c r="D341" s="67"/>
      <c r="E341" s="149"/>
      <c r="F341" s="149"/>
      <c r="G341" s="149"/>
      <c r="H341" s="149"/>
      <c r="I341" s="149"/>
      <c r="J341" s="149"/>
      <c r="K341" s="149"/>
      <c r="L341" s="149"/>
      <c r="M341" s="149"/>
      <c r="N341" s="149"/>
      <c r="O341" s="149"/>
      <c r="P341" s="165" t="s">
        <v>342</v>
      </c>
      <c r="Q341" s="159" t="s">
        <v>1233</v>
      </c>
      <c r="R341" s="154">
        <v>709</v>
      </c>
      <c r="S341" s="155"/>
      <c r="T341" s="156"/>
      <c r="U341" s="157">
        <v>31.2</v>
      </c>
      <c r="V341" s="157">
        <f t="shared" si="280"/>
        <v>0</v>
      </c>
      <c r="W341" s="219"/>
      <c r="X341" s="218">
        <v>0</v>
      </c>
      <c r="Y341" s="216">
        <v>0</v>
      </c>
      <c r="Z341" s="65" t="s">
        <v>12</v>
      </c>
      <c r="AA341" s="125">
        <f t="shared" si="281"/>
        <v>0</v>
      </c>
      <c r="AB341" s="125">
        <f t="shared" si="282"/>
        <v>0</v>
      </c>
      <c r="AC341" s="125">
        <f t="shared" si="287"/>
        <v>0</v>
      </c>
      <c r="AD341" s="66">
        <f t="shared" si="305"/>
        <v>0</v>
      </c>
      <c r="AE341" s="66">
        <f t="shared" si="306"/>
        <v>0</v>
      </c>
      <c r="AF341" s="67"/>
      <c r="AG341" s="75"/>
      <c r="AH341" s="68"/>
      <c r="AI341" s="68"/>
      <c r="AJ341" s="68"/>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row>
    <row r="342" spans="1:63" ht="24.75" customHeight="1">
      <c r="A342" s="1"/>
      <c r="B342" s="251"/>
      <c r="C342" s="251" t="s">
        <v>351</v>
      </c>
      <c r="D342" s="67"/>
      <c r="E342" s="149"/>
      <c r="F342" s="149"/>
      <c r="G342" s="149"/>
      <c r="H342" s="149"/>
      <c r="I342" s="149"/>
      <c r="J342" s="149"/>
      <c r="K342" s="149"/>
      <c r="L342" s="149"/>
      <c r="M342" s="149"/>
      <c r="N342" s="149"/>
      <c r="O342" s="149"/>
      <c r="P342" s="165" t="s">
        <v>342</v>
      </c>
      <c r="Q342" s="159" t="s">
        <v>1233</v>
      </c>
      <c r="R342" s="154">
        <v>659</v>
      </c>
      <c r="S342" s="155"/>
      <c r="T342" s="156"/>
      <c r="U342" s="157">
        <v>29</v>
      </c>
      <c r="V342" s="157">
        <f t="shared" si="280"/>
        <v>0</v>
      </c>
      <c r="W342" s="219"/>
      <c r="X342" s="218">
        <v>0</v>
      </c>
      <c r="Y342" s="216">
        <v>0</v>
      </c>
      <c r="Z342" s="65" t="s">
        <v>12</v>
      </c>
      <c r="AA342" s="125">
        <f t="shared" si="281"/>
        <v>0</v>
      </c>
      <c r="AB342" s="125">
        <f t="shared" si="282"/>
        <v>0</v>
      </c>
      <c r="AC342" s="125">
        <f t="shared" si="287"/>
        <v>0</v>
      </c>
      <c r="AD342" s="66">
        <f t="shared" si="305"/>
        <v>0</v>
      </c>
      <c r="AE342" s="66">
        <f t="shared" si="306"/>
        <v>0</v>
      </c>
      <c r="AF342" s="67"/>
      <c r="AG342" s="68">
        <v>0</v>
      </c>
      <c r="AH342" s="68" t="str">
        <f t="shared" ref="AH342:AH343" si="307">IF(AG342&gt;0,"SKLADEM","VYPRODÁNO")</f>
        <v>VYPRODÁNO</v>
      </c>
      <c r="AI342" s="68"/>
      <c r="AJ342" s="68"/>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row>
    <row r="343" spans="1:63" ht="24.75" customHeight="1">
      <c r="A343" s="1"/>
      <c r="B343" s="251"/>
      <c r="C343" s="251" t="s">
        <v>352</v>
      </c>
      <c r="D343" s="67"/>
      <c r="E343" s="149"/>
      <c r="F343" s="149"/>
      <c r="G343" s="149"/>
      <c r="H343" s="149"/>
      <c r="I343" s="149"/>
      <c r="J343" s="149"/>
      <c r="K343" s="149"/>
      <c r="L343" s="149"/>
      <c r="M343" s="149"/>
      <c r="N343" s="149"/>
      <c r="O343" s="149"/>
      <c r="P343" s="165" t="s">
        <v>342</v>
      </c>
      <c r="Q343" s="159" t="s">
        <v>1233</v>
      </c>
      <c r="R343" s="154">
        <v>679</v>
      </c>
      <c r="S343" s="155"/>
      <c r="T343" s="156"/>
      <c r="U343" s="157">
        <v>29.88</v>
      </c>
      <c r="V343" s="157">
        <f t="shared" si="280"/>
        <v>0</v>
      </c>
      <c r="W343" s="219"/>
      <c r="X343" s="218">
        <v>0</v>
      </c>
      <c r="Y343" s="216">
        <v>0</v>
      </c>
      <c r="Z343" s="65" t="s">
        <v>12</v>
      </c>
      <c r="AA343" s="125">
        <f t="shared" si="281"/>
        <v>0</v>
      </c>
      <c r="AB343" s="125">
        <f t="shared" si="282"/>
        <v>0</v>
      </c>
      <c r="AC343" s="125">
        <f t="shared" si="287"/>
        <v>0</v>
      </c>
      <c r="AD343" s="66">
        <f t="shared" si="305"/>
        <v>0</v>
      </c>
      <c r="AE343" s="66">
        <f t="shared" si="306"/>
        <v>0</v>
      </c>
      <c r="AF343" s="67"/>
      <c r="AG343" s="68">
        <v>0</v>
      </c>
      <c r="AH343" s="68" t="str">
        <f t="shared" si="307"/>
        <v>VYPRODÁNO</v>
      </c>
      <c r="AI343" s="68"/>
      <c r="AJ343" s="68"/>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row>
    <row r="344" spans="1:63" ht="24.75" customHeight="1">
      <c r="A344" s="1"/>
      <c r="B344" s="251"/>
      <c r="C344" s="251" t="s">
        <v>353</v>
      </c>
      <c r="D344" s="67"/>
      <c r="E344" s="149"/>
      <c r="F344" s="149"/>
      <c r="G344" s="149"/>
      <c r="H344" s="149"/>
      <c r="I344" s="149"/>
      <c r="J344" s="149"/>
      <c r="K344" s="149"/>
      <c r="L344" s="149"/>
      <c r="M344" s="149"/>
      <c r="N344" s="149"/>
      <c r="O344" s="149"/>
      <c r="P344" s="165" t="s">
        <v>342</v>
      </c>
      <c r="Q344" s="159" t="s">
        <v>1233</v>
      </c>
      <c r="R344" s="154">
        <v>659</v>
      </c>
      <c r="S344" s="155"/>
      <c r="T344" s="156"/>
      <c r="U344" s="157">
        <v>29</v>
      </c>
      <c r="V344" s="157">
        <f t="shared" si="280"/>
        <v>0</v>
      </c>
      <c r="W344" s="219"/>
      <c r="X344" s="218">
        <v>0</v>
      </c>
      <c r="Y344" s="216">
        <v>0</v>
      </c>
      <c r="Z344" s="65" t="s">
        <v>12</v>
      </c>
      <c r="AA344" s="125">
        <f t="shared" si="281"/>
        <v>0</v>
      </c>
      <c r="AB344" s="125">
        <f t="shared" si="282"/>
        <v>0</v>
      </c>
      <c r="AC344" s="125">
        <f t="shared" si="287"/>
        <v>0</v>
      </c>
      <c r="AD344" s="66">
        <f t="shared" si="305"/>
        <v>0</v>
      </c>
      <c r="AE344" s="66">
        <f t="shared" si="306"/>
        <v>0</v>
      </c>
      <c r="AF344" s="67"/>
      <c r="AG344" s="68">
        <v>0</v>
      </c>
      <c r="AH344" s="68" t="str">
        <f t="shared" ref="AH344:AH348" si="308">IF(AG344=0,"VYPRODÁNO","SKLADEM")</f>
        <v>VYPRODÁNO</v>
      </c>
      <c r="AI344" s="68"/>
      <c r="AJ344" s="68"/>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row>
    <row r="345" spans="1:63" ht="24.75" customHeight="1">
      <c r="A345" s="1"/>
      <c r="B345" s="251"/>
      <c r="C345" s="251" t="s">
        <v>354</v>
      </c>
      <c r="D345" s="67"/>
      <c r="E345" s="149"/>
      <c r="F345" s="149"/>
      <c r="G345" s="149"/>
      <c r="H345" s="149"/>
      <c r="I345" s="149"/>
      <c r="J345" s="149"/>
      <c r="K345" s="149"/>
      <c r="L345" s="149"/>
      <c r="M345" s="149"/>
      <c r="N345" s="149"/>
      <c r="O345" s="149"/>
      <c r="P345" s="165" t="s">
        <v>342</v>
      </c>
      <c r="Q345" s="159" t="s">
        <v>1233</v>
      </c>
      <c r="R345" s="154">
        <v>709</v>
      </c>
      <c r="S345" s="155"/>
      <c r="T345" s="156"/>
      <c r="U345" s="157">
        <v>31.2</v>
      </c>
      <c r="V345" s="157">
        <f t="shared" si="280"/>
        <v>0</v>
      </c>
      <c r="W345" s="219"/>
      <c r="X345" s="218">
        <v>0</v>
      </c>
      <c r="Y345" s="216">
        <v>0</v>
      </c>
      <c r="Z345" s="65" t="s">
        <v>12</v>
      </c>
      <c r="AA345" s="125">
        <f t="shared" si="281"/>
        <v>0</v>
      </c>
      <c r="AB345" s="125">
        <f t="shared" si="282"/>
        <v>0</v>
      </c>
      <c r="AC345" s="125">
        <f t="shared" si="287"/>
        <v>0</v>
      </c>
      <c r="AD345" s="66">
        <f t="shared" si="305"/>
        <v>0</v>
      </c>
      <c r="AE345" s="66">
        <f t="shared" si="306"/>
        <v>0</v>
      </c>
      <c r="AF345" s="67"/>
      <c r="AG345" s="68">
        <v>0</v>
      </c>
      <c r="AH345" s="68" t="str">
        <f t="shared" si="308"/>
        <v>VYPRODÁNO</v>
      </c>
      <c r="AI345" s="68"/>
      <c r="AJ345" s="68"/>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row>
    <row r="346" spans="1:63" ht="24.75" customHeight="1">
      <c r="A346" s="1"/>
      <c r="B346" s="251"/>
      <c r="C346" s="251" t="s">
        <v>355</v>
      </c>
      <c r="D346" s="67"/>
      <c r="E346" s="149"/>
      <c r="F346" s="149"/>
      <c r="G346" s="149"/>
      <c r="H346" s="149"/>
      <c r="I346" s="149"/>
      <c r="J346" s="149"/>
      <c r="K346" s="149"/>
      <c r="L346" s="149"/>
      <c r="M346" s="149"/>
      <c r="N346" s="149"/>
      <c r="O346" s="149"/>
      <c r="P346" s="165" t="s">
        <v>342</v>
      </c>
      <c r="Q346" s="159" t="s">
        <v>1233</v>
      </c>
      <c r="R346" s="154">
        <v>809</v>
      </c>
      <c r="S346" s="155"/>
      <c r="T346" s="156"/>
      <c r="U346" s="157">
        <v>35.6</v>
      </c>
      <c r="V346" s="157">
        <f t="shared" si="280"/>
        <v>0</v>
      </c>
      <c r="W346" s="219"/>
      <c r="X346" s="218">
        <v>0</v>
      </c>
      <c r="Y346" s="216">
        <v>0</v>
      </c>
      <c r="Z346" s="65" t="s">
        <v>12</v>
      </c>
      <c r="AA346" s="125">
        <f t="shared" si="281"/>
        <v>0</v>
      </c>
      <c r="AB346" s="125">
        <f t="shared" si="282"/>
        <v>0</v>
      </c>
      <c r="AC346" s="125">
        <f t="shared" si="287"/>
        <v>0</v>
      </c>
      <c r="AD346" s="66">
        <f t="shared" si="305"/>
        <v>0</v>
      </c>
      <c r="AE346" s="66">
        <f t="shared" si="306"/>
        <v>0</v>
      </c>
      <c r="AF346" s="67"/>
      <c r="AG346" s="68">
        <v>0</v>
      </c>
      <c r="AH346" s="68" t="str">
        <f t="shared" si="308"/>
        <v>VYPRODÁNO</v>
      </c>
      <c r="AI346" s="68"/>
      <c r="AJ346" s="68"/>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row>
    <row r="347" spans="1:63" s="58" customFormat="1" ht="24.75" customHeight="1">
      <c r="A347" s="60"/>
      <c r="B347" s="86"/>
      <c r="C347" s="135" t="s">
        <v>356</v>
      </c>
      <c r="D347" s="74"/>
      <c r="E347" s="163"/>
      <c r="F347" s="163"/>
      <c r="G347" s="163"/>
      <c r="H347" s="163"/>
      <c r="I347" s="163"/>
      <c r="J347" s="163"/>
      <c r="K347" s="163"/>
      <c r="L347" s="163"/>
      <c r="M347" s="163"/>
      <c r="N347" s="163"/>
      <c r="O347" s="163"/>
      <c r="P347" s="162"/>
      <c r="Q347" s="163"/>
      <c r="R347" s="163"/>
      <c r="S347" s="163"/>
      <c r="T347" s="163"/>
      <c r="U347" s="163"/>
      <c r="V347" s="163"/>
      <c r="W347" s="136"/>
      <c r="X347" s="136"/>
      <c r="Y347" s="136"/>
      <c r="Z347" s="136"/>
      <c r="AA347" s="136"/>
      <c r="AB347" s="136"/>
      <c r="AC347" s="136"/>
      <c r="AD347" s="136"/>
      <c r="AE347" s="79"/>
      <c r="AF347" s="74"/>
      <c r="AG347" s="68">
        <v>2120.5206768999801</v>
      </c>
      <c r="AH347" s="68" t="str">
        <f t="shared" si="308"/>
        <v>SKLADEM</v>
      </c>
      <c r="AI347" s="68"/>
      <c r="AJ347" s="68"/>
      <c r="AK347" s="1"/>
      <c r="AL347" s="60"/>
      <c r="AM347" s="60"/>
      <c r="AN347" s="60"/>
      <c r="AO347" s="60"/>
      <c r="AP347" s="60"/>
      <c r="AQ347" s="60"/>
      <c r="AR347" s="60"/>
      <c r="AS347" s="60"/>
      <c r="AT347" s="60"/>
      <c r="AU347" s="60"/>
      <c r="AV347" s="60"/>
      <c r="AW347" s="60"/>
      <c r="AX347" s="60"/>
      <c r="AY347" s="60"/>
      <c r="AZ347" s="60"/>
      <c r="BA347" s="60"/>
      <c r="BB347" s="60"/>
      <c r="BC347" s="60"/>
      <c r="BD347" s="60"/>
      <c r="BE347" s="60"/>
      <c r="BF347" s="60"/>
      <c r="BG347" s="60"/>
      <c r="BH347" s="60"/>
      <c r="BI347" s="60"/>
      <c r="BJ347" s="60"/>
      <c r="BK347" s="60"/>
    </row>
    <row r="348" spans="1:63" ht="24.75" customHeight="1">
      <c r="A348" s="1"/>
      <c r="B348" s="251"/>
      <c r="C348" s="251" t="s">
        <v>357</v>
      </c>
      <c r="D348" s="67"/>
      <c r="E348" s="149"/>
      <c r="F348" s="149"/>
      <c r="G348" s="149"/>
      <c r="H348" s="149"/>
      <c r="I348" s="149"/>
      <c r="J348" s="149"/>
      <c r="K348" s="149"/>
      <c r="L348" s="149"/>
      <c r="M348" s="149"/>
      <c r="N348" s="149"/>
      <c r="O348" s="149"/>
      <c r="P348" s="165" t="s">
        <v>342</v>
      </c>
      <c r="Q348" s="159" t="s">
        <v>1233</v>
      </c>
      <c r="R348" s="154">
        <v>480</v>
      </c>
      <c r="S348" s="155"/>
      <c r="T348" s="156"/>
      <c r="U348" s="157">
        <v>21.12</v>
      </c>
      <c r="V348" s="157">
        <f t="shared" si="280"/>
        <v>0</v>
      </c>
      <c r="W348" s="219"/>
      <c r="X348" s="218">
        <v>0</v>
      </c>
      <c r="Y348" s="216">
        <v>0</v>
      </c>
      <c r="Z348" s="65" t="s">
        <v>12</v>
      </c>
      <c r="AA348" s="125">
        <f t="shared" si="281"/>
        <v>0</v>
      </c>
      <c r="AB348" s="125">
        <f t="shared" si="282"/>
        <v>0</v>
      </c>
      <c r="AC348" s="125">
        <f t="shared" si="287"/>
        <v>0</v>
      </c>
      <c r="AD348" s="66">
        <f t="shared" ref="AD348:AD361" si="309">K348*Y348</f>
        <v>0</v>
      </c>
      <c r="AE348" s="66">
        <f t="shared" ref="AE348:AE361" si="310">L348*Y348</f>
        <v>0</v>
      </c>
      <c r="AF348" s="67"/>
      <c r="AG348" s="68">
        <v>2130.9061034793099</v>
      </c>
      <c r="AH348" s="68" t="str">
        <f t="shared" si="308"/>
        <v>SKLADEM</v>
      </c>
      <c r="AI348" s="68"/>
      <c r="AJ348" s="68"/>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row>
    <row r="349" spans="1:63" ht="24.75" customHeight="1">
      <c r="A349" s="1"/>
      <c r="B349" s="251"/>
      <c r="C349" s="251" t="s">
        <v>358</v>
      </c>
      <c r="D349" s="67"/>
      <c r="E349" s="149"/>
      <c r="F349" s="149"/>
      <c r="G349" s="149"/>
      <c r="H349" s="149"/>
      <c r="I349" s="149"/>
      <c r="J349" s="149"/>
      <c r="K349" s="149"/>
      <c r="L349" s="149"/>
      <c r="M349" s="149"/>
      <c r="N349" s="149"/>
      <c r="O349" s="149"/>
      <c r="P349" s="165" t="s">
        <v>342</v>
      </c>
      <c r="Q349" s="159" t="s">
        <v>1233</v>
      </c>
      <c r="R349" s="154">
        <v>480</v>
      </c>
      <c r="S349" s="155"/>
      <c r="T349" s="156"/>
      <c r="U349" s="157">
        <v>21.12</v>
      </c>
      <c r="V349" s="157">
        <f t="shared" si="280"/>
        <v>0</v>
      </c>
      <c r="W349" s="219"/>
      <c r="X349" s="218">
        <v>0</v>
      </c>
      <c r="Y349" s="216">
        <v>0</v>
      </c>
      <c r="Z349" s="65" t="s">
        <v>12</v>
      </c>
      <c r="AA349" s="125">
        <f t="shared" si="281"/>
        <v>0</v>
      </c>
      <c r="AB349" s="125">
        <f t="shared" si="282"/>
        <v>0</v>
      </c>
      <c r="AC349" s="125">
        <f t="shared" si="287"/>
        <v>0</v>
      </c>
      <c r="AD349" s="66">
        <f t="shared" si="309"/>
        <v>0</v>
      </c>
      <c r="AE349" s="66">
        <f t="shared" si="310"/>
        <v>0</v>
      </c>
      <c r="AF349" s="67"/>
      <c r="AG349" s="68">
        <v>2141.2915300586401</v>
      </c>
      <c r="AH349" s="68"/>
      <c r="AI349" s="68"/>
      <c r="AJ349" s="68"/>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row>
    <row r="350" spans="1:63" ht="24.75" customHeight="1">
      <c r="A350" s="1"/>
      <c r="B350" s="251"/>
      <c r="C350" s="251" t="s">
        <v>359</v>
      </c>
      <c r="D350" s="67"/>
      <c r="E350" s="149"/>
      <c r="F350" s="149"/>
      <c r="G350" s="149"/>
      <c r="H350" s="149"/>
      <c r="I350" s="149"/>
      <c r="J350" s="149"/>
      <c r="K350" s="149"/>
      <c r="L350" s="149"/>
      <c r="M350" s="149"/>
      <c r="N350" s="149"/>
      <c r="O350" s="149"/>
      <c r="P350" s="165" t="s">
        <v>342</v>
      </c>
      <c r="Q350" s="159" t="s">
        <v>1233</v>
      </c>
      <c r="R350" s="154">
        <v>3900</v>
      </c>
      <c r="S350" s="155"/>
      <c r="T350" s="156"/>
      <c r="U350" s="157">
        <v>171.6</v>
      </c>
      <c r="V350" s="157">
        <f t="shared" si="280"/>
        <v>0</v>
      </c>
      <c r="W350" s="219"/>
      <c r="X350" s="218">
        <v>0</v>
      </c>
      <c r="Y350" s="216">
        <v>0</v>
      </c>
      <c r="Z350" s="65" t="s">
        <v>12</v>
      </c>
      <c r="AA350" s="125">
        <f t="shared" si="281"/>
        <v>0</v>
      </c>
      <c r="AB350" s="125">
        <f t="shared" si="282"/>
        <v>0</v>
      </c>
      <c r="AC350" s="125">
        <f t="shared" si="287"/>
        <v>0</v>
      </c>
      <c r="AD350" s="66">
        <f t="shared" si="309"/>
        <v>0</v>
      </c>
      <c r="AE350" s="66">
        <f t="shared" si="310"/>
        <v>0</v>
      </c>
      <c r="AF350" s="67"/>
      <c r="AG350" s="68">
        <v>2151.6769566379799</v>
      </c>
      <c r="AH350" s="68"/>
      <c r="AI350" s="68"/>
      <c r="AJ350" s="68"/>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row>
    <row r="351" spans="1:63" s="58" customFormat="1" ht="24.75" hidden="1" customHeight="1">
      <c r="A351" s="70"/>
      <c r="B351" s="135" t="s">
        <v>360</v>
      </c>
      <c r="C351" s="135"/>
      <c r="D351" s="79"/>
      <c r="E351" s="163"/>
      <c r="F351" s="163"/>
      <c r="G351" s="163"/>
      <c r="H351" s="163"/>
      <c r="I351" s="163"/>
      <c r="J351" s="163"/>
      <c r="K351" s="163"/>
      <c r="L351" s="163"/>
      <c r="M351" s="163"/>
      <c r="N351" s="163"/>
      <c r="O351" s="163"/>
      <c r="P351" s="162"/>
      <c r="Q351" s="163"/>
      <c r="R351" s="167"/>
      <c r="S351" s="155">
        <f t="shared" ref="S351:S414" si="311">R351*0.044</f>
        <v>0</v>
      </c>
      <c r="T351" s="156">
        <f t="shared" ref="T351:T361" si="312">S351*M351</f>
        <v>0</v>
      </c>
      <c r="U351" s="157">
        <f t="shared" ref="U351:U414" si="313">S351*(1-$C$13)</f>
        <v>0</v>
      </c>
      <c r="V351" s="157">
        <f t="shared" ref="V351:V414" si="314">T351*(1-$C$13)</f>
        <v>0</v>
      </c>
      <c r="W351" s="219"/>
      <c r="X351" s="218">
        <v>0</v>
      </c>
      <c r="Y351" s="216">
        <v>0</v>
      </c>
      <c r="Z351" s="65" t="s">
        <v>12</v>
      </c>
      <c r="AA351" s="125">
        <f t="shared" ref="AA351:AA414" si="315">U351*X351</f>
        <v>0</v>
      </c>
      <c r="AB351" s="125">
        <f t="shared" ref="AB351:AB414" si="316">V351*Y351</f>
        <v>0</v>
      </c>
      <c r="AC351" s="125">
        <f t="shared" ref="AC351:AC414" si="317">AA351+AB351</f>
        <v>0</v>
      </c>
      <c r="AD351" s="66">
        <f t="shared" si="309"/>
        <v>0</v>
      </c>
      <c r="AE351" s="66">
        <f t="shared" si="310"/>
        <v>0</v>
      </c>
      <c r="AF351" s="79"/>
      <c r="AG351" s="68"/>
      <c r="AH351" s="68"/>
      <c r="AI351" s="68"/>
      <c r="AJ351" s="68"/>
      <c r="AK351" s="1"/>
      <c r="AL351" s="60"/>
      <c r="AM351" s="60"/>
      <c r="AN351" s="60"/>
      <c r="AO351" s="60"/>
      <c r="AP351" s="60"/>
      <c r="AQ351" s="60"/>
      <c r="AR351" s="60"/>
      <c r="AS351" s="60"/>
      <c r="AT351" s="60"/>
      <c r="AU351" s="60"/>
      <c r="AV351" s="60"/>
      <c r="AW351" s="60"/>
      <c r="AX351" s="60"/>
      <c r="AY351" s="60"/>
      <c r="AZ351" s="60"/>
      <c r="BA351" s="60"/>
      <c r="BB351" s="60"/>
      <c r="BC351" s="60"/>
      <c r="BD351" s="60"/>
      <c r="BE351" s="60"/>
      <c r="BF351" s="60"/>
      <c r="BG351" s="60"/>
      <c r="BH351" s="60"/>
      <c r="BI351" s="60"/>
      <c r="BJ351" s="60"/>
      <c r="BK351" s="60"/>
    </row>
    <row r="352" spans="1:63" ht="24.75" hidden="1" customHeight="1">
      <c r="A352" s="1"/>
      <c r="B352" s="251" t="s">
        <v>361</v>
      </c>
      <c r="C352" s="251" t="s">
        <v>362</v>
      </c>
      <c r="D352" s="67"/>
      <c r="E352" s="149" t="s">
        <v>31</v>
      </c>
      <c r="F352" s="149" t="s">
        <v>72</v>
      </c>
      <c r="G352" s="149">
        <v>1</v>
      </c>
      <c r="H352" s="149" t="s">
        <v>10</v>
      </c>
      <c r="I352" s="149" t="s">
        <v>363</v>
      </c>
      <c r="J352" s="149"/>
      <c r="K352" s="149"/>
      <c r="L352" s="149"/>
      <c r="M352" s="149">
        <v>36</v>
      </c>
      <c r="N352" s="149" t="s">
        <v>364</v>
      </c>
      <c r="O352" s="149" t="s">
        <v>365</v>
      </c>
      <c r="P352" s="165"/>
      <c r="Q352" s="158"/>
      <c r="R352" s="154">
        <v>354.70780000000002</v>
      </c>
      <c r="S352" s="155">
        <f t="shared" si="311"/>
        <v>15.607143199999999</v>
      </c>
      <c r="T352" s="156">
        <f t="shared" si="312"/>
        <v>561.85715519999997</v>
      </c>
      <c r="U352" s="157">
        <f t="shared" si="313"/>
        <v>15.607143199999999</v>
      </c>
      <c r="V352" s="157">
        <f t="shared" si="314"/>
        <v>561.85715519999997</v>
      </c>
      <c r="W352" s="219"/>
      <c r="X352" s="218">
        <v>0</v>
      </c>
      <c r="Y352" s="216">
        <v>0</v>
      </c>
      <c r="Z352" s="65" t="s">
        <v>12</v>
      </c>
      <c r="AA352" s="125">
        <f t="shared" si="315"/>
        <v>0</v>
      </c>
      <c r="AB352" s="125">
        <f t="shared" si="316"/>
        <v>0</v>
      </c>
      <c r="AC352" s="125">
        <f t="shared" si="317"/>
        <v>0</v>
      </c>
      <c r="AD352" s="66">
        <f t="shared" si="309"/>
        <v>0</v>
      </c>
      <c r="AE352" s="66">
        <f t="shared" si="310"/>
        <v>0</v>
      </c>
      <c r="AF352" s="67"/>
      <c r="AG352" s="75">
        <v>0</v>
      </c>
      <c r="AH352" s="68" t="str">
        <f t="shared" ref="AH352" si="318">IF(AG352=0,"VYPRODÁNO","SKLADEM")</f>
        <v>VYPRODÁNO</v>
      </c>
      <c r="AI352" s="68"/>
      <c r="AJ352" s="75"/>
      <c r="AK352" s="60"/>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row>
    <row r="353" spans="1:63" ht="24.75" hidden="1" customHeight="1">
      <c r="A353" s="1"/>
      <c r="B353" s="251" t="s">
        <v>366</v>
      </c>
      <c r="C353" s="251" t="s">
        <v>367</v>
      </c>
      <c r="D353" s="67"/>
      <c r="E353" s="149" t="s">
        <v>31</v>
      </c>
      <c r="F353" s="149" t="s">
        <v>72</v>
      </c>
      <c r="G353" s="149">
        <v>1</v>
      </c>
      <c r="H353" s="149" t="s">
        <v>10</v>
      </c>
      <c r="I353" s="149" t="s">
        <v>363</v>
      </c>
      <c r="J353" s="149"/>
      <c r="K353" s="149"/>
      <c r="L353" s="149"/>
      <c r="M353" s="149">
        <v>36</v>
      </c>
      <c r="N353" s="149" t="s">
        <v>364</v>
      </c>
      <c r="O353" s="149" t="s">
        <v>365</v>
      </c>
      <c r="P353" s="165"/>
      <c r="Q353" s="158"/>
      <c r="R353" s="154">
        <v>354.70780000000002</v>
      </c>
      <c r="S353" s="155">
        <f t="shared" si="311"/>
        <v>15.607143199999999</v>
      </c>
      <c r="T353" s="156">
        <f t="shared" si="312"/>
        <v>561.85715519999997</v>
      </c>
      <c r="U353" s="157">
        <f t="shared" si="313"/>
        <v>15.607143199999999</v>
      </c>
      <c r="V353" s="157">
        <f t="shared" si="314"/>
        <v>561.85715519999997</v>
      </c>
      <c r="W353" s="219"/>
      <c r="X353" s="218">
        <v>0</v>
      </c>
      <c r="Y353" s="216">
        <v>0</v>
      </c>
      <c r="Z353" s="65" t="s">
        <v>12</v>
      </c>
      <c r="AA353" s="125">
        <f t="shared" si="315"/>
        <v>0</v>
      </c>
      <c r="AB353" s="125">
        <f t="shared" si="316"/>
        <v>0</v>
      </c>
      <c r="AC353" s="125">
        <f t="shared" si="317"/>
        <v>0</v>
      </c>
      <c r="AD353" s="66">
        <f t="shared" si="309"/>
        <v>0</v>
      </c>
      <c r="AE353" s="66">
        <f t="shared" si="310"/>
        <v>0</v>
      </c>
      <c r="AF353" s="67"/>
      <c r="AG353" s="68">
        <v>0</v>
      </c>
      <c r="AH353" s="68" t="str">
        <f t="shared" ref="AH353:AH359" si="319">IF(AG353=0,"VYPRODÁNO","SKLADEM")</f>
        <v>VYPRODÁNO</v>
      </c>
      <c r="AI353" s="68"/>
      <c r="AJ353" s="68"/>
      <c r="AK353" s="1" t="s">
        <v>1039</v>
      </c>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row>
    <row r="354" spans="1:63" ht="24.75" hidden="1" customHeight="1">
      <c r="A354" s="1"/>
      <c r="B354" s="251" t="s">
        <v>368</v>
      </c>
      <c r="C354" s="251" t="s">
        <v>369</v>
      </c>
      <c r="D354" s="67"/>
      <c r="E354" s="149" t="s">
        <v>198</v>
      </c>
      <c r="F354" s="149" t="s">
        <v>72</v>
      </c>
      <c r="G354" s="149">
        <v>1</v>
      </c>
      <c r="H354" s="149" t="s">
        <v>10</v>
      </c>
      <c r="I354" s="149" t="s">
        <v>370</v>
      </c>
      <c r="J354" s="149"/>
      <c r="K354" s="149"/>
      <c r="L354" s="149"/>
      <c r="M354" s="149">
        <v>4</v>
      </c>
      <c r="N354" s="149" t="s">
        <v>371</v>
      </c>
      <c r="O354" s="149" t="s">
        <v>372</v>
      </c>
      <c r="P354" s="165"/>
      <c r="Q354" s="158"/>
      <c r="R354" s="154">
        <v>276.14060000000001</v>
      </c>
      <c r="S354" s="155">
        <f t="shared" si="311"/>
        <v>12.150186399999999</v>
      </c>
      <c r="T354" s="156">
        <f t="shared" si="312"/>
        <v>48.600745599999996</v>
      </c>
      <c r="U354" s="157">
        <f t="shared" si="313"/>
        <v>12.150186399999999</v>
      </c>
      <c r="V354" s="157">
        <f t="shared" si="314"/>
        <v>48.600745599999996</v>
      </c>
      <c r="W354" s="219"/>
      <c r="X354" s="218">
        <v>0</v>
      </c>
      <c r="Y354" s="216">
        <v>0</v>
      </c>
      <c r="Z354" s="65" t="s">
        <v>12</v>
      </c>
      <c r="AA354" s="125">
        <f t="shared" si="315"/>
        <v>0</v>
      </c>
      <c r="AB354" s="125">
        <f t="shared" si="316"/>
        <v>0</v>
      </c>
      <c r="AC354" s="125">
        <f t="shared" si="317"/>
        <v>0</v>
      </c>
      <c r="AD354" s="66">
        <f t="shared" si="309"/>
        <v>0</v>
      </c>
      <c r="AE354" s="66">
        <f t="shared" si="310"/>
        <v>0</v>
      </c>
      <c r="AF354" s="67"/>
      <c r="AG354" s="68">
        <v>0</v>
      </c>
      <c r="AH354" s="68" t="str">
        <f t="shared" si="319"/>
        <v>VYPRODÁNO</v>
      </c>
      <c r="AI354" s="68"/>
      <c r="AJ354" s="68"/>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row>
    <row r="355" spans="1:63" ht="24.75" hidden="1" customHeight="1">
      <c r="A355" s="1"/>
      <c r="B355" s="251" t="s">
        <v>373</v>
      </c>
      <c r="C355" s="251" t="s">
        <v>374</v>
      </c>
      <c r="D355" s="67"/>
      <c r="E355" s="149" t="s">
        <v>198</v>
      </c>
      <c r="F355" s="149" t="s">
        <v>72</v>
      </c>
      <c r="G355" s="149">
        <v>1</v>
      </c>
      <c r="H355" s="149" t="s">
        <v>10</v>
      </c>
      <c r="I355" s="149" t="s">
        <v>370</v>
      </c>
      <c r="J355" s="149"/>
      <c r="K355" s="149"/>
      <c r="L355" s="149"/>
      <c r="M355" s="149">
        <v>4</v>
      </c>
      <c r="N355" s="149" t="s">
        <v>371</v>
      </c>
      <c r="O355" s="149" t="s">
        <v>372</v>
      </c>
      <c r="P355" s="165"/>
      <c r="Q355" s="158"/>
      <c r="R355" s="154">
        <v>276.14060000000001</v>
      </c>
      <c r="S355" s="155">
        <f t="shared" si="311"/>
        <v>12.150186399999999</v>
      </c>
      <c r="T355" s="156">
        <f t="shared" si="312"/>
        <v>48.600745599999996</v>
      </c>
      <c r="U355" s="157">
        <f t="shared" si="313"/>
        <v>12.150186399999999</v>
      </c>
      <c r="V355" s="157">
        <f t="shared" si="314"/>
        <v>48.600745599999996</v>
      </c>
      <c r="W355" s="219"/>
      <c r="X355" s="218">
        <v>0</v>
      </c>
      <c r="Y355" s="216">
        <v>0</v>
      </c>
      <c r="Z355" s="65" t="s">
        <v>12</v>
      </c>
      <c r="AA355" s="125">
        <f t="shared" si="315"/>
        <v>0</v>
      </c>
      <c r="AB355" s="125">
        <f t="shared" si="316"/>
        <v>0</v>
      </c>
      <c r="AC355" s="125">
        <f t="shared" si="317"/>
        <v>0</v>
      </c>
      <c r="AD355" s="66">
        <f t="shared" si="309"/>
        <v>0</v>
      </c>
      <c r="AE355" s="66">
        <f t="shared" si="310"/>
        <v>0</v>
      </c>
      <c r="AF355" s="67"/>
      <c r="AG355" s="68">
        <v>0</v>
      </c>
      <c r="AH355" s="68" t="str">
        <f t="shared" si="319"/>
        <v>VYPRODÁNO</v>
      </c>
      <c r="AI355" s="68"/>
      <c r="AJ355" s="68"/>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row>
    <row r="356" spans="1:63" ht="24.75" hidden="1" customHeight="1">
      <c r="A356" s="1"/>
      <c r="B356" s="251" t="s">
        <v>375</v>
      </c>
      <c r="C356" s="251" t="s">
        <v>376</v>
      </c>
      <c r="D356" s="67"/>
      <c r="E356" s="149" t="s">
        <v>377</v>
      </c>
      <c r="F356" s="149" t="s">
        <v>72</v>
      </c>
      <c r="G356" s="149">
        <v>1</v>
      </c>
      <c r="H356" s="149" t="s">
        <v>10</v>
      </c>
      <c r="I356" s="149" t="s">
        <v>378</v>
      </c>
      <c r="J356" s="149"/>
      <c r="K356" s="149"/>
      <c r="L356" s="149"/>
      <c r="M356" s="149">
        <v>100</v>
      </c>
      <c r="N356" s="149">
        <v>25</v>
      </c>
      <c r="O356" s="149" t="s">
        <v>138</v>
      </c>
      <c r="P356" s="165"/>
      <c r="Q356" s="158"/>
      <c r="R356" s="154">
        <v>192.95180000000002</v>
      </c>
      <c r="S356" s="155">
        <f t="shared" si="311"/>
        <v>8.4898792000000007</v>
      </c>
      <c r="T356" s="156">
        <f t="shared" si="312"/>
        <v>848.98792000000003</v>
      </c>
      <c r="U356" s="157">
        <f t="shared" si="313"/>
        <v>8.4898792000000007</v>
      </c>
      <c r="V356" s="157">
        <f t="shared" si="314"/>
        <v>848.98792000000003</v>
      </c>
      <c r="W356" s="219"/>
      <c r="X356" s="218">
        <v>0</v>
      </c>
      <c r="Y356" s="216">
        <v>0</v>
      </c>
      <c r="Z356" s="65" t="s">
        <v>12</v>
      </c>
      <c r="AA356" s="125">
        <f t="shared" si="315"/>
        <v>0</v>
      </c>
      <c r="AB356" s="125">
        <f t="shared" si="316"/>
        <v>0</v>
      </c>
      <c r="AC356" s="125">
        <f t="shared" si="317"/>
        <v>0</v>
      </c>
      <c r="AD356" s="66">
        <f t="shared" si="309"/>
        <v>0</v>
      </c>
      <c r="AE356" s="66">
        <f t="shared" si="310"/>
        <v>0</v>
      </c>
      <c r="AF356" s="67"/>
      <c r="AG356" s="68">
        <v>0</v>
      </c>
      <c r="AH356" s="68" t="str">
        <f t="shared" si="319"/>
        <v>VYPRODÁNO</v>
      </c>
      <c r="AI356" s="68"/>
      <c r="AJ356" s="68"/>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row>
    <row r="357" spans="1:63" ht="24.75" hidden="1" customHeight="1">
      <c r="A357" s="1"/>
      <c r="B357" s="251" t="s">
        <v>379</v>
      </c>
      <c r="C357" s="251" t="s">
        <v>380</v>
      </c>
      <c r="D357" s="67"/>
      <c r="E357" s="149" t="s">
        <v>377</v>
      </c>
      <c r="F357" s="149" t="s">
        <v>72</v>
      </c>
      <c r="G357" s="149">
        <v>1</v>
      </c>
      <c r="H357" s="149" t="s">
        <v>10</v>
      </c>
      <c r="I357" s="149" t="s">
        <v>381</v>
      </c>
      <c r="J357" s="149"/>
      <c r="K357" s="149"/>
      <c r="L357" s="149"/>
      <c r="M357" s="149">
        <v>100</v>
      </c>
      <c r="N357" s="149">
        <v>68</v>
      </c>
      <c r="O357" s="149" t="s">
        <v>151</v>
      </c>
      <c r="P357" s="165"/>
      <c r="Q357" s="158"/>
      <c r="R357" s="154">
        <v>233.39080000000001</v>
      </c>
      <c r="S357" s="155">
        <f t="shared" si="311"/>
        <v>10.2691952</v>
      </c>
      <c r="T357" s="156">
        <f t="shared" si="312"/>
        <v>1026.9195200000001</v>
      </c>
      <c r="U357" s="157">
        <f t="shared" si="313"/>
        <v>10.2691952</v>
      </c>
      <c r="V357" s="157">
        <f t="shared" si="314"/>
        <v>1026.9195200000001</v>
      </c>
      <c r="W357" s="219"/>
      <c r="X357" s="218">
        <v>0</v>
      </c>
      <c r="Y357" s="216">
        <v>0</v>
      </c>
      <c r="Z357" s="65" t="s">
        <v>12</v>
      </c>
      <c r="AA357" s="125">
        <f t="shared" si="315"/>
        <v>0</v>
      </c>
      <c r="AB357" s="125">
        <f t="shared" si="316"/>
        <v>0</v>
      </c>
      <c r="AC357" s="125">
        <f t="shared" si="317"/>
        <v>0</v>
      </c>
      <c r="AD357" s="66">
        <f t="shared" si="309"/>
        <v>0</v>
      </c>
      <c r="AE357" s="66">
        <f t="shared" si="310"/>
        <v>0</v>
      </c>
      <c r="AF357" s="67"/>
      <c r="AG357" s="68">
        <v>0</v>
      </c>
      <c r="AH357" s="68" t="str">
        <f t="shared" si="319"/>
        <v>VYPRODÁNO</v>
      </c>
      <c r="AI357" s="68"/>
      <c r="AJ357" s="68"/>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row>
    <row r="358" spans="1:63" ht="24.75" hidden="1" customHeight="1">
      <c r="A358" s="1"/>
      <c r="B358" s="251" t="s">
        <v>382</v>
      </c>
      <c r="C358" s="251" t="s">
        <v>383</v>
      </c>
      <c r="D358" s="67"/>
      <c r="E358" s="149" t="s">
        <v>384</v>
      </c>
      <c r="F358" s="149" t="s">
        <v>72</v>
      </c>
      <c r="G358" s="149">
        <v>1</v>
      </c>
      <c r="H358" s="149" t="s">
        <v>10</v>
      </c>
      <c r="I358" s="149" t="s">
        <v>385</v>
      </c>
      <c r="J358" s="149"/>
      <c r="K358" s="149"/>
      <c r="L358" s="149"/>
      <c r="M358" s="149">
        <v>30</v>
      </c>
      <c r="N358" s="149">
        <v>220</v>
      </c>
      <c r="O358" s="149" t="s">
        <v>73</v>
      </c>
      <c r="P358" s="165"/>
      <c r="Q358" s="158"/>
      <c r="R358" s="154">
        <v>519.93000000000006</v>
      </c>
      <c r="S358" s="155">
        <f t="shared" si="311"/>
        <v>22.876920000000002</v>
      </c>
      <c r="T358" s="156">
        <f t="shared" si="312"/>
        <v>686.30760000000009</v>
      </c>
      <c r="U358" s="157">
        <f t="shared" si="313"/>
        <v>22.876920000000002</v>
      </c>
      <c r="V358" s="157">
        <f t="shared" si="314"/>
        <v>686.30760000000009</v>
      </c>
      <c r="W358" s="219"/>
      <c r="X358" s="218">
        <v>0</v>
      </c>
      <c r="Y358" s="216">
        <v>0</v>
      </c>
      <c r="Z358" s="65" t="s">
        <v>12</v>
      </c>
      <c r="AA358" s="125">
        <f t="shared" si="315"/>
        <v>0</v>
      </c>
      <c r="AB358" s="125">
        <f t="shared" si="316"/>
        <v>0</v>
      </c>
      <c r="AC358" s="125">
        <f t="shared" si="317"/>
        <v>0</v>
      </c>
      <c r="AD358" s="66">
        <f t="shared" si="309"/>
        <v>0</v>
      </c>
      <c r="AE358" s="66">
        <f t="shared" si="310"/>
        <v>0</v>
      </c>
      <c r="AF358" s="67"/>
      <c r="AG358" s="68">
        <v>0</v>
      </c>
      <c r="AH358" s="68" t="str">
        <f t="shared" si="319"/>
        <v>VYPRODÁNO</v>
      </c>
      <c r="AI358" s="68"/>
      <c r="AJ358" s="68"/>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row>
    <row r="359" spans="1:63" ht="24.75" hidden="1" customHeight="1">
      <c r="A359" s="1"/>
      <c r="B359" s="251" t="s">
        <v>386</v>
      </c>
      <c r="C359" s="251" t="s">
        <v>387</v>
      </c>
      <c r="D359" s="67"/>
      <c r="E359" s="149" t="s">
        <v>388</v>
      </c>
      <c r="F359" s="149" t="s">
        <v>72</v>
      </c>
      <c r="G359" s="149">
        <v>1</v>
      </c>
      <c r="H359" s="149" t="s">
        <v>10</v>
      </c>
      <c r="I359" s="149" t="s">
        <v>389</v>
      </c>
      <c r="J359" s="149"/>
      <c r="K359" s="149"/>
      <c r="L359" s="149"/>
      <c r="M359" s="149">
        <v>200</v>
      </c>
      <c r="N359" s="149">
        <v>70</v>
      </c>
      <c r="O359" s="149" t="s">
        <v>390</v>
      </c>
      <c r="P359" s="165"/>
      <c r="Q359" s="158"/>
      <c r="R359" s="154">
        <v>143.2696</v>
      </c>
      <c r="S359" s="155">
        <f t="shared" si="311"/>
        <v>6.3038623999999999</v>
      </c>
      <c r="T359" s="156">
        <f t="shared" si="312"/>
        <v>1260.7724800000001</v>
      </c>
      <c r="U359" s="157">
        <f t="shared" si="313"/>
        <v>6.3038623999999999</v>
      </c>
      <c r="V359" s="157">
        <f t="shared" si="314"/>
        <v>1260.7724800000001</v>
      </c>
      <c r="W359" s="219"/>
      <c r="X359" s="218">
        <v>0</v>
      </c>
      <c r="Y359" s="216">
        <v>0</v>
      </c>
      <c r="Z359" s="65" t="s">
        <v>12</v>
      </c>
      <c r="AA359" s="125">
        <f t="shared" si="315"/>
        <v>0</v>
      </c>
      <c r="AB359" s="125">
        <f t="shared" si="316"/>
        <v>0</v>
      </c>
      <c r="AC359" s="125">
        <f t="shared" si="317"/>
        <v>0</v>
      </c>
      <c r="AD359" s="66">
        <f t="shared" si="309"/>
        <v>0</v>
      </c>
      <c r="AE359" s="66">
        <f t="shared" si="310"/>
        <v>0</v>
      </c>
      <c r="AF359" s="67"/>
      <c r="AG359" s="75">
        <v>0</v>
      </c>
      <c r="AH359" s="68" t="str">
        <f t="shared" si="319"/>
        <v>VYPRODÁNO</v>
      </c>
      <c r="AI359" s="68"/>
      <c r="AJ359" s="68"/>
      <c r="AK359" s="60"/>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row>
    <row r="360" spans="1:63" ht="24.75" hidden="1" customHeight="1">
      <c r="A360" s="1"/>
      <c r="B360" s="251" t="s">
        <v>391</v>
      </c>
      <c r="C360" s="251" t="s">
        <v>392</v>
      </c>
      <c r="D360" s="67"/>
      <c r="E360" s="149" t="s">
        <v>388</v>
      </c>
      <c r="F360" s="149" t="s">
        <v>72</v>
      </c>
      <c r="G360" s="149">
        <v>1</v>
      </c>
      <c r="H360" s="149" t="s">
        <v>10</v>
      </c>
      <c r="I360" s="149" t="s">
        <v>393</v>
      </c>
      <c r="J360" s="149"/>
      <c r="K360" s="149"/>
      <c r="L360" s="149"/>
      <c r="M360" s="149">
        <v>200</v>
      </c>
      <c r="N360" s="149">
        <v>18</v>
      </c>
      <c r="O360" s="149" t="s">
        <v>390</v>
      </c>
      <c r="P360" s="165"/>
      <c r="Q360" s="158"/>
      <c r="R360" s="154">
        <v>192.95180000000002</v>
      </c>
      <c r="S360" s="155">
        <f t="shared" si="311"/>
        <v>8.4898792000000007</v>
      </c>
      <c r="T360" s="156">
        <f t="shared" si="312"/>
        <v>1697.9758400000001</v>
      </c>
      <c r="U360" s="157">
        <f t="shared" si="313"/>
        <v>8.4898792000000007</v>
      </c>
      <c r="V360" s="157">
        <f t="shared" si="314"/>
        <v>1697.9758400000001</v>
      </c>
      <c r="W360" s="219"/>
      <c r="X360" s="218">
        <v>0</v>
      </c>
      <c r="Y360" s="216">
        <v>0</v>
      </c>
      <c r="Z360" s="65" t="s">
        <v>12</v>
      </c>
      <c r="AA360" s="125">
        <f t="shared" si="315"/>
        <v>0</v>
      </c>
      <c r="AB360" s="125">
        <f t="shared" si="316"/>
        <v>0</v>
      </c>
      <c r="AC360" s="125">
        <f t="shared" si="317"/>
        <v>0</v>
      </c>
      <c r="AD360" s="66">
        <f t="shared" si="309"/>
        <v>0</v>
      </c>
      <c r="AE360" s="66">
        <f t="shared" si="310"/>
        <v>0</v>
      </c>
      <c r="AF360" s="67"/>
      <c r="AG360" s="80">
        <v>0</v>
      </c>
      <c r="AH360" s="80"/>
      <c r="AI360" s="68"/>
      <c r="AJ360" s="68"/>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row>
    <row r="361" spans="1:63" ht="24.75" hidden="1" customHeight="1">
      <c r="A361" s="1"/>
      <c r="B361" s="251" t="s">
        <v>394</v>
      </c>
      <c r="C361" s="251" t="s">
        <v>395</v>
      </c>
      <c r="D361" s="67"/>
      <c r="E361" s="149" t="s">
        <v>388</v>
      </c>
      <c r="F361" s="149" t="s">
        <v>72</v>
      </c>
      <c r="G361" s="149">
        <v>1</v>
      </c>
      <c r="H361" s="149" t="s">
        <v>10</v>
      </c>
      <c r="I361" s="149" t="s">
        <v>393</v>
      </c>
      <c r="J361" s="149"/>
      <c r="K361" s="149"/>
      <c r="L361" s="149"/>
      <c r="M361" s="149">
        <v>200</v>
      </c>
      <c r="N361" s="149">
        <v>18</v>
      </c>
      <c r="O361" s="149" t="s">
        <v>396</v>
      </c>
      <c r="P361" s="165"/>
      <c r="Q361" s="158"/>
      <c r="R361" s="154">
        <v>192.95180000000002</v>
      </c>
      <c r="S361" s="155">
        <f t="shared" si="311"/>
        <v>8.4898792000000007</v>
      </c>
      <c r="T361" s="156">
        <f t="shared" si="312"/>
        <v>1697.9758400000001</v>
      </c>
      <c r="U361" s="157">
        <f t="shared" si="313"/>
        <v>8.4898792000000007</v>
      </c>
      <c r="V361" s="157">
        <f t="shared" si="314"/>
        <v>1697.9758400000001</v>
      </c>
      <c r="W361" s="219"/>
      <c r="X361" s="218">
        <v>0</v>
      </c>
      <c r="Y361" s="216">
        <v>0</v>
      </c>
      <c r="Z361" s="65" t="s">
        <v>12</v>
      </c>
      <c r="AA361" s="125">
        <f t="shared" si="315"/>
        <v>0</v>
      </c>
      <c r="AB361" s="125">
        <f t="shared" si="316"/>
        <v>0</v>
      </c>
      <c r="AC361" s="125">
        <f t="shared" si="317"/>
        <v>0</v>
      </c>
      <c r="AD361" s="66">
        <f t="shared" si="309"/>
        <v>0</v>
      </c>
      <c r="AE361" s="66">
        <f t="shared" si="310"/>
        <v>0</v>
      </c>
      <c r="AF361" s="67"/>
      <c r="AG361" s="68">
        <v>0</v>
      </c>
      <c r="AH361" s="68"/>
      <c r="AI361" s="68"/>
      <c r="AJ361" s="68"/>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row>
    <row r="362" spans="1:63" s="58" customFormat="1" ht="24.75" customHeight="1">
      <c r="A362" s="70"/>
      <c r="B362" s="135" t="s">
        <v>397</v>
      </c>
      <c r="C362" s="135"/>
      <c r="D362" s="79"/>
      <c r="E362" s="163"/>
      <c r="F362" s="163"/>
      <c r="G362" s="163"/>
      <c r="H362" s="163"/>
      <c r="I362" s="163"/>
      <c r="J362" s="163"/>
      <c r="K362" s="163"/>
      <c r="L362" s="163"/>
      <c r="M362" s="163"/>
      <c r="N362" s="163"/>
      <c r="O362" s="163"/>
      <c r="P362" s="162"/>
      <c r="Q362" s="163"/>
      <c r="R362" s="163"/>
      <c r="S362" s="163"/>
      <c r="T362" s="163"/>
      <c r="U362" s="163"/>
      <c r="V362" s="163"/>
      <c r="W362" s="136"/>
      <c r="X362" s="136"/>
      <c r="Y362" s="136"/>
      <c r="Z362" s="136"/>
      <c r="AA362" s="136"/>
      <c r="AB362" s="136"/>
      <c r="AC362" s="136"/>
      <c r="AD362" s="136"/>
      <c r="AE362" s="136"/>
      <c r="AF362" s="79"/>
      <c r="AG362" s="68"/>
      <c r="AH362" s="68"/>
      <c r="AI362" s="68"/>
      <c r="AJ362" s="68"/>
      <c r="AK362" s="1"/>
      <c r="AL362" s="60"/>
      <c r="AM362" s="60"/>
      <c r="AN362" s="60"/>
      <c r="AO362" s="60"/>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row>
    <row r="363" spans="1:63" ht="24.75" hidden="1" customHeight="1">
      <c r="A363" s="1"/>
      <c r="B363" s="251" t="s">
        <v>398</v>
      </c>
      <c r="C363" s="251" t="s">
        <v>1225</v>
      </c>
      <c r="D363" s="67"/>
      <c r="E363" s="149" t="s">
        <v>85</v>
      </c>
      <c r="F363" s="149" t="s">
        <v>9</v>
      </c>
      <c r="G363" s="149" t="s">
        <v>399</v>
      </c>
      <c r="H363" s="149" t="s">
        <v>10</v>
      </c>
      <c r="I363" s="149"/>
      <c r="J363" s="149"/>
      <c r="K363" s="149">
        <v>17</v>
      </c>
      <c r="L363" s="149">
        <v>6.5000000000000002E-2</v>
      </c>
      <c r="M363" s="149">
        <v>10</v>
      </c>
      <c r="N363" s="149">
        <v>225</v>
      </c>
      <c r="O363" s="149"/>
      <c r="P363" s="165"/>
      <c r="Q363" s="159" t="s">
        <v>1233</v>
      </c>
      <c r="R363" s="154">
        <v>416.52</v>
      </c>
      <c r="S363" s="155">
        <f t="shared" si="311"/>
        <v>18.326879999999999</v>
      </c>
      <c r="T363" s="156">
        <f t="shared" ref="T363:T426" si="320">S363*M363</f>
        <v>183.2688</v>
      </c>
      <c r="U363" s="157">
        <f t="shared" si="313"/>
        <v>18.326879999999999</v>
      </c>
      <c r="V363" s="157">
        <f t="shared" si="314"/>
        <v>183.2688</v>
      </c>
      <c r="W363" s="219"/>
      <c r="X363" s="218">
        <v>0</v>
      </c>
      <c r="Y363" s="216">
        <v>0</v>
      </c>
      <c r="Z363" s="65" t="s">
        <v>12</v>
      </c>
      <c r="AA363" s="125">
        <f t="shared" si="315"/>
        <v>0</v>
      </c>
      <c r="AB363" s="125">
        <f t="shared" si="316"/>
        <v>0</v>
      </c>
      <c r="AC363" s="125">
        <f t="shared" si="317"/>
        <v>0</v>
      </c>
      <c r="AD363" s="66">
        <f t="shared" ref="AD363:AD426" si="321">K363*Y363</f>
        <v>0</v>
      </c>
      <c r="AE363" s="66">
        <f t="shared" ref="AE363:AE426" si="322">L363*Y363</f>
        <v>0</v>
      </c>
      <c r="AF363" s="67"/>
      <c r="AG363" s="83">
        <v>429</v>
      </c>
      <c r="AH363" s="68" t="str">
        <f t="shared" ref="AH363:AH365" si="323">IF(AG363&gt;0,"SKLADEM","VYPRODÁNO")</f>
        <v>SKLADEM</v>
      </c>
      <c r="AI363" s="68"/>
      <c r="AJ363" s="68"/>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row>
    <row r="364" spans="1:63" ht="24.75" hidden="1" customHeight="1">
      <c r="A364" s="1"/>
      <c r="B364" s="251" t="s">
        <v>400</v>
      </c>
      <c r="C364" s="251" t="s">
        <v>401</v>
      </c>
      <c r="D364" s="67"/>
      <c r="E364" s="149" t="s">
        <v>85</v>
      </c>
      <c r="F364" s="149" t="s">
        <v>9</v>
      </c>
      <c r="G364" s="149" t="s">
        <v>399</v>
      </c>
      <c r="H364" s="149" t="s">
        <v>10</v>
      </c>
      <c r="I364" s="149"/>
      <c r="J364" s="149"/>
      <c r="K364" s="149">
        <v>17</v>
      </c>
      <c r="L364" s="149">
        <v>6.5000000000000002E-2</v>
      </c>
      <c r="M364" s="149">
        <v>10</v>
      </c>
      <c r="N364" s="149">
        <v>225</v>
      </c>
      <c r="O364" s="149"/>
      <c r="P364" s="165"/>
      <c r="Q364" s="174" t="s">
        <v>1352</v>
      </c>
      <c r="R364" s="154">
        <v>416.52</v>
      </c>
      <c r="S364" s="155">
        <f t="shared" si="311"/>
        <v>18.326879999999999</v>
      </c>
      <c r="T364" s="156">
        <f t="shared" si="320"/>
        <v>183.2688</v>
      </c>
      <c r="U364" s="157">
        <f t="shared" si="313"/>
        <v>18.326879999999999</v>
      </c>
      <c r="V364" s="157">
        <f t="shared" si="314"/>
        <v>183.2688</v>
      </c>
      <c r="W364" s="219"/>
      <c r="X364" s="218">
        <v>0</v>
      </c>
      <c r="Y364" s="216">
        <v>0</v>
      </c>
      <c r="Z364" s="65" t="s">
        <v>12</v>
      </c>
      <c r="AA364" s="125">
        <f t="shared" si="315"/>
        <v>0</v>
      </c>
      <c r="AB364" s="125">
        <f t="shared" si="316"/>
        <v>0</v>
      </c>
      <c r="AC364" s="125">
        <f t="shared" si="317"/>
        <v>0</v>
      </c>
      <c r="AD364" s="66">
        <f t="shared" si="321"/>
        <v>0</v>
      </c>
      <c r="AE364" s="66">
        <f t="shared" si="322"/>
        <v>0</v>
      </c>
      <c r="AF364" s="67"/>
      <c r="AG364" s="83">
        <v>0</v>
      </c>
      <c r="AH364" s="68" t="str">
        <f t="shared" si="323"/>
        <v>VYPRODÁNO</v>
      </c>
      <c r="AI364" s="68"/>
      <c r="AJ364" s="68"/>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row>
    <row r="365" spans="1:63" ht="24.75" hidden="1" customHeight="1">
      <c r="A365" s="1"/>
      <c r="B365" s="251" t="s">
        <v>402</v>
      </c>
      <c r="C365" s="251" t="s">
        <v>1224</v>
      </c>
      <c r="D365" s="67"/>
      <c r="E365" s="149" t="s">
        <v>85</v>
      </c>
      <c r="F365" s="149" t="s">
        <v>9</v>
      </c>
      <c r="G365" s="149" t="s">
        <v>399</v>
      </c>
      <c r="H365" s="149" t="s">
        <v>10</v>
      </c>
      <c r="I365" s="149"/>
      <c r="J365" s="149"/>
      <c r="K365" s="149">
        <v>17</v>
      </c>
      <c r="L365" s="149">
        <v>6.5000000000000002E-2</v>
      </c>
      <c r="M365" s="149">
        <v>10</v>
      </c>
      <c r="N365" s="149">
        <v>225</v>
      </c>
      <c r="O365" s="149"/>
      <c r="P365" s="165"/>
      <c r="Q365" s="174" t="s">
        <v>1352</v>
      </c>
      <c r="R365" s="154">
        <v>416.52</v>
      </c>
      <c r="S365" s="155">
        <f t="shared" si="311"/>
        <v>18.326879999999999</v>
      </c>
      <c r="T365" s="156">
        <f t="shared" si="320"/>
        <v>183.2688</v>
      </c>
      <c r="U365" s="157">
        <f t="shared" si="313"/>
        <v>18.326879999999999</v>
      </c>
      <c r="V365" s="157">
        <f t="shared" si="314"/>
        <v>183.2688</v>
      </c>
      <c r="W365" s="219"/>
      <c r="X365" s="218">
        <v>0</v>
      </c>
      <c r="Y365" s="216">
        <v>0</v>
      </c>
      <c r="Z365" s="65" t="s">
        <v>12</v>
      </c>
      <c r="AA365" s="125">
        <f t="shared" si="315"/>
        <v>0</v>
      </c>
      <c r="AB365" s="125">
        <f t="shared" si="316"/>
        <v>0</v>
      </c>
      <c r="AC365" s="125">
        <f t="shared" si="317"/>
        <v>0</v>
      </c>
      <c r="AD365" s="66">
        <f t="shared" si="321"/>
        <v>0</v>
      </c>
      <c r="AE365" s="66">
        <f t="shared" si="322"/>
        <v>0</v>
      </c>
      <c r="AF365" s="67"/>
      <c r="AG365" s="83">
        <v>0</v>
      </c>
      <c r="AH365" s="68" t="str">
        <f t="shared" si="323"/>
        <v>VYPRODÁNO</v>
      </c>
      <c r="AI365" s="68"/>
      <c r="AJ365" s="68"/>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row>
    <row r="366" spans="1:63" ht="24.75" hidden="1" customHeight="1">
      <c r="A366" s="1"/>
      <c r="B366" s="251" t="s">
        <v>403</v>
      </c>
      <c r="C366" s="251" t="s">
        <v>1223</v>
      </c>
      <c r="D366" s="67"/>
      <c r="E366" s="149" t="s">
        <v>85</v>
      </c>
      <c r="F366" s="149" t="s">
        <v>404</v>
      </c>
      <c r="G366" s="149" t="s">
        <v>399</v>
      </c>
      <c r="H366" s="149" t="s">
        <v>10</v>
      </c>
      <c r="I366" s="149"/>
      <c r="J366" s="149"/>
      <c r="K366" s="149">
        <v>14</v>
      </c>
      <c r="L366" s="149">
        <v>5.8999999999999997E-2</v>
      </c>
      <c r="M366" s="149">
        <v>10</v>
      </c>
      <c r="N366" s="149">
        <v>225</v>
      </c>
      <c r="O366" s="149"/>
      <c r="P366" s="165"/>
      <c r="Q366" s="159" t="s">
        <v>1233</v>
      </c>
      <c r="R366" s="154">
        <v>349.58</v>
      </c>
      <c r="S366" s="155">
        <f t="shared" si="311"/>
        <v>15.381519999999998</v>
      </c>
      <c r="T366" s="156">
        <f t="shared" si="320"/>
        <v>153.81519999999998</v>
      </c>
      <c r="U366" s="157">
        <f t="shared" si="313"/>
        <v>15.381519999999998</v>
      </c>
      <c r="V366" s="157">
        <f t="shared" si="314"/>
        <v>153.81519999999998</v>
      </c>
      <c r="W366" s="219"/>
      <c r="X366" s="218">
        <v>0</v>
      </c>
      <c r="Y366" s="216">
        <v>0</v>
      </c>
      <c r="Z366" s="65" t="s">
        <v>12</v>
      </c>
      <c r="AA366" s="125">
        <f t="shared" si="315"/>
        <v>0</v>
      </c>
      <c r="AB366" s="125">
        <f t="shared" si="316"/>
        <v>0</v>
      </c>
      <c r="AC366" s="125">
        <f t="shared" si="317"/>
        <v>0</v>
      </c>
      <c r="AD366" s="66">
        <f t="shared" si="321"/>
        <v>0</v>
      </c>
      <c r="AE366" s="66">
        <f t="shared" si="322"/>
        <v>0</v>
      </c>
      <c r="AF366" s="67"/>
      <c r="AG366" s="83">
        <v>294</v>
      </c>
      <c r="AH366" s="68" t="str">
        <f t="shared" ref="AH366:AH371" si="324">IF(AG366=0,"VYPRODÁNO","SKLADEM")</f>
        <v>SKLADEM</v>
      </c>
      <c r="AI366" s="68"/>
      <c r="AJ366" s="68"/>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row>
    <row r="367" spans="1:63" ht="24.75" hidden="1" customHeight="1">
      <c r="A367" s="1"/>
      <c r="B367" s="251" t="s">
        <v>405</v>
      </c>
      <c r="C367" s="251" t="s">
        <v>1222</v>
      </c>
      <c r="D367" s="67"/>
      <c r="E367" s="149" t="s">
        <v>85</v>
      </c>
      <c r="F367" s="149" t="s">
        <v>404</v>
      </c>
      <c r="G367" s="149" t="s">
        <v>399</v>
      </c>
      <c r="H367" s="149" t="s">
        <v>10</v>
      </c>
      <c r="I367" s="149"/>
      <c r="J367" s="149"/>
      <c r="K367" s="149">
        <v>14</v>
      </c>
      <c r="L367" s="149">
        <v>5.8999999999999997E-2</v>
      </c>
      <c r="M367" s="149">
        <v>10</v>
      </c>
      <c r="N367" s="149">
        <v>225</v>
      </c>
      <c r="O367" s="149"/>
      <c r="P367" s="165"/>
      <c r="Q367" s="186" t="s">
        <v>1234</v>
      </c>
      <c r="R367" s="154">
        <v>349.58</v>
      </c>
      <c r="S367" s="155">
        <f t="shared" si="311"/>
        <v>15.381519999999998</v>
      </c>
      <c r="T367" s="156">
        <f t="shared" si="320"/>
        <v>153.81519999999998</v>
      </c>
      <c r="U367" s="157">
        <f t="shared" si="313"/>
        <v>15.381519999999998</v>
      </c>
      <c r="V367" s="157">
        <f t="shared" si="314"/>
        <v>153.81519999999998</v>
      </c>
      <c r="W367" s="219"/>
      <c r="X367" s="218">
        <v>0</v>
      </c>
      <c r="Y367" s="216">
        <v>0</v>
      </c>
      <c r="Z367" s="65" t="s">
        <v>12</v>
      </c>
      <c r="AA367" s="125">
        <f t="shared" si="315"/>
        <v>0</v>
      </c>
      <c r="AB367" s="125">
        <f t="shared" si="316"/>
        <v>0</v>
      </c>
      <c r="AC367" s="125">
        <f t="shared" si="317"/>
        <v>0</v>
      </c>
      <c r="AD367" s="66">
        <f t="shared" si="321"/>
        <v>0</v>
      </c>
      <c r="AE367" s="66">
        <f t="shared" si="322"/>
        <v>0</v>
      </c>
      <c r="AF367" s="67"/>
      <c r="AG367" s="83">
        <v>5</v>
      </c>
      <c r="AH367" s="68" t="str">
        <f t="shared" si="324"/>
        <v>SKLADEM</v>
      </c>
      <c r="AI367" s="68"/>
      <c r="AJ367" s="68"/>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row>
    <row r="368" spans="1:63" ht="24.75" hidden="1" customHeight="1">
      <c r="A368" s="1"/>
      <c r="B368" s="251" t="s">
        <v>406</v>
      </c>
      <c r="C368" s="251" t="s">
        <v>1221</v>
      </c>
      <c r="D368" s="67"/>
      <c r="E368" s="149" t="s">
        <v>85</v>
      </c>
      <c r="F368" s="149" t="s">
        <v>404</v>
      </c>
      <c r="G368" s="149" t="s">
        <v>399</v>
      </c>
      <c r="H368" s="149" t="s">
        <v>20</v>
      </c>
      <c r="I368" s="149"/>
      <c r="J368" s="149"/>
      <c r="K368" s="149">
        <v>14</v>
      </c>
      <c r="L368" s="149">
        <v>5.8999999999999997E-2</v>
      </c>
      <c r="M368" s="149">
        <v>10</v>
      </c>
      <c r="N368" s="149">
        <v>243</v>
      </c>
      <c r="O368" s="149"/>
      <c r="P368" s="165"/>
      <c r="Q368" s="159" t="s">
        <v>1233</v>
      </c>
      <c r="R368" s="154">
        <v>368.59</v>
      </c>
      <c r="S368" s="155">
        <f t="shared" si="311"/>
        <v>16.217959999999998</v>
      </c>
      <c r="T368" s="156">
        <f t="shared" si="320"/>
        <v>162.17959999999999</v>
      </c>
      <c r="U368" s="157">
        <f t="shared" si="313"/>
        <v>16.217959999999998</v>
      </c>
      <c r="V368" s="157">
        <f t="shared" si="314"/>
        <v>162.17959999999999</v>
      </c>
      <c r="W368" s="219"/>
      <c r="X368" s="218">
        <v>0</v>
      </c>
      <c r="Y368" s="216">
        <v>0</v>
      </c>
      <c r="Z368" s="65" t="s">
        <v>12</v>
      </c>
      <c r="AA368" s="125">
        <f t="shared" si="315"/>
        <v>0</v>
      </c>
      <c r="AB368" s="125">
        <f t="shared" si="316"/>
        <v>0</v>
      </c>
      <c r="AC368" s="125">
        <f t="shared" si="317"/>
        <v>0</v>
      </c>
      <c r="AD368" s="66">
        <f t="shared" si="321"/>
        <v>0</v>
      </c>
      <c r="AE368" s="66">
        <f t="shared" si="322"/>
        <v>0</v>
      </c>
      <c r="AF368" s="67"/>
      <c r="AG368" s="83">
        <v>95</v>
      </c>
      <c r="AH368" s="68" t="str">
        <f t="shared" si="324"/>
        <v>SKLADEM</v>
      </c>
      <c r="AI368" s="68"/>
      <c r="AJ368" s="68"/>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row>
    <row r="369" spans="1:63" ht="24.75" hidden="1" customHeight="1">
      <c r="A369" s="1"/>
      <c r="B369" s="251" t="s">
        <v>407</v>
      </c>
      <c r="C369" s="251" t="s">
        <v>1220</v>
      </c>
      <c r="D369" s="67"/>
      <c r="E369" s="149" t="s">
        <v>85</v>
      </c>
      <c r="F369" s="149" t="s">
        <v>404</v>
      </c>
      <c r="G369" s="149" t="s">
        <v>399</v>
      </c>
      <c r="H369" s="149" t="s">
        <v>20</v>
      </c>
      <c r="I369" s="149"/>
      <c r="J369" s="149"/>
      <c r="K369" s="149">
        <v>14</v>
      </c>
      <c r="L369" s="149">
        <v>5.8999999999999997E-2</v>
      </c>
      <c r="M369" s="149">
        <v>10</v>
      </c>
      <c r="N369" s="149">
        <v>243</v>
      </c>
      <c r="O369" s="149"/>
      <c r="P369" s="165"/>
      <c r="Q369" s="159" t="s">
        <v>1233</v>
      </c>
      <c r="R369" s="154">
        <v>368.59</v>
      </c>
      <c r="S369" s="155">
        <f t="shared" si="311"/>
        <v>16.217959999999998</v>
      </c>
      <c r="T369" s="156">
        <f t="shared" si="320"/>
        <v>162.17959999999999</v>
      </c>
      <c r="U369" s="157">
        <f t="shared" si="313"/>
        <v>16.217959999999998</v>
      </c>
      <c r="V369" s="157">
        <f t="shared" si="314"/>
        <v>162.17959999999999</v>
      </c>
      <c r="W369" s="219"/>
      <c r="X369" s="218">
        <v>0</v>
      </c>
      <c r="Y369" s="216">
        <v>0</v>
      </c>
      <c r="Z369" s="65" t="s">
        <v>12</v>
      </c>
      <c r="AA369" s="125">
        <f t="shared" si="315"/>
        <v>0</v>
      </c>
      <c r="AB369" s="125">
        <f t="shared" si="316"/>
        <v>0</v>
      </c>
      <c r="AC369" s="125">
        <f t="shared" si="317"/>
        <v>0</v>
      </c>
      <c r="AD369" s="66">
        <f t="shared" si="321"/>
        <v>0</v>
      </c>
      <c r="AE369" s="66">
        <f t="shared" si="322"/>
        <v>0</v>
      </c>
      <c r="AF369" s="67"/>
      <c r="AG369" s="83">
        <v>202</v>
      </c>
      <c r="AH369" s="68" t="str">
        <f t="shared" si="324"/>
        <v>SKLADEM</v>
      </c>
      <c r="AI369" s="68"/>
      <c r="AJ369" s="68"/>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row>
    <row r="370" spans="1:63" ht="24.75" hidden="1" customHeight="1">
      <c r="A370" s="1"/>
      <c r="B370" s="251" t="s">
        <v>408</v>
      </c>
      <c r="C370" s="251" t="s">
        <v>1219</v>
      </c>
      <c r="D370" s="67"/>
      <c r="E370" s="149" t="s">
        <v>85</v>
      </c>
      <c r="F370" s="149" t="s">
        <v>404</v>
      </c>
      <c r="G370" s="149" t="s">
        <v>399</v>
      </c>
      <c r="H370" s="149" t="s">
        <v>10</v>
      </c>
      <c r="I370" s="149"/>
      <c r="J370" s="149"/>
      <c r="K370" s="149">
        <v>15</v>
      </c>
      <c r="L370" s="149">
        <v>6.9000000000000006E-2</v>
      </c>
      <c r="M370" s="149">
        <v>10</v>
      </c>
      <c r="N370" s="149">
        <v>240</v>
      </c>
      <c r="O370" s="149"/>
      <c r="P370" s="165"/>
      <c r="Q370" s="159" t="s">
        <v>1233</v>
      </c>
      <c r="R370" s="154">
        <v>389.25</v>
      </c>
      <c r="S370" s="155">
        <f t="shared" si="311"/>
        <v>17.126999999999999</v>
      </c>
      <c r="T370" s="156">
        <f t="shared" si="320"/>
        <v>171.26999999999998</v>
      </c>
      <c r="U370" s="157">
        <f t="shared" si="313"/>
        <v>17.126999999999999</v>
      </c>
      <c r="V370" s="157">
        <f t="shared" si="314"/>
        <v>171.26999999999998</v>
      </c>
      <c r="W370" s="219"/>
      <c r="X370" s="218">
        <v>0</v>
      </c>
      <c r="Y370" s="216">
        <v>0</v>
      </c>
      <c r="Z370" s="65" t="s">
        <v>12</v>
      </c>
      <c r="AA370" s="125">
        <f t="shared" si="315"/>
        <v>0</v>
      </c>
      <c r="AB370" s="125">
        <f t="shared" si="316"/>
        <v>0</v>
      </c>
      <c r="AC370" s="125">
        <f t="shared" si="317"/>
        <v>0</v>
      </c>
      <c r="AD370" s="66">
        <f t="shared" si="321"/>
        <v>0</v>
      </c>
      <c r="AE370" s="66">
        <f t="shared" si="322"/>
        <v>0</v>
      </c>
      <c r="AF370" s="67"/>
      <c r="AG370" s="84">
        <v>215</v>
      </c>
      <c r="AH370" s="68" t="str">
        <f t="shared" si="324"/>
        <v>SKLADEM</v>
      </c>
      <c r="AI370" s="68"/>
      <c r="AJ370" s="68"/>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row>
    <row r="371" spans="1:63" ht="24.75" hidden="1" customHeight="1">
      <c r="A371" s="1"/>
      <c r="B371" s="251" t="s">
        <v>409</v>
      </c>
      <c r="C371" s="263" t="s">
        <v>1218</v>
      </c>
      <c r="D371" s="67"/>
      <c r="E371" s="149" t="s">
        <v>85</v>
      </c>
      <c r="F371" s="149" t="s">
        <v>404</v>
      </c>
      <c r="G371" s="149" t="s">
        <v>399</v>
      </c>
      <c r="H371" s="149" t="s">
        <v>10</v>
      </c>
      <c r="I371" s="149"/>
      <c r="J371" s="149"/>
      <c r="K371" s="149">
        <v>15</v>
      </c>
      <c r="L371" s="149">
        <v>6.9000000000000006E-2</v>
      </c>
      <c r="M371" s="149">
        <v>10</v>
      </c>
      <c r="N371" s="149">
        <v>240</v>
      </c>
      <c r="O371" s="149"/>
      <c r="P371" s="165"/>
      <c r="Q371" s="159" t="s">
        <v>1233</v>
      </c>
      <c r="R371" s="154">
        <v>389.25</v>
      </c>
      <c r="S371" s="155">
        <f t="shared" si="311"/>
        <v>17.126999999999999</v>
      </c>
      <c r="T371" s="156">
        <f t="shared" si="320"/>
        <v>171.26999999999998</v>
      </c>
      <c r="U371" s="157">
        <f t="shared" si="313"/>
        <v>17.126999999999999</v>
      </c>
      <c r="V371" s="157">
        <f t="shared" si="314"/>
        <v>171.26999999999998</v>
      </c>
      <c r="W371" s="219"/>
      <c r="X371" s="218">
        <v>0</v>
      </c>
      <c r="Y371" s="216">
        <v>0</v>
      </c>
      <c r="Z371" s="65" t="s">
        <v>12</v>
      </c>
      <c r="AA371" s="125">
        <f t="shared" si="315"/>
        <v>0</v>
      </c>
      <c r="AB371" s="125">
        <f t="shared" si="316"/>
        <v>0</v>
      </c>
      <c r="AC371" s="125">
        <f t="shared" si="317"/>
        <v>0</v>
      </c>
      <c r="AD371" s="66">
        <f t="shared" si="321"/>
        <v>0</v>
      </c>
      <c r="AE371" s="66">
        <f t="shared" si="322"/>
        <v>0</v>
      </c>
      <c r="AF371" s="67"/>
      <c r="AG371" s="83">
        <v>290</v>
      </c>
      <c r="AH371" s="68" t="str">
        <f t="shared" si="324"/>
        <v>SKLADEM</v>
      </c>
      <c r="AI371" s="68"/>
      <c r="AJ371" s="68"/>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row>
    <row r="372" spans="1:63" s="58" customFormat="1" ht="24.75" hidden="1" customHeight="1">
      <c r="A372" s="70"/>
      <c r="B372" s="135" t="s">
        <v>410</v>
      </c>
      <c r="C372" s="135"/>
      <c r="D372" s="74"/>
      <c r="E372" s="163"/>
      <c r="F372" s="163"/>
      <c r="G372" s="163"/>
      <c r="H372" s="163"/>
      <c r="I372" s="163"/>
      <c r="J372" s="163"/>
      <c r="K372" s="163"/>
      <c r="L372" s="163"/>
      <c r="M372" s="163"/>
      <c r="N372" s="163"/>
      <c r="O372" s="163"/>
      <c r="P372" s="162"/>
      <c r="Q372" s="187"/>
      <c r="R372" s="187"/>
      <c r="S372" s="155">
        <f t="shared" si="311"/>
        <v>0</v>
      </c>
      <c r="T372" s="156">
        <f t="shared" si="320"/>
        <v>0</v>
      </c>
      <c r="U372" s="157">
        <f t="shared" si="313"/>
        <v>0</v>
      </c>
      <c r="V372" s="157">
        <f t="shared" si="314"/>
        <v>0</v>
      </c>
      <c r="W372" s="219"/>
      <c r="X372" s="218">
        <v>0</v>
      </c>
      <c r="Y372" s="216">
        <v>0</v>
      </c>
      <c r="Z372" s="65" t="s">
        <v>12</v>
      </c>
      <c r="AA372" s="125">
        <f t="shared" si="315"/>
        <v>0</v>
      </c>
      <c r="AB372" s="125">
        <f t="shared" si="316"/>
        <v>0</v>
      </c>
      <c r="AC372" s="125">
        <f t="shared" si="317"/>
        <v>0</v>
      </c>
      <c r="AD372" s="66">
        <f t="shared" si="321"/>
        <v>0</v>
      </c>
      <c r="AE372" s="66">
        <f t="shared" si="322"/>
        <v>0</v>
      </c>
      <c r="AF372" s="74"/>
      <c r="AG372" s="68"/>
      <c r="AH372" s="68"/>
      <c r="AI372" s="68"/>
      <c r="AJ372" s="68"/>
      <c r="AK372" s="1"/>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row>
    <row r="373" spans="1:63" ht="24.75" hidden="1" customHeight="1">
      <c r="A373" s="1"/>
      <c r="B373" s="251" t="s">
        <v>411</v>
      </c>
      <c r="C373" s="251" t="s">
        <v>412</v>
      </c>
      <c r="D373" s="67"/>
      <c r="E373" s="149" t="s">
        <v>8</v>
      </c>
      <c r="F373" s="149" t="s">
        <v>9</v>
      </c>
      <c r="G373" s="149">
        <v>1</v>
      </c>
      <c r="H373" s="149" t="s">
        <v>10</v>
      </c>
      <c r="I373" s="149"/>
      <c r="J373" s="149"/>
      <c r="K373" s="149"/>
      <c r="L373" s="149"/>
      <c r="M373" s="149">
        <v>100</v>
      </c>
      <c r="N373" s="149"/>
      <c r="O373" s="149"/>
      <c r="P373" s="165"/>
      <c r="Q373" s="158" t="s">
        <v>11</v>
      </c>
      <c r="R373" s="154">
        <v>44.63</v>
      </c>
      <c r="S373" s="155">
        <f t="shared" si="311"/>
        <v>1.9637199999999999</v>
      </c>
      <c r="T373" s="156">
        <f t="shared" si="320"/>
        <v>196.37199999999999</v>
      </c>
      <c r="U373" s="157">
        <f t="shared" si="313"/>
        <v>1.9637199999999999</v>
      </c>
      <c r="V373" s="157">
        <f t="shared" si="314"/>
        <v>196.37199999999999</v>
      </c>
      <c r="W373" s="219"/>
      <c r="X373" s="218">
        <v>0</v>
      </c>
      <c r="Y373" s="216">
        <v>0</v>
      </c>
      <c r="Z373" s="65" t="s">
        <v>12</v>
      </c>
      <c r="AA373" s="125">
        <f t="shared" si="315"/>
        <v>0</v>
      </c>
      <c r="AB373" s="125">
        <f t="shared" si="316"/>
        <v>0</v>
      </c>
      <c r="AC373" s="125">
        <f t="shared" si="317"/>
        <v>0</v>
      </c>
      <c r="AD373" s="66">
        <f t="shared" si="321"/>
        <v>0</v>
      </c>
      <c r="AE373" s="66">
        <f t="shared" si="322"/>
        <v>0</v>
      </c>
      <c r="AF373" s="67"/>
      <c r="AG373" s="83">
        <v>0</v>
      </c>
      <c r="AH373" s="96" t="str">
        <f>IF(AG373&gt;0,"SKLADEM","VYPRODÁNO")</f>
        <v>VYPRODÁNO</v>
      </c>
      <c r="AI373" s="68"/>
      <c r="AJ373" s="68"/>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row>
    <row r="374" spans="1:63" ht="24.75" hidden="1" customHeight="1">
      <c r="A374" s="1"/>
      <c r="B374" s="251" t="s">
        <v>413</v>
      </c>
      <c r="C374" s="251" t="s">
        <v>414</v>
      </c>
      <c r="D374" s="67"/>
      <c r="E374" s="149" t="s">
        <v>8</v>
      </c>
      <c r="F374" s="149" t="s">
        <v>9</v>
      </c>
      <c r="G374" s="149">
        <v>1</v>
      </c>
      <c r="H374" s="149" t="s">
        <v>10</v>
      </c>
      <c r="I374" s="149"/>
      <c r="J374" s="149"/>
      <c r="K374" s="149"/>
      <c r="L374" s="149"/>
      <c r="M374" s="149">
        <v>100</v>
      </c>
      <c r="N374" s="149"/>
      <c r="O374" s="149"/>
      <c r="P374" s="165"/>
      <c r="Q374" s="158" t="s">
        <v>11</v>
      </c>
      <c r="R374" s="154">
        <v>44.63</v>
      </c>
      <c r="S374" s="155">
        <f t="shared" si="311"/>
        <v>1.9637199999999999</v>
      </c>
      <c r="T374" s="156">
        <f t="shared" si="320"/>
        <v>196.37199999999999</v>
      </c>
      <c r="U374" s="157">
        <f t="shared" si="313"/>
        <v>1.9637199999999999</v>
      </c>
      <c r="V374" s="157">
        <f t="shared" si="314"/>
        <v>196.37199999999999</v>
      </c>
      <c r="W374" s="219"/>
      <c r="X374" s="218">
        <v>0</v>
      </c>
      <c r="Y374" s="216">
        <v>0</v>
      </c>
      <c r="Z374" s="65" t="s">
        <v>12</v>
      </c>
      <c r="AA374" s="125">
        <f t="shared" si="315"/>
        <v>0</v>
      </c>
      <c r="AB374" s="125">
        <f t="shared" si="316"/>
        <v>0</v>
      </c>
      <c r="AC374" s="125">
        <f t="shared" si="317"/>
        <v>0</v>
      </c>
      <c r="AD374" s="66">
        <f t="shared" si="321"/>
        <v>0</v>
      </c>
      <c r="AE374" s="66">
        <f t="shared" si="322"/>
        <v>0</v>
      </c>
      <c r="AF374" s="67"/>
      <c r="AG374" s="83">
        <v>0</v>
      </c>
      <c r="AH374" s="96" t="str">
        <f>IF(AG374&gt;0,"SKLADEM","VYPRODÁNO")</f>
        <v>VYPRODÁNO</v>
      </c>
      <c r="AI374" s="68"/>
      <c r="AJ374" s="68"/>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row>
    <row r="375" spans="1:63" ht="24.75" hidden="1" customHeight="1">
      <c r="A375" s="1"/>
      <c r="B375" s="251" t="s">
        <v>415</v>
      </c>
      <c r="C375" s="251" t="s">
        <v>1217</v>
      </c>
      <c r="D375" s="67"/>
      <c r="E375" s="149" t="s">
        <v>8</v>
      </c>
      <c r="F375" s="149" t="s">
        <v>9</v>
      </c>
      <c r="G375" s="149">
        <v>1</v>
      </c>
      <c r="H375" s="149" t="s">
        <v>10</v>
      </c>
      <c r="I375" s="149"/>
      <c r="J375" s="149"/>
      <c r="K375" s="149"/>
      <c r="L375" s="149"/>
      <c r="M375" s="149">
        <v>100</v>
      </c>
      <c r="N375" s="149"/>
      <c r="O375" s="149"/>
      <c r="P375" s="165"/>
      <c r="Q375" s="159" t="s">
        <v>1233</v>
      </c>
      <c r="R375" s="154">
        <v>44.62</v>
      </c>
      <c r="S375" s="155">
        <f t="shared" si="311"/>
        <v>1.9632799999999997</v>
      </c>
      <c r="T375" s="156">
        <f t="shared" si="320"/>
        <v>196.32799999999997</v>
      </c>
      <c r="U375" s="157">
        <f t="shared" si="313"/>
        <v>1.9632799999999997</v>
      </c>
      <c r="V375" s="157">
        <f t="shared" si="314"/>
        <v>196.32799999999997</v>
      </c>
      <c r="W375" s="219"/>
      <c r="X375" s="218">
        <v>0</v>
      </c>
      <c r="Y375" s="216">
        <v>0</v>
      </c>
      <c r="Z375" s="65" t="s">
        <v>12</v>
      </c>
      <c r="AA375" s="125">
        <f t="shared" si="315"/>
        <v>0</v>
      </c>
      <c r="AB375" s="125">
        <f t="shared" si="316"/>
        <v>0</v>
      </c>
      <c r="AC375" s="125">
        <f t="shared" si="317"/>
        <v>0</v>
      </c>
      <c r="AD375" s="66">
        <f t="shared" si="321"/>
        <v>0</v>
      </c>
      <c r="AE375" s="66">
        <f t="shared" si="322"/>
        <v>0</v>
      </c>
      <c r="AF375" s="67"/>
      <c r="AG375" s="83">
        <v>63</v>
      </c>
      <c r="AH375" s="96" t="str">
        <f>IF(AG375&gt;0,"SKLADEM","VYPRODÁNO")</f>
        <v>SKLADEM</v>
      </c>
      <c r="AI375" s="68"/>
      <c r="AJ375" s="68"/>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row>
    <row r="376" spans="1:63" ht="24.75" hidden="1" customHeight="1">
      <c r="A376" s="1"/>
      <c r="B376" s="251" t="s">
        <v>416</v>
      </c>
      <c r="C376" s="251" t="s">
        <v>417</v>
      </c>
      <c r="D376" s="67"/>
      <c r="E376" s="149" t="s">
        <v>8</v>
      </c>
      <c r="F376" s="149" t="s">
        <v>9</v>
      </c>
      <c r="G376" s="149">
        <v>1</v>
      </c>
      <c r="H376" s="149" t="s">
        <v>10</v>
      </c>
      <c r="I376" s="149"/>
      <c r="J376" s="149"/>
      <c r="K376" s="149"/>
      <c r="L376" s="149"/>
      <c r="M376" s="149">
        <v>100</v>
      </c>
      <c r="N376" s="149"/>
      <c r="O376" s="149"/>
      <c r="P376" s="165"/>
      <c r="Q376" s="159" t="s">
        <v>1233</v>
      </c>
      <c r="R376" s="154">
        <v>44.63</v>
      </c>
      <c r="S376" s="155">
        <f t="shared" si="311"/>
        <v>1.9637199999999999</v>
      </c>
      <c r="T376" s="156">
        <f t="shared" si="320"/>
        <v>196.37199999999999</v>
      </c>
      <c r="U376" s="157">
        <f t="shared" si="313"/>
        <v>1.9637199999999999</v>
      </c>
      <c r="V376" s="157">
        <f t="shared" si="314"/>
        <v>196.37199999999999</v>
      </c>
      <c r="W376" s="219"/>
      <c r="X376" s="218">
        <v>0</v>
      </c>
      <c r="Y376" s="216">
        <v>0</v>
      </c>
      <c r="Z376" s="65" t="s">
        <v>12</v>
      </c>
      <c r="AA376" s="125">
        <f t="shared" si="315"/>
        <v>0</v>
      </c>
      <c r="AB376" s="125">
        <f t="shared" si="316"/>
        <v>0</v>
      </c>
      <c r="AC376" s="125">
        <f t="shared" si="317"/>
        <v>0</v>
      </c>
      <c r="AD376" s="66">
        <f t="shared" si="321"/>
        <v>0</v>
      </c>
      <c r="AE376" s="66">
        <f t="shared" si="322"/>
        <v>0</v>
      </c>
      <c r="AF376" s="67"/>
      <c r="AG376" s="83">
        <v>0</v>
      </c>
      <c r="AH376" s="96" t="str">
        <f>IF(AG376=0,"VYPRODÁNO","SKLADEM")</f>
        <v>VYPRODÁNO</v>
      </c>
      <c r="AI376" s="68"/>
      <c r="AJ376" s="68"/>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row>
    <row r="377" spans="1:63" ht="24.75" hidden="1" customHeight="1">
      <c r="A377" s="1"/>
      <c r="B377" s="251" t="s">
        <v>418</v>
      </c>
      <c r="C377" s="251" t="s">
        <v>1216</v>
      </c>
      <c r="D377" s="67"/>
      <c r="E377" s="149" t="s">
        <v>91</v>
      </c>
      <c r="F377" s="149" t="s">
        <v>9</v>
      </c>
      <c r="G377" s="149">
        <v>1</v>
      </c>
      <c r="H377" s="149" t="s">
        <v>10</v>
      </c>
      <c r="I377" s="149"/>
      <c r="J377" s="149"/>
      <c r="K377" s="149">
        <v>16.079999999999998</v>
      </c>
      <c r="L377" s="149">
        <v>5.8000000000000003E-2</v>
      </c>
      <c r="M377" s="149">
        <v>48</v>
      </c>
      <c r="N377" s="149">
        <v>49</v>
      </c>
      <c r="O377" s="149"/>
      <c r="P377" s="165"/>
      <c r="Q377" s="159" t="s">
        <v>1234</v>
      </c>
      <c r="R377" s="154">
        <v>76.86</v>
      </c>
      <c r="S377" s="155">
        <f t="shared" si="311"/>
        <v>3.38184</v>
      </c>
      <c r="T377" s="156">
        <f t="shared" si="320"/>
        <v>162.32831999999999</v>
      </c>
      <c r="U377" s="157">
        <f t="shared" si="313"/>
        <v>3.38184</v>
      </c>
      <c r="V377" s="157">
        <f t="shared" si="314"/>
        <v>162.32831999999999</v>
      </c>
      <c r="W377" s="219"/>
      <c r="X377" s="218">
        <v>0</v>
      </c>
      <c r="Y377" s="216">
        <v>0</v>
      </c>
      <c r="Z377" s="65" t="s">
        <v>12</v>
      </c>
      <c r="AA377" s="125">
        <f t="shared" si="315"/>
        <v>0</v>
      </c>
      <c r="AB377" s="125">
        <f t="shared" si="316"/>
        <v>0</v>
      </c>
      <c r="AC377" s="125">
        <f t="shared" si="317"/>
        <v>0</v>
      </c>
      <c r="AD377" s="66">
        <f t="shared" si="321"/>
        <v>0</v>
      </c>
      <c r="AE377" s="66">
        <f t="shared" si="322"/>
        <v>0</v>
      </c>
      <c r="AF377" s="67"/>
      <c r="AG377" s="83">
        <v>16</v>
      </c>
      <c r="AH377" s="96" t="str">
        <f>IF(AG377=0,"VYPRODÁNO","SKLADEM")</f>
        <v>SKLADEM</v>
      </c>
      <c r="AI377" s="68"/>
      <c r="AJ377" s="68"/>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row>
    <row r="378" spans="1:63" ht="24.75" hidden="1" customHeight="1">
      <c r="A378" s="1"/>
      <c r="B378" s="251" t="s">
        <v>419</v>
      </c>
      <c r="C378" s="251" t="s">
        <v>420</v>
      </c>
      <c r="D378" s="67"/>
      <c r="E378" s="149" t="s">
        <v>91</v>
      </c>
      <c r="F378" s="149" t="s">
        <v>9</v>
      </c>
      <c r="G378" s="149">
        <v>1</v>
      </c>
      <c r="H378" s="149" t="s">
        <v>10</v>
      </c>
      <c r="I378" s="149"/>
      <c r="J378" s="149"/>
      <c r="K378" s="149">
        <v>16.079999999999998</v>
      </c>
      <c r="L378" s="149">
        <v>5.8000000000000003E-2</v>
      </c>
      <c r="M378" s="149">
        <v>48</v>
      </c>
      <c r="N378" s="149">
        <v>49</v>
      </c>
      <c r="O378" s="149"/>
      <c r="P378" s="165"/>
      <c r="Q378" s="159" t="s">
        <v>1233</v>
      </c>
      <c r="R378" s="154">
        <v>76.86</v>
      </c>
      <c r="S378" s="155">
        <f t="shared" si="311"/>
        <v>3.38184</v>
      </c>
      <c r="T378" s="156">
        <f t="shared" si="320"/>
        <v>162.32831999999999</v>
      </c>
      <c r="U378" s="157">
        <f t="shared" si="313"/>
        <v>3.38184</v>
      </c>
      <c r="V378" s="157">
        <f t="shared" si="314"/>
        <v>162.32831999999999</v>
      </c>
      <c r="W378" s="219"/>
      <c r="X378" s="218">
        <v>0</v>
      </c>
      <c r="Y378" s="216">
        <v>0</v>
      </c>
      <c r="Z378" s="65" t="s">
        <v>12</v>
      </c>
      <c r="AA378" s="125">
        <f t="shared" si="315"/>
        <v>0</v>
      </c>
      <c r="AB378" s="125">
        <f t="shared" si="316"/>
        <v>0</v>
      </c>
      <c r="AC378" s="125">
        <f t="shared" si="317"/>
        <v>0</v>
      </c>
      <c r="AD378" s="66">
        <f t="shared" si="321"/>
        <v>0</v>
      </c>
      <c r="AE378" s="66">
        <f t="shared" si="322"/>
        <v>0</v>
      </c>
      <c r="AF378" s="67"/>
      <c r="AG378" s="83">
        <v>0</v>
      </c>
      <c r="AH378" s="96" t="str">
        <f>IF(AG378=0,"VYPRODÁNO","SKLADEM")</f>
        <v>VYPRODÁNO</v>
      </c>
      <c r="AI378" s="68"/>
      <c r="AJ378" s="68"/>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row>
    <row r="379" spans="1:63" ht="24.75" hidden="1" customHeight="1">
      <c r="A379" s="1"/>
      <c r="B379" s="251" t="s">
        <v>421</v>
      </c>
      <c r="C379" s="251" t="s">
        <v>1215</v>
      </c>
      <c r="D379" s="67"/>
      <c r="E379" s="149" t="s">
        <v>91</v>
      </c>
      <c r="F379" s="149" t="s">
        <v>9</v>
      </c>
      <c r="G379" s="149">
        <v>1</v>
      </c>
      <c r="H379" s="149" t="s">
        <v>10</v>
      </c>
      <c r="I379" s="149"/>
      <c r="J379" s="149"/>
      <c r="K379" s="149">
        <v>16.079999999999998</v>
      </c>
      <c r="L379" s="149">
        <v>5.8000000000000003E-2</v>
      </c>
      <c r="M379" s="149">
        <v>48</v>
      </c>
      <c r="N379" s="149">
        <v>49</v>
      </c>
      <c r="O379" s="149"/>
      <c r="P379" s="165"/>
      <c r="Q379" s="159" t="s">
        <v>1233</v>
      </c>
      <c r="R379" s="154">
        <v>76.86</v>
      </c>
      <c r="S379" s="155">
        <f t="shared" si="311"/>
        <v>3.38184</v>
      </c>
      <c r="T379" s="156">
        <f t="shared" si="320"/>
        <v>162.32831999999999</v>
      </c>
      <c r="U379" s="157">
        <f t="shared" si="313"/>
        <v>3.38184</v>
      </c>
      <c r="V379" s="157">
        <f t="shared" si="314"/>
        <v>162.32831999999999</v>
      </c>
      <c r="W379" s="219"/>
      <c r="X379" s="218">
        <v>0</v>
      </c>
      <c r="Y379" s="216">
        <v>0</v>
      </c>
      <c r="Z379" s="65" t="s">
        <v>12</v>
      </c>
      <c r="AA379" s="125">
        <f t="shared" si="315"/>
        <v>0</v>
      </c>
      <c r="AB379" s="125">
        <f t="shared" si="316"/>
        <v>0</v>
      </c>
      <c r="AC379" s="125">
        <f t="shared" si="317"/>
        <v>0</v>
      </c>
      <c r="AD379" s="66">
        <f t="shared" si="321"/>
        <v>0</v>
      </c>
      <c r="AE379" s="66">
        <f t="shared" si="322"/>
        <v>0</v>
      </c>
      <c r="AF379" s="67"/>
      <c r="AG379" s="83">
        <v>216</v>
      </c>
      <c r="AH379" s="96" t="str">
        <f>IF(AG379=0,"VYPRODÁNO","SKLADEM")</f>
        <v>SKLADEM</v>
      </c>
      <c r="AI379" s="68"/>
      <c r="AJ379" s="68"/>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row>
    <row r="380" spans="1:63" ht="24.75" hidden="1" customHeight="1">
      <c r="A380" s="1"/>
      <c r="B380" s="251" t="s">
        <v>422</v>
      </c>
      <c r="C380" s="251" t="s">
        <v>1214</v>
      </c>
      <c r="D380" s="67"/>
      <c r="E380" s="149" t="s">
        <v>91</v>
      </c>
      <c r="F380" s="149" t="s">
        <v>9</v>
      </c>
      <c r="G380" s="149">
        <v>1</v>
      </c>
      <c r="H380" s="149" t="s">
        <v>10</v>
      </c>
      <c r="I380" s="149"/>
      <c r="J380" s="149"/>
      <c r="K380" s="149">
        <v>16.079999999999998</v>
      </c>
      <c r="L380" s="149">
        <v>5.8000000000000003E-2</v>
      </c>
      <c r="M380" s="149">
        <v>48</v>
      </c>
      <c r="N380" s="149">
        <v>49</v>
      </c>
      <c r="O380" s="149"/>
      <c r="P380" s="165"/>
      <c r="Q380" s="159" t="s">
        <v>1233</v>
      </c>
      <c r="R380" s="154">
        <v>76.86</v>
      </c>
      <c r="S380" s="155">
        <f t="shared" si="311"/>
        <v>3.38184</v>
      </c>
      <c r="T380" s="156">
        <f t="shared" si="320"/>
        <v>162.32831999999999</v>
      </c>
      <c r="U380" s="157">
        <f t="shared" si="313"/>
        <v>3.38184</v>
      </c>
      <c r="V380" s="157">
        <f t="shared" si="314"/>
        <v>162.32831999999999</v>
      </c>
      <c r="W380" s="219"/>
      <c r="X380" s="218">
        <v>0</v>
      </c>
      <c r="Y380" s="216">
        <v>0</v>
      </c>
      <c r="Z380" s="65" t="s">
        <v>12</v>
      </c>
      <c r="AA380" s="125">
        <f t="shared" si="315"/>
        <v>0</v>
      </c>
      <c r="AB380" s="125">
        <f t="shared" si="316"/>
        <v>0</v>
      </c>
      <c r="AC380" s="125">
        <f t="shared" si="317"/>
        <v>0</v>
      </c>
      <c r="AD380" s="66">
        <f t="shared" si="321"/>
        <v>0</v>
      </c>
      <c r="AE380" s="66">
        <f t="shared" si="322"/>
        <v>0</v>
      </c>
      <c r="AF380" s="67"/>
      <c r="AG380" s="84">
        <v>0</v>
      </c>
      <c r="AH380" s="97" t="str">
        <f>IF(AG380=0,"VYPRODÁNO","SKLADEM")</f>
        <v>VYPRODÁNO</v>
      </c>
      <c r="AI380" s="68"/>
      <c r="AJ380" s="68"/>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row>
    <row r="381" spans="1:63" ht="24.75" hidden="1" customHeight="1">
      <c r="A381" s="1"/>
      <c r="B381" s="251" t="s">
        <v>423</v>
      </c>
      <c r="C381" s="251" t="s">
        <v>1213</v>
      </c>
      <c r="D381" s="67"/>
      <c r="E381" s="149" t="s">
        <v>91</v>
      </c>
      <c r="F381" s="149" t="s">
        <v>9</v>
      </c>
      <c r="G381" s="149">
        <v>1</v>
      </c>
      <c r="H381" s="149" t="s">
        <v>10</v>
      </c>
      <c r="I381" s="149"/>
      <c r="J381" s="149"/>
      <c r="K381" s="149">
        <v>16.079999999999998</v>
      </c>
      <c r="L381" s="149">
        <v>5.8000000000000003E-2</v>
      </c>
      <c r="M381" s="149">
        <v>48</v>
      </c>
      <c r="N381" s="149">
        <v>49</v>
      </c>
      <c r="O381" s="149"/>
      <c r="P381" s="165"/>
      <c r="Q381" s="159" t="s">
        <v>1233</v>
      </c>
      <c r="R381" s="154">
        <v>76.86</v>
      </c>
      <c r="S381" s="155">
        <f t="shared" si="311"/>
        <v>3.38184</v>
      </c>
      <c r="T381" s="156">
        <f t="shared" si="320"/>
        <v>162.32831999999999</v>
      </c>
      <c r="U381" s="157">
        <f t="shared" si="313"/>
        <v>3.38184</v>
      </c>
      <c r="V381" s="157">
        <f t="shared" si="314"/>
        <v>162.32831999999999</v>
      </c>
      <c r="W381" s="219"/>
      <c r="X381" s="218">
        <v>0</v>
      </c>
      <c r="Y381" s="216">
        <v>0</v>
      </c>
      <c r="Z381" s="65" t="s">
        <v>12</v>
      </c>
      <c r="AA381" s="125">
        <f t="shared" si="315"/>
        <v>0</v>
      </c>
      <c r="AB381" s="125">
        <f t="shared" si="316"/>
        <v>0</v>
      </c>
      <c r="AC381" s="125">
        <f t="shared" si="317"/>
        <v>0</v>
      </c>
      <c r="AD381" s="66">
        <f t="shared" si="321"/>
        <v>0</v>
      </c>
      <c r="AE381" s="66">
        <f t="shared" si="322"/>
        <v>0</v>
      </c>
      <c r="AF381" s="67"/>
      <c r="AG381" s="83">
        <v>113</v>
      </c>
      <c r="AH381" s="97" t="str">
        <f t="shared" ref="AH381:AH383" si="325">IF(AG381=0,"VYPRODÁNO","SKLADEM")</f>
        <v>SKLADEM</v>
      </c>
      <c r="AI381" s="68"/>
      <c r="AJ381" s="68"/>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row>
    <row r="382" spans="1:63" ht="24.75" hidden="1" customHeight="1">
      <c r="A382" s="1"/>
      <c r="B382" s="251" t="s">
        <v>424</v>
      </c>
      <c r="C382" s="251" t="s">
        <v>1212</v>
      </c>
      <c r="D382" s="67"/>
      <c r="E382" s="149" t="s">
        <v>8</v>
      </c>
      <c r="F382" s="149" t="s">
        <v>404</v>
      </c>
      <c r="G382" s="149">
        <v>1</v>
      </c>
      <c r="H382" s="149" t="s">
        <v>10</v>
      </c>
      <c r="I382" s="149"/>
      <c r="J382" s="149"/>
      <c r="K382" s="149">
        <v>12</v>
      </c>
      <c r="L382" s="149">
        <v>4.2000000000000003E-2</v>
      </c>
      <c r="M382" s="149">
        <v>100</v>
      </c>
      <c r="N382" s="149">
        <v>33</v>
      </c>
      <c r="O382" s="149"/>
      <c r="P382" s="165"/>
      <c r="Q382" s="159" t="s">
        <v>1233</v>
      </c>
      <c r="R382" s="154">
        <v>42.15</v>
      </c>
      <c r="S382" s="155">
        <f t="shared" si="311"/>
        <v>1.8545999999999998</v>
      </c>
      <c r="T382" s="156">
        <f t="shared" si="320"/>
        <v>185.45999999999998</v>
      </c>
      <c r="U382" s="157">
        <f t="shared" si="313"/>
        <v>1.8545999999999998</v>
      </c>
      <c r="V382" s="157">
        <f t="shared" si="314"/>
        <v>185.45999999999998</v>
      </c>
      <c r="W382" s="219"/>
      <c r="X382" s="218">
        <v>0</v>
      </c>
      <c r="Y382" s="216">
        <v>0</v>
      </c>
      <c r="Z382" s="65" t="s">
        <v>12</v>
      </c>
      <c r="AA382" s="125">
        <f t="shared" si="315"/>
        <v>0</v>
      </c>
      <c r="AB382" s="125">
        <f t="shared" si="316"/>
        <v>0</v>
      </c>
      <c r="AC382" s="125">
        <f t="shared" si="317"/>
        <v>0</v>
      </c>
      <c r="AD382" s="66">
        <f t="shared" si="321"/>
        <v>0</v>
      </c>
      <c r="AE382" s="66">
        <f t="shared" si="322"/>
        <v>0</v>
      </c>
      <c r="AF382" s="67"/>
      <c r="AG382" s="83">
        <v>80</v>
      </c>
      <c r="AH382" s="97" t="str">
        <f t="shared" si="325"/>
        <v>SKLADEM</v>
      </c>
      <c r="AI382" s="68"/>
      <c r="AJ382" s="68"/>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row>
    <row r="383" spans="1:63" ht="24.75" hidden="1" customHeight="1">
      <c r="A383" s="1"/>
      <c r="B383" s="251" t="s">
        <v>425</v>
      </c>
      <c r="C383" s="251" t="s">
        <v>1211</v>
      </c>
      <c r="D383" s="67"/>
      <c r="E383" s="149" t="s">
        <v>8</v>
      </c>
      <c r="F383" s="149" t="s">
        <v>404</v>
      </c>
      <c r="G383" s="149">
        <v>1</v>
      </c>
      <c r="H383" s="149" t="s">
        <v>10</v>
      </c>
      <c r="I383" s="149"/>
      <c r="J383" s="149"/>
      <c r="K383" s="149">
        <v>12</v>
      </c>
      <c r="L383" s="149">
        <v>4.2000000000000003E-2</v>
      </c>
      <c r="M383" s="149">
        <v>100</v>
      </c>
      <c r="N383" s="149">
        <v>33</v>
      </c>
      <c r="O383" s="149"/>
      <c r="P383" s="165"/>
      <c r="Q383" s="159" t="s">
        <v>1233</v>
      </c>
      <c r="R383" s="154">
        <v>42.15</v>
      </c>
      <c r="S383" s="155">
        <f t="shared" si="311"/>
        <v>1.8545999999999998</v>
      </c>
      <c r="T383" s="156">
        <f t="shared" si="320"/>
        <v>185.45999999999998</v>
      </c>
      <c r="U383" s="157">
        <f t="shared" si="313"/>
        <v>1.8545999999999998</v>
      </c>
      <c r="V383" s="157">
        <f t="shared" si="314"/>
        <v>185.45999999999998</v>
      </c>
      <c r="W383" s="219"/>
      <c r="X383" s="218">
        <v>0</v>
      </c>
      <c r="Y383" s="216">
        <v>0</v>
      </c>
      <c r="Z383" s="65" t="s">
        <v>12</v>
      </c>
      <c r="AA383" s="125">
        <f t="shared" si="315"/>
        <v>0</v>
      </c>
      <c r="AB383" s="125">
        <f t="shared" si="316"/>
        <v>0</v>
      </c>
      <c r="AC383" s="125">
        <f t="shared" si="317"/>
        <v>0</v>
      </c>
      <c r="AD383" s="66">
        <f t="shared" si="321"/>
        <v>0</v>
      </c>
      <c r="AE383" s="66">
        <f t="shared" si="322"/>
        <v>0</v>
      </c>
      <c r="AF383" s="67"/>
      <c r="AG383" s="83">
        <v>391</v>
      </c>
      <c r="AH383" s="97" t="str">
        <f t="shared" si="325"/>
        <v>SKLADEM</v>
      </c>
      <c r="AI383" s="68"/>
      <c r="AJ383" s="68"/>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row>
    <row r="384" spans="1:63" ht="24.75" hidden="1" customHeight="1">
      <c r="A384" s="1"/>
      <c r="B384" s="251" t="s">
        <v>426</v>
      </c>
      <c r="C384" s="251" t="s">
        <v>1210</v>
      </c>
      <c r="D384" s="67"/>
      <c r="E384" s="149" t="s">
        <v>8</v>
      </c>
      <c r="F384" s="149" t="s">
        <v>404</v>
      </c>
      <c r="G384" s="149">
        <v>1</v>
      </c>
      <c r="H384" s="149" t="s">
        <v>10</v>
      </c>
      <c r="I384" s="149"/>
      <c r="J384" s="149"/>
      <c r="K384" s="149">
        <v>12</v>
      </c>
      <c r="L384" s="149">
        <v>4.2000000000000003E-2</v>
      </c>
      <c r="M384" s="149">
        <v>100</v>
      </c>
      <c r="N384" s="149">
        <v>33</v>
      </c>
      <c r="O384" s="149"/>
      <c r="P384" s="165"/>
      <c r="Q384" s="159" t="s">
        <v>1233</v>
      </c>
      <c r="R384" s="154">
        <v>42.98</v>
      </c>
      <c r="S384" s="155">
        <f t="shared" si="311"/>
        <v>1.8911199999999997</v>
      </c>
      <c r="T384" s="156">
        <f t="shared" si="320"/>
        <v>189.11199999999997</v>
      </c>
      <c r="U384" s="157">
        <f t="shared" si="313"/>
        <v>1.8911199999999997</v>
      </c>
      <c r="V384" s="157">
        <f t="shared" si="314"/>
        <v>189.11199999999997</v>
      </c>
      <c r="W384" s="219"/>
      <c r="X384" s="218">
        <v>0</v>
      </c>
      <c r="Y384" s="216">
        <v>0</v>
      </c>
      <c r="Z384" s="65" t="s">
        <v>12</v>
      </c>
      <c r="AA384" s="125">
        <f t="shared" si="315"/>
        <v>0</v>
      </c>
      <c r="AB384" s="125">
        <f t="shared" si="316"/>
        <v>0</v>
      </c>
      <c r="AC384" s="125">
        <f t="shared" si="317"/>
        <v>0</v>
      </c>
      <c r="AD384" s="66">
        <f t="shared" si="321"/>
        <v>0</v>
      </c>
      <c r="AE384" s="66">
        <f t="shared" si="322"/>
        <v>0</v>
      </c>
      <c r="AF384" s="67"/>
      <c r="AG384" s="83">
        <v>369</v>
      </c>
      <c r="AH384" s="96" t="str">
        <f t="shared" ref="AH384:AH385" si="326">IF(AG384&gt;0,"SKLADEM","VYPRODÁNO")</f>
        <v>SKLADEM</v>
      </c>
      <c r="AI384" s="68"/>
      <c r="AJ384" s="68"/>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row>
    <row r="385" spans="1:63" ht="24.75" hidden="1" customHeight="1">
      <c r="A385" s="1"/>
      <c r="B385" s="251" t="s">
        <v>427</v>
      </c>
      <c r="C385" s="251" t="s">
        <v>428</v>
      </c>
      <c r="D385" s="67"/>
      <c r="E385" s="149" t="s">
        <v>8</v>
      </c>
      <c r="F385" s="149" t="s">
        <v>404</v>
      </c>
      <c r="G385" s="149">
        <v>1</v>
      </c>
      <c r="H385" s="149" t="s">
        <v>10</v>
      </c>
      <c r="I385" s="149"/>
      <c r="J385" s="149"/>
      <c r="K385" s="149">
        <v>12</v>
      </c>
      <c r="L385" s="149">
        <v>4.2000000000000003E-2</v>
      </c>
      <c r="M385" s="149">
        <v>100</v>
      </c>
      <c r="N385" s="149">
        <v>33</v>
      </c>
      <c r="O385" s="149"/>
      <c r="P385" s="165"/>
      <c r="Q385" s="159" t="s">
        <v>1233</v>
      </c>
      <c r="R385" s="154">
        <v>42.15</v>
      </c>
      <c r="S385" s="155">
        <f t="shared" si="311"/>
        <v>1.8545999999999998</v>
      </c>
      <c r="T385" s="156">
        <f t="shared" si="320"/>
        <v>185.45999999999998</v>
      </c>
      <c r="U385" s="157">
        <f t="shared" si="313"/>
        <v>1.8545999999999998</v>
      </c>
      <c r="V385" s="157">
        <f t="shared" si="314"/>
        <v>185.45999999999998</v>
      </c>
      <c r="W385" s="219"/>
      <c r="X385" s="218">
        <v>0</v>
      </c>
      <c r="Y385" s="216">
        <v>0</v>
      </c>
      <c r="Z385" s="65" t="s">
        <v>12</v>
      </c>
      <c r="AA385" s="125">
        <f t="shared" si="315"/>
        <v>0</v>
      </c>
      <c r="AB385" s="125">
        <f t="shared" si="316"/>
        <v>0</v>
      </c>
      <c r="AC385" s="125">
        <f t="shared" si="317"/>
        <v>0</v>
      </c>
      <c r="AD385" s="66">
        <f t="shared" si="321"/>
        <v>0</v>
      </c>
      <c r="AE385" s="66">
        <f t="shared" si="322"/>
        <v>0</v>
      </c>
      <c r="AF385" s="67"/>
      <c r="AG385" s="83">
        <v>2473.6251805973302</v>
      </c>
      <c r="AH385" s="96" t="str">
        <f t="shared" si="326"/>
        <v>SKLADEM</v>
      </c>
      <c r="AI385" s="68"/>
      <c r="AJ385" s="68"/>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row>
    <row r="386" spans="1:63" ht="24.75" hidden="1" customHeight="1">
      <c r="A386" s="1"/>
      <c r="B386" s="251" t="s">
        <v>429</v>
      </c>
      <c r="C386" s="251" t="s">
        <v>1209</v>
      </c>
      <c r="D386" s="67"/>
      <c r="E386" s="149" t="s">
        <v>8</v>
      </c>
      <c r="F386" s="149" t="s">
        <v>404</v>
      </c>
      <c r="G386" s="149">
        <v>1</v>
      </c>
      <c r="H386" s="149" t="s">
        <v>20</v>
      </c>
      <c r="I386" s="149"/>
      <c r="J386" s="149"/>
      <c r="K386" s="149">
        <v>12</v>
      </c>
      <c r="L386" s="149">
        <v>4.2000000000000003E-2</v>
      </c>
      <c r="M386" s="149">
        <v>100</v>
      </c>
      <c r="N386" s="149">
        <v>26</v>
      </c>
      <c r="O386" s="149"/>
      <c r="P386" s="165"/>
      <c r="Q386" s="159" t="s">
        <v>1233</v>
      </c>
      <c r="R386" s="154">
        <v>41.32</v>
      </c>
      <c r="S386" s="155">
        <f t="shared" si="311"/>
        <v>1.8180799999999999</v>
      </c>
      <c r="T386" s="156">
        <f t="shared" si="320"/>
        <v>181.80799999999999</v>
      </c>
      <c r="U386" s="157">
        <f t="shared" si="313"/>
        <v>1.8180799999999999</v>
      </c>
      <c r="V386" s="157">
        <f t="shared" si="314"/>
        <v>181.80799999999999</v>
      </c>
      <c r="W386" s="219"/>
      <c r="X386" s="218">
        <v>0</v>
      </c>
      <c r="Y386" s="216">
        <v>0</v>
      </c>
      <c r="Z386" s="65" t="s">
        <v>12</v>
      </c>
      <c r="AA386" s="125">
        <f t="shared" si="315"/>
        <v>0</v>
      </c>
      <c r="AB386" s="125">
        <f t="shared" si="316"/>
        <v>0</v>
      </c>
      <c r="AC386" s="125">
        <f t="shared" si="317"/>
        <v>0</v>
      </c>
      <c r="AD386" s="66">
        <f t="shared" si="321"/>
        <v>0</v>
      </c>
      <c r="AE386" s="66">
        <f t="shared" si="322"/>
        <v>0</v>
      </c>
      <c r="AF386" s="67"/>
      <c r="AG386" s="83">
        <v>56</v>
      </c>
      <c r="AH386" s="96" t="str">
        <f t="shared" ref="AH386:AH393" si="327">IF(AG386=0,"VYPRODÁNO","SKLADEM")</f>
        <v>SKLADEM</v>
      </c>
      <c r="AI386" s="68"/>
      <c r="AJ386" s="68"/>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row>
    <row r="387" spans="1:63" ht="24.75" hidden="1" customHeight="1">
      <c r="A387" s="1"/>
      <c r="B387" s="251" t="s">
        <v>430</v>
      </c>
      <c r="C387" s="251" t="s">
        <v>1208</v>
      </c>
      <c r="D387" s="67"/>
      <c r="E387" s="149" t="s">
        <v>8</v>
      </c>
      <c r="F387" s="149" t="s">
        <v>404</v>
      </c>
      <c r="G387" s="149">
        <v>1</v>
      </c>
      <c r="H387" s="149" t="s">
        <v>20</v>
      </c>
      <c r="I387" s="149"/>
      <c r="J387" s="149"/>
      <c r="K387" s="149">
        <v>12</v>
      </c>
      <c r="L387" s="149">
        <v>4.2000000000000003E-2</v>
      </c>
      <c r="M387" s="149">
        <v>100</v>
      </c>
      <c r="N387" s="149">
        <v>26</v>
      </c>
      <c r="O387" s="149"/>
      <c r="P387" s="165"/>
      <c r="Q387" s="159" t="s">
        <v>1233</v>
      </c>
      <c r="R387" s="154">
        <v>41.32</v>
      </c>
      <c r="S387" s="155">
        <f t="shared" si="311"/>
        <v>1.8180799999999999</v>
      </c>
      <c r="T387" s="156">
        <f t="shared" si="320"/>
        <v>181.80799999999999</v>
      </c>
      <c r="U387" s="157">
        <f t="shared" si="313"/>
        <v>1.8180799999999999</v>
      </c>
      <c r="V387" s="157">
        <f t="shared" si="314"/>
        <v>181.80799999999999</v>
      </c>
      <c r="W387" s="219"/>
      <c r="X387" s="218">
        <v>0</v>
      </c>
      <c r="Y387" s="216">
        <v>0</v>
      </c>
      <c r="Z387" s="65" t="s">
        <v>12</v>
      </c>
      <c r="AA387" s="125">
        <f t="shared" si="315"/>
        <v>0</v>
      </c>
      <c r="AB387" s="125">
        <f t="shared" si="316"/>
        <v>0</v>
      </c>
      <c r="AC387" s="125">
        <f t="shared" si="317"/>
        <v>0</v>
      </c>
      <c r="AD387" s="66">
        <f t="shared" si="321"/>
        <v>0</v>
      </c>
      <c r="AE387" s="66">
        <f t="shared" si="322"/>
        <v>0</v>
      </c>
      <c r="AF387" s="67"/>
      <c r="AG387" s="83">
        <v>262</v>
      </c>
      <c r="AH387" s="96" t="str">
        <f t="shared" si="327"/>
        <v>SKLADEM</v>
      </c>
      <c r="AI387" s="68"/>
      <c r="AJ387" s="68"/>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row>
    <row r="388" spans="1:63" ht="24.75" hidden="1" customHeight="1">
      <c r="A388" s="1"/>
      <c r="B388" s="251" t="s">
        <v>431</v>
      </c>
      <c r="C388" s="251" t="s">
        <v>1207</v>
      </c>
      <c r="D388" s="67"/>
      <c r="E388" s="149" t="s">
        <v>8</v>
      </c>
      <c r="F388" s="149" t="s">
        <v>404</v>
      </c>
      <c r="G388" s="149">
        <v>1</v>
      </c>
      <c r="H388" s="149" t="s">
        <v>20</v>
      </c>
      <c r="I388" s="149"/>
      <c r="J388" s="149"/>
      <c r="K388" s="149">
        <v>12</v>
      </c>
      <c r="L388" s="149">
        <v>4.2000000000000003E-2</v>
      </c>
      <c r="M388" s="149">
        <v>100</v>
      </c>
      <c r="N388" s="149">
        <v>26</v>
      </c>
      <c r="O388" s="149"/>
      <c r="P388" s="165"/>
      <c r="Q388" s="159" t="s">
        <v>1233</v>
      </c>
      <c r="R388" s="154">
        <v>43.8</v>
      </c>
      <c r="S388" s="155">
        <f t="shared" si="311"/>
        <v>1.9271999999999998</v>
      </c>
      <c r="T388" s="156">
        <f t="shared" si="320"/>
        <v>192.71999999999997</v>
      </c>
      <c r="U388" s="157">
        <f t="shared" si="313"/>
        <v>1.9271999999999998</v>
      </c>
      <c r="V388" s="157">
        <f t="shared" si="314"/>
        <v>192.71999999999997</v>
      </c>
      <c r="W388" s="219"/>
      <c r="X388" s="218">
        <v>0</v>
      </c>
      <c r="Y388" s="216">
        <v>0</v>
      </c>
      <c r="Z388" s="65" t="s">
        <v>12</v>
      </c>
      <c r="AA388" s="125">
        <f t="shared" si="315"/>
        <v>0</v>
      </c>
      <c r="AB388" s="125">
        <f t="shared" si="316"/>
        <v>0</v>
      </c>
      <c r="AC388" s="125">
        <f t="shared" si="317"/>
        <v>0</v>
      </c>
      <c r="AD388" s="66">
        <f t="shared" si="321"/>
        <v>0</v>
      </c>
      <c r="AE388" s="66">
        <f t="shared" si="322"/>
        <v>0</v>
      </c>
      <c r="AF388" s="67"/>
      <c r="AG388" s="83">
        <v>293</v>
      </c>
      <c r="AH388" s="96" t="str">
        <f t="shared" si="327"/>
        <v>SKLADEM</v>
      </c>
      <c r="AI388" s="68"/>
      <c r="AJ388" s="68"/>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row>
    <row r="389" spans="1:63" ht="24.75" hidden="1" customHeight="1">
      <c r="A389" s="1"/>
      <c r="B389" s="251" t="s">
        <v>432</v>
      </c>
      <c r="C389" s="251" t="s">
        <v>946</v>
      </c>
      <c r="D389" s="67"/>
      <c r="E389" s="149" t="s">
        <v>8</v>
      </c>
      <c r="F389" s="149" t="s">
        <v>404</v>
      </c>
      <c r="G389" s="149">
        <v>1</v>
      </c>
      <c r="H389" s="149" t="s">
        <v>20</v>
      </c>
      <c r="I389" s="149"/>
      <c r="J389" s="149"/>
      <c r="K389" s="149">
        <v>12</v>
      </c>
      <c r="L389" s="149">
        <v>4.2000000000000003E-2</v>
      </c>
      <c r="M389" s="149">
        <v>100</v>
      </c>
      <c r="N389" s="149">
        <v>24</v>
      </c>
      <c r="O389" s="149"/>
      <c r="P389" s="165"/>
      <c r="Q389" s="159" t="s">
        <v>1233</v>
      </c>
      <c r="R389" s="154">
        <v>43.8</v>
      </c>
      <c r="S389" s="155">
        <f t="shared" si="311"/>
        <v>1.9271999999999998</v>
      </c>
      <c r="T389" s="156">
        <f t="shared" si="320"/>
        <v>192.71999999999997</v>
      </c>
      <c r="U389" s="157">
        <f t="shared" si="313"/>
        <v>1.9271999999999998</v>
      </c>
      <c r="V389" s="157">
        <f t="shared" si="314"/>
        <v>192.71999999999997</v>
      </c>
      <c r="W389" s="219"/>
      <c r="X389" s="218">
        <v>0</v>
      </c>
      <c r="Y389" s="216">
        <v>0</v>
      </c>
      <c r="Z389" s="65" t="s">
        <v>12</v>
      </c>
      <c r="AA389" s="125">
        <f t="shared" si="315"/>
        <v>0</v>
      </c>
      <c r="AB389" s="125">
        <f t="shared" si="316"/>
        <v>0</v>
      </c>
      <c r="AC389" s="125">
        <f t="shared" si="317"/>
        <v>0</v>
      </c>
      <c r="AD389" s="66">
        <f t="shared" si="321"/>
        <v>0</v>
      </c>
      <c r="AE389" s="66">
        <f t="shared" si="322"/>
        <v>0</v>
      </c>
      <c r="AF389" s="67"/>
      <c r="AG389" s="83">
        <v>2515.1668869146602</v>
      </c>
      <c r="AH389" s="96" t="str">
        <f t="shared" si="327"/>
        <v>SKLADEM</v>
      </c>
      <c r="AI389" s="68"/>
      <c r="AJ389" s="68"/>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row>
    <row r="390" spans="1:63" ht="24.75" hidden="1" customHeight="1">
      <c r="A390" s="1"/>
      <c r="B390" s="251" t="s">
        <v>433</v>
      </c>
      <c r="C390" s="251" t="s">
        <v>1206</v>
      </c>
      <c r="D390" s="67"/>
      <c r="E390" s="149" t="s">
        <v>8</v>
      </c>
      <c r="F390" s="149" t="s">
        <v>404</v>
      </c>
      <c r="G390" s="149">
        <v>1</v>
      </c>
      <c r="H390" s="149" t="s">
        <v>20</v>
      </c>
      <c r="I390" s="149"/>
      <c r="J390" s="149"/>
      <c r="K390" s="149">
        <v>12</v>
      </c>
      <c r="L390" s="149">
        <v>4.2000000000000003E-2</v>
      </c>
      <c r="M390" s="149">
        <v>100</v>
      </c>
      <c r="N390" s="149">
        <v>31</v>
      </c>
      <c r="O390" s="149"/>
      <c r="P390" s="165"/>
      <c r="Q390" s="159" t="s">
        <v>1233</v>
      </c>
      <c r="R390" s="154">
        <v>43.8</v>
      </c>
      <c r="S390" s="155">
        <f t="shared" si="311"/>
        <v>1.9271999999999998</v>
      </c>
      <c r="T390" s="156">
        <f t="shared" si="320"/>
        <v>192.71999999999997</v>
      </c>
      <c r="U390" s="157">
        <f t="shared" si="313"/>
        <v>1.9271999999999998</v>
      </c>
      <c r="V390" s="157">
        <f t="shared" si="314"/>
        <v>192.71999999999997</v>
      </c>
      <c r="W390" s="219"/>
      <c r="X390" s="218">
        <v>0</v>
      </c>
      <c r="Y390" s="216">
        <v>0</v>
      </c>
      <c r="Z390" s="65" t="s">
        <v>12</v>
      </c>
      <c r="AA390" s="125">
        <f t="shared" si="315"/>
        <v>0</v>
      </c>
      <c r="AB390" s="125">
        <f t="shared" si="316"/>
        <v>0</v>
      </c>
      <c r="AC390" s="125">
        <f t="shared" si="317"/>
        <v>0</v>
      </c>
      <c r="AD390" s="66">
        <f t="shared" si="321"/>
        <v>0</v>
      </c>
      <c r="AE390" s="66">
        <f t="shared" si="322"/>
        <v>0</v>
      </c>
      <c r="AF390" s="67"/>
      <c r="AG390" s="83">
        <v>258</v>
      </c>
      <c r="AH390" s="96" t="str">
        <f t="shared" si="327"/>
        <v>SKLADEM</v>
      </c>
      <c r="AI390" s="68"/>
      <c r="AJ390" s="68"/>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row>
    <row r="391" spans="1:63" ht="24.75" hidden="1" customHeight="1">
      <c r="A391" s="1"/>
      <c r="B391" s="251" t="s">
        <v>434</v>
      </c>
      <c r="C391" s="251" t="s">
        <v>1205</v>
      </c>
      <c r="D391" s="67"/>
      <c r="E391" s="149" t="s">
        <v>8</v>
      </c>
      <c r="F391" s="149" t="s">
        <v>404</v>
      </c>
      <c r="G391" s="149">
        <v>1</v>
      </c>
      <c r="H391" s="149" t="s">
        <v>20</v>
      </c>
      <c r="I391" s="149"/>
      <c r="J391" s="149"/>
      <c r="K391" s="149">
        <v>12</v>
      </c>
      <c r="L391" s="149">
        <v>4.2000000000000003E-2</v>
      </c>
      <c r="M391" s="149">
        <v>100</v>
      </c>
      <c r="N391" s="149">
        <v>34</v>
      </c>
      <c r="O391" s="149"/>
      <c r="P391" s="165"/>
      <c r="Q391" s="174" t="s">
        <v>1352</v>
      </c>
      <c r="R391" s="154">
        <v>49.59</v>
      </c>
      <c r="S391" s="155">
        <f t="shared" si="311"/>
        <v>2.1819600000000001</v>
      </c>
      <c r="T391" s="156">
        <f t="shared" si="320"/>
        <v>218.19600000000003</v>
      </c>
      <c r="U391" s="157">
        <f t="shared" si="313"/>
        <v>2.1819600000000001</v>
      </c>
      <c r="V391" s="157">
        <f t="shared" si="314"/>
        <v>218.19600000000003</v>
      </c>
      <c r="W391" s="219"/>
      <c r="X391" s="218">
        <v>0</v>
      </c>
      <c r="Y391" s="216">
        <v>0</v>
      </c>
      <c r="Z391" s="65" t="s">
        <v>12</v>
      </c>
      <c r="AA391" s="125">
        <f t="shared" si="315"/>
        <v>0</v>
      </c>
      <c r="AB391" s="125">
        <f t="shared" si="316"/>
        <v>0</v>
      </c>
      <c r="AC391" s="125">
        <f t="shared" si="317"/>
        <v>0</v>
      </c>
      <c r="AD391" s="66">
        <f t="shared" si="321"/>
        <v>0</v>
      </c>
      <c r="AE391" s="66">
        <f t="shared" si="322"/>
        <v>0</v>
      </c>
      <c r="AF391" s="67"/>
      <c r="AG391" s="83">
        <v>0</v>
      </c>
      <c r="AH391" s="96" t="str">
        <f t="shared" si="327"/>
        <v>VYPRODÁNO</v>
      </c>
      <c r="AI391" s="68"/>
      <c r="AJ391" s="68"/>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row>
    <row r="392" spans="1:63" ht="24.75" hidden="1" customHeight="1">
      <c r="A392" s="1"/>
      <c r="B392" s="251" t="s">
        <v>435</v>
      </c>
      <c r="C392" s="251" t="s">
        <v>1204</v>
      </c>
      <c r="D392" s="67"/>
      <c r="E392" s="149" t="s">
        <v>8</v>
      </c>
      <c r="F392" s="149" t="s">
        <v>404</v>
      </c>
      <c r="G392" s="149">
        <v>1</v>
      </c>
      <c r="H392" s="149" t="s">
        <v>20</v>
      </c>
      <c r="I392" s="149"/>
      <c r="J392" s="149"/>
      <c r="K392" s="149">
        <v>12</v>
      </c>
      <c r="L392" s="149">
        <v>4.2000000000000003E-2</v>
      </c>
      <c r="M392" s="149">
        <v>100</v>
      </c>
      <c r="N392" s="149">
        <v>36</v>
      </c>
      <c r="O392" s="149"/>
      <c r="P392" s="165"/>
      <c r="Q392" s="159" t="s">
        <v>1234</v>
      </c>
      <c r="R392" s="154">
        <v>47.11</v>
      </c>
      <c r="S392" s="155">
        <f t="shared" si="311"/>
        <v>2.0728399999999998</v>
      </c>
      <c r="T392" s="156">
        <f t="shared" si="320"/>
        <v>207.28399999999999</v>
      </c>
      <c r="U392" s="157">
        <f t="shared" si="313"/>
        <v>2.0728399999999998</v>
      </c>
      <c r="V392" s="157">
        <f t="shared" si="314"/>
        <v>207.28399999999999</v>
      </c>
      <c r="W392" s="219"/>
      <c r="X392" s="218">
        <v>0</v>
      </c>
      <c r="Y392" s="216">
        <v>0</v>
      </c>
      <c r="Z392" s="65" t="s">
        <v>12</v>
      </c>
      <c r="AA392" s="125">
        <f t="shared" si="315"/>
        <v>0</v>
      </c>
      <c r="AB392" s="125">
        <f t="shared" si="316"/>
        <v>0</v>
      </c>
      <c r="AC392" s="125">
        <f t="shared" si="317"/>
        <v>0</v>
      </c>
      <c r="AD392" s="66">
        <f t="shared" si="321"/>
        <v>0</v>
      </c>
      <c r="AE392" s="66">
        <f t="shared" si="322"/>
        <v>0</v>
      </c>
      <c r="AF392" s="67"/>
      <c r="AG392" s="83">
        <v>16</v>
      </c>
      <c r="AH392" s="96" t="str">
        <f t="shared" si="327"/>
        <v>SKLADEM</v>
      </c>
      <c r="AI392" s="68"/>
      <c r="AJ392" s="68"/>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row>
    <row r="393" spans="1:63" ht="24.75" hidden="1" customHeight="1">
      <c r="A393" s="1"/>
      <c r="B393" s="251" t="s">
        <v>436</v>
      </c>
      <c r="C393" s="251" t="s">
        <v>1203</v>
      </c>
      <c r="D393" s="67"/>
      <c r="E393" s="149" t="s">
        <v>8</v>
      </c>
      <c r="F393" s="149" t="s">
        <v>404</v>
      </c>
      <c r="G393" s="149">
        <v>1</v>
      </c>
      <c r="H393" s="149" t="s">
        <v>20</v>
      </c>
      <c r="I393" s="149"/>
      <c r="J393" s="149"/>
      <c r="K393" s="149">
        <v>12</v>
      </c>
      <c r="L393" s="149">
        <v>4.2000000000000003E-2</v>
      </c>
      <c r="M393" s="149">
        <v>100</v>
      </c>
      <c r="N393" s="149">
        <v>36</v>
      </c>
      <c r="O393" s="149"/>
      <c r="P393" s="165"/>
      <c r="Q393" s="159" t="s">
        <v>1233</v>
      </c>
      <c r="R393" s="154">
        <v>47.11</v>
      </c>
      <c r="S393" s="155">
        <f t="shared" si="311"/>
        <v>2.0728399999999998</v>
      </c>
      <c r="T393" s="156">
        <f t="shared" si="320"/>
        <v>207.28399999999999</v>
      </c>
      <c r="U393" s="157">
        <f t="shared" si="313"/>
        <v>2.0728399999999998</v>
      </c>
      <c r="V393" s="157">
        <f t="shared" si="314"/>
        <v>207.28399999999999</v>
      </c>
      <c r="W393" s="219"/>
      <c r="X393" s="218">
        <v>0</v>
      </c>
      <c r="Y393" s="216">
        <v>0</v>
      </c>
      <c r="Z393" s="65" t="s">
        <v>12</v>
      </c>
      <c r="AA393" s="125">
        <f t="shared" si="315"/>
        <v>0</v>
      </c>
      <c r="AB393" s="125">
        <f t="shared" si="316"/>
        <v>0</v>
      </c>
      <c r="AC393" s="125">
        <f t="shared" si="317"/>
        <v>0</v>
      </c>
      <c r="AD393" s="66">
        <f t="shared" si="321"/>
        <v>0</v>
      </c>
      <c r="AE393" s="66">
        <f t="shared" si="322"/>
        <v>0</v>
      </c>
      <c r="AF393" s="67"/>
      <c r="AG393" s="83">
        <v>121</v>
      </c>
      <c r="AH393" s="96" t="str">
        <f t="shared" si="327"/>
        <v>SKLADEM</v>
      </c>
      <c r="AI393" s="68"/>
      <c r="AJ393" s="68"/>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row>
    <row r="394" spans="1:63" ht="24.75" hidden="1" customHeight="1">
      <c r="A394" s="1"/>
      <c r="B394" s="251" t="s">
        <v>437</v>
      </c>
      <c r="C394" s="251" t="s">
        <v>1202</v>
      </c>
      <c r="D394" s="67"/>
      <c r="E394" s="149" t="s">
        <v>8</v>
      </c>
      <c r="F394" s="149" t="s">
        <v>404</v>
      </c>
      <c r="G394" s="149">
        <v>1</v>
      </c>
      <c r="H394" s="149" t="s">
        <v>20</v>
      </c>
      <c r="I394" s="149"/>
      <c r="J394" s="149"/>
      <c r="K394" s="149">
        <v>12</v>
      </c>
      <c r="L394" s="149">
        <v>4.2000000000000003E-2</v>
      </c>
      <c r="M394" s="149">
        <v>100</v>
      </c>
      <c r="N394" s="149">
        <v>36</v>
      </c>
      <c r="O394" s="149"/>
      <c r="P394" s="165"/>
      <c r="Q394" s="159" t="s">
        <v>1233</v>
      </c>
      <c r="R394" s="154">
        <v>47.11</v>
      </c>
      <c r="S394" s="155">
        <f t="shared" si="311"/>
        <v>2.0728399999999998</v>
      </c>
      <c r="T394" s="156">
        <f t="shared" si="320"/>
        <v>207.28399999999999</v>
      </c>
      <c r="U394" s="157">
        <f t="shared" si="313"/>
        <v>2.0728399999999998</v>
      </c>
      <c r="V394" s="157">
        <f t="shared" si="314"/>
        <v>207.28399999999999</v>
      </c>
      <c r="W394" s="219"/>
      <c r="X394" s="218">
        <v>0</v>
      </c>
      <c r="Y394" s="216">
        <v>0</v>
      </c>
      <c r="Z394" s="65" t="s">
        <v>12</v>
      </c>
      <c r="AA394" s="125">
        <f t="shared" si="315"/>
        <v>0</v>
      </c>
      <c r="AB394" s="125">
        <f t="shared" si="316"/>
        <v>0</v>
      </c>
      <c r="AC394" s="125">
        <f t="shared" si="317"/>
        <v>0</v>
      </c>
      <c r="AD394" s="66">
        <f t="shared" si="321"/>
        <v>0</v>
      </c>
      <c r="AE394" s="66">
        <f t="shared" si="322"/>
        <v>0</v>
      </c>
      <c r="AF394" s="67"/>
      <c r="AG394" s="83">
        <v>600</v>
      </c>
      <c r="AH394" s="96" t="str">
        <f t="shared" ref="AH394:AH415" si="328">IF(AG394=0,"VYPRODÁNO","SKLADEM")</f>
        <v>SKLADEM</v>
      </c>
      <c r="AI394" s="68"/>
      <c r="AJ394" s="75"/>
      <c r="AK394" s="60"/>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row>
    <row r="395" spans="1:63" ht="24.75" hidden="1" customHeight="1">
      <c r="A395" s="1"/>
      <c r="B395" s="251" t="s">
        <v>438</v>
      </c>
      <c r="C395" s="251" t="s">
        <v>439</v>
      </c>
      <c r="D395" s="67"/>
      <c r="E395" s="149" t="s">
        <v>8</v>
      </c>
      <c r="F395" s="149" t="s">
        <v>404</v>
      </c>
      <c r="G395" s="149">
        <v>1</v>
      </c>
      <c r="H395" s="149" t="s">
        <v>20</v>
      </c>
      <c r="I395" s="149"/>
      <c r="J395" s="149"/>
      <c r="K395" s="149"/>
      <c r="L395" s="149"/>
      <c r="M395" s="149">
        <v>100</v>
      </c>
      <c r="N395" s="149"/>
      <c r="O395" s="149"/>
      <c r="P395" s="165"/>
      <c r="Q395" s="186" t="s">
        <v>1234</v>
      </c>
      <c r="R395" s="154">
        <v>65.290000000000006</v>
      </c>
      <c r="S395" s="155">
        <f t="shared" si="311"/>
        <v>2.87276</v>
      </c>
      <c r="T395" s="156">
        <f t="shared" si="320"/>
        <v>287.27600000000001</v>
      </c>
      <c r="U395" s="157">
        <f t="shared" si="313"/>
        <v>2.87276</v>
      </c>
      <c r="V395" s="157">
        <f t="shared" si="314"/>
        <v>287.27600000000001</v>
      </c>
      <c r="W395" s="219"/>
      <c r="X395" s="218">
        <v>0</v>
      </c>
      <c r="Y395" s="216">
        <v>0</v>
      </c>
      <c r="Z395" s="65" t="s">
        <v>12</v>
      </c>
      <c r="AA395" s="125">
        <f t="shared" si="315"/>
        <v>0</v>
      </c>
      <c r="AB395" s="125">
        <f t="shared" si="316"/>
        <v>0</v>
      </c>
      <c r="AC395" s="125">
        <f t="shared" si="317"/>
        <v>0</v>
      </c>
      <c r="AD395" s="66">
        <f t="shared" si="321"/>
        <v>0</v>
      </c>
      <c r="AE395" s="66">
        <f t="shared" si="322"/>
        <v>0</v>
      </c>
      <c r="AF395" s="67"/>
      <c r="AG395" s="83">
        <v>12</v>
      </c>
      <c r="AH395" s="96" t="str">
        <f t="shared" si="328"/>
        <v>SKLADEM</v>
      </c>
      <c r="AI395" s="68"/>
      <c r="AJ395" s="68"/>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row>
    <row r="396" spans="1:63" ht="24.75" hidden="1" customHeight="1">
      <c r="A396" s="1"/>
      <c r="B396" s="251" t="s">
        <v>440</v>
      </c>
      <c r="C396" s="251" t="s">
        <v>441</v>
      </c>
      <c r="D396" s="67"/>
      <c r="E396" s="149" t="s">
        <v>8</v>
      </c>
      <c r="F396" s="149" t="s">
        <v>404</v>
      </c>
      <c r="G396" s="149">
        <v>1</v>
      </c>
      <c r="H396" s="149" t="s">
        <v>20</v>
      </c>
      <c r="I396" s="149"/>
      <c r="J396" s="149"/>
      <c r="K396" s="149"/>
      <c r="L396" s="149"/>
      <c r="M396" s="149">
        <v>100</v>
      </c>
      <c r="N396" s="149"/>
      <c r="O396" s="149"/>
      <c r="P396" s="165"/>
      <c r="Q396" s="186" t="s">
        <v>1234</v>
      </c>
      <c r="R396" s="154">
        <v>65.290000000000006</v>
      </c>
      <c r="S396" s="155">
        <f t="shared" si="311"/>
        <v>2.87276</v>
      </c>
      <c r="T396" s="156">
        <f t="shared" si="320"/>
        <v>287.27600000000001</v>
      </c>
      <c r="U396" s="157">
        <f t="shared" si="313"/>
        <v>2.87276</v>
      </c>
      <c r="V396" s="157">
        <f t="shared" si="314"/>
        <v>287.27600000000001</v>
      </c>
      <c r="W396" s="219"/>
      <c r="X396" s="218">
        <v>0</v>
      </c>
      <c r="Y396" s="216">
        <v>0</v>
      </c>
      <c r="Z396" s="65" t="s">
        <v>12</v>
      </c>
      <c r="AA396" s="125">
        <f t="shared" si="315"/>
        <v>0</v>
      </c>
      <c r="AB396" s="125">
        <f t="shared" si="316"/>
        <v>0</v>
      </c>
      <c r="AC396" s="125">
        <f t="shared" si="317"/>
        <v>0</v>
      </c>
      <c r="AD396" s="66">
        <f t="shared" si="321"/>
        <v>0</v>
      </c>
      <c r="AE396" s="66">
        <f t="shared" si="322"/>
        <v>0</v>
      </c>
      <c r="AF396" s="67"/>
      <c r="AG396" s="83">
        <v>6</v>
      </c>
      <c r="AH396" s="96" t="str">
        <f t="shared" si="328"/>
        <v>SKLADEM</v>
      </c>
      <c r="AI396" s="68"/>
      <c r="AJ396" s="68"/>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row>
    <row r="397" spans="1:63" ht="24.75" hidden="1" customHeight="1">
      <c r="A397" s="1"/>
      <c r="B397" s="251" t="s">
        <v>442</v>
      </c>
      <c r="C397" s="251" t="s">
        <v>443</v>
      </c>
      <c r="D397" s="67"/>
      <c r="E397" s="149" t="s">
        <v>8</v>
      </c>
      <c r="F397" s="149" t="s">
        <v>404</v>
      </c>
      <c r="G397" s="149">
        <v>1</v>
      </c>
      <c r="H397" s="149" t="s">
        <v>20</v>
      </c>
      <c r="I397" s="149"/>
      <c r="J397" s="149"/>
      <c r="K397" s="149"/>
      <c r="L397" s="149"/>
      <c r="M397" s="149">
        <v>100</v>
      </c>
      <c r="N397" s="149"/>
      <c r="O397" s="149"/>
      <c r="P397" s="165"/>
      <c r="Q397" s="186" t="s">
        <v>1234</v>
      </c>
      <c r="R397" s="154">
        <v>65.290000000000006</v>
      </c>
      <c r="S397" s="155">
        <f t="shared" si="311"/>
        <v>2.87276</v>
      </c>
      <c r="T397" s="156">
        <f t="shared" si="320"/>
        <v>287.27600000000001</v>
      </c>
      <c r="U397" s="157">
        <f t="shared" si="313"/>
        <v>2.87276</v>
      </c>
      <c r="V397" s="157">
        <f t="shared" si="314"/>
        <v>287.27600000000001</v>
      </c>
      <c r="W397" s="219"/>
      <c r="X397" s="218">
        <v>0</v>
      </c>
      <c r="Y397" s="216">
        <v>0</v>
      </c>
      <c r="Z397" s="65" t="s">
        <v>12</v>
      </c>
      <c r="AA397" s="125">
        <f t="shared" si="315"/>
        <v>0</v>
      </c>
      <c r="AB397" s="125">
        <f t="shared" si="316"/>
        <v>0</v>
      </c>
      <c r="AC397" s="125">
        <f t="shared" si="317"/>
        <v>0</v>
      </c>
      <c r="AD397" s="66">
        <f t="shared" si="321"/>
        <v>0</v>
      </c>
      <c r="AE397" s="66">
        <f t="shared" si="322"/>
        <v>0</v>
      </c>
      <c r="AF397" s="67"/>
      <c r="AG397" s="83">
        <v>6</v>
      </c>
      <c r="AH397" s="96" t="str">
        <f t="shared" si="328"/>
        <v>SKLADEM</v>
      </c>
      <c r="AI397" s="68"/>
      <c r="AJ397" s="68"/>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row>
    <row r="398" spans="1:63" ht="24.75" hidden="1" customHeight="1">
      <c r="A398" s="1"/>
      <c r="B398" s="251" t="s">
        <v>444</v>
      </c>
      <c r="C398" s="251" t="s">
        <v>445</v>
      </c>
      <c r="D398" s="67"/>
      <c r="E398" s="149" t="s">
        <v>8</v>
      </c>
      <c r="F398" s="149" t="s">
        <v>404</v>
      </c>
      <c r="G398" s="149">
        <v>1</v>
      </c>
      <c r="H398" s="149" t="s">
        <v>20</v>
      </c>
      <c r="I398" s="149"/>
      <c r="J398" s="149"/>
      <c r="K398" s="149"/>
      <c r="L398" s="149"/>
      <c r="M398" s="149">
        <v>100</v>
      </c>
      <c r="N398" s="149"/>
      <c r="O398" s="149"/>
      <c r="P398" s="165"/>
      <c r="Q398" s="186" t="s">
        <v>1234</v>
      </c>
      <c r="R398" s="154">
        <v>65.290000000000006</v>
      </c>
      <c r="S398" s="155">
        <f t="shared" si="311"/>
        <v>2.87276</v>
      </c>
      <c r="T398" s="156">
        <f t="shared" si="320"/>
        <v>287.27600000000001</v>
      </c>
      <c r="U398" s="157">
        <f t="shared" si="313"/>
        <v>2.87276</v>
      </c>
      <c r="V398" s="157">
        <f t="shared" si="314"/>
        <v>287.27600000000001</v>
      </c>
      <c r="W398" s="219"/>
      <c r="X398" s="218">
        <v>0</v>
      </c>
      <c r="Y398" s="216">
        <v>0</v>
      </c>
      <c r="Z398" s="65" t="s">
        <v>12</v>
      </c>
      <c r="AA398" s="125">
        <f t="shared" si="315"/>
        <v>0</v>
      </c>
      <c r="AB398" s="125">
        <f t="shared" si="316"/>
        <v>0</v>
      </c>
      <c r="AC398" s="125">
        <f t="shared" si="317"/>
        <v>0</v>
      </c>
      <c r="AD398" s="66">
        <f t="shared" si="321"/>
        <v>0</v>
      </c>
      <c r="AE398" s="66">
        <f t="shared" si="322"/>
        <v>0</v>
      </c>
      <c r="AF398" s="67"/>
      <c r="AG398" s="83">
        <v>36</v>
      </c>
      <c r="AH398" s="96" t="str">
        <f t="shared" si="328"/>
        <v>SKLADEM</v>
      </c>
      <c r="AI398" s="68"/>
      <c r="AJ398" s="68"/>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row>
    <row r="399" spans="1:63" ht="24.75" hidden="1" customHeight="1">
      <c r="A399" s="1"/>
      <c r="B399" s="251" t="s">
        <v>446</v>
      </c>
      <c r="C399" s="251" t="s">
        <v>447</v>
      </c>
      <c r="D399" s="67"/>
      <c r="E399" s="149" t="s">
        <v>8</v>
      </c>
      <c r="F399" s="149" t="s">
        <v>404</v>
      </c>
      <c r="G399" s="149">
        <v>1</v>
      </c>
      <c r="H399" s="149" t="s">
        <v>20</v>
      </c>
      <c r="I399" s="149"/>
      <c r="J399" s="149"/>
      <c r="K399" s="149"/>
      <c r="L399" s="149"/>
      <c r="M399" s="149">
        <v>100</v>
      </c>
      <c r="N399" s="149"/>
      <c r="O399" s="149"/>
      <c r="P399" s="165"/>
      <c r="Q399" s="186" t="s">
        <v>1234</v>
      </c>
      <c r="R399" s="154">
        <v>65.290000000000006</v>
      </c>
      <c r="S399" s="155">
        <f t="shared" si="311"/>
        <v>2.87276</v>
      </c>
      <c r="T399" s="156">
        <f t="shared" si="320"/>
        <v>287.27600000000001</v>
      </c>
      <c r="U399" s="157">
        <f t="shared" si="313"/>
        <v>2.87276</v>
      </c>
      <c r="V399" s="157">
        <f t="shared" si="314"/>
        <v>287.27600000000001</v>
      </c>
      <c r="W399" s="219"/>
      <c r="X399" s="218">
        <v>0</v>
      </c>
      <c r="Y399" s="216">
        <v>0</v>
      </c>
      <c r="Z399" s="65" t="s">
        <v>12</v>
      </c>
      <c r="AA399" s="125">
        <f t="shared" si="315"/>
        <v>0</v>
      </c>
      <c r="AB399" s="125">
        <f t="shared" si="316"/>
        <v>0</v>
      </c>
      <c r="AC399" s="125">
        <f t="shared" si="317"/>
        <v>0</v>
      </c>
      <c r="AD399" s="66">
        <f t="shared" si="321"/>
        <v>0</v>
      </c>
      <c r="AE399" s="66">
        <f t="shared" si="322"/>
        <v>0</v>
      </c>
      <c r="AF399" s="67"/>
      <c r="AG399" s="83">
        <v>12</v>
      </c>
      <c r="AH399" s="96" t="str">
        <f t="shared" si="328"/>
        <v>SKLADEM</v>
      </c>
      <c r="AI399" s="68"/>
      <c r="AJ399" s="68"/>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row>
    <row r="400" spans="1:63" ht="24.75" hidden="1" customHeight="1">
      <c r="A400" s="1"/>
      <c r="B400" s="251" t="s">
        <v>448</v>
      </c>
      <c r="C400" s="251" t="s">
        <v>449</v>
      </c>
      <c r="D400" s="67"/>
      <c r="E400" s="149" t="s">
        <v>8</v>
      </c>
      <c r="F400" s="149" t="s">
        <v>404</v>
      </c>
      <c r="G400" s="149">
        <v>1</v>
      </c>
      <c r="H400" s="149" t="s">
        <v>20</v>
      </c>
      <c r="I400" s="149"/>
      <c r="J400" s="149"/>
      <c r="K400" s="149"/>
      <c r="L400" s="149"/>
      <c r="M400" s="149">
        <v>100</v>
      </c>
      <c r="N400" s="149"/>
      <c r="O400" s="149"/>
      <c r="P400" s="165"/>
      <c r="Q400" s="169" t="s">
        <v>1352</v>
      </c>
      <c r="R400" s="154">
        <v>65.290000000000006</v>
      </c>
      <c r="S400" s="155">
        <f t="shared" si="311"/>
        <v>2.87276</v>
      </c>
      <c r="T400" s="156">
        <f t="shared" si="320"/>
        <v>287.27600000000001</v>
      </c>
      <c r="U400" s="157">
        <f t="shared" si="313"/>
        <v>2.87276</v>
      </c>
      <c r="V400" s="157">
        <f t="shared" si="314"/>
        <v>287.27600000000001</v>
      </c>
      <c r="W400" s="219"/>
      <c r="X400" s="218">
        <v>0</v>
      </c>
      <c r="Y400" s="216">
        <v>0</v>
      </c>
      <c r="Z400" s="65" t="s">
        <v>12</v>
      </c>
      <c r="AA400" s="125">
        <f t="shared" si="315"/>
        <v>0</v>
      </c>
      <c r="AB400" s="125">
        <f t="shared" si="316"/>
        <v>0</v>
      </c>
      <c r="AC400" s="125">
        <f t="shared" si="317"/>
        <v>0</v>
      </c>
      <c r="AD400" s="66">
        <f t="shared" si="321"/>
        <v>0</v>
      </c>
      <c r="AE400" s="66">
        <f t="shared" si="322"/>
        <v>0</v>
      </c>
      <c r="AF400" s="67"/>
      <c r="AG400" s="83">
        <v>0</v>
      </c>
      <c r="AH400" s="96" t="str">
        <f t="shared" si="328"/>
        <v>VYPRODÁNO</v>
      </c>
      <c r="AI400" s="68"/>
      <c r="AJ400" s="68"/>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row>
    <row r="401" spans="1:63" ht="24.75" hidden="1" customHeight="1">
      <c r="A401" s="1"/>
      <c r="B401" s="251" t="s">
        <v>450</v>
      </c>
      <c r="C401" s="251" t="s">
        <v>451</v>
      </c>
      <c r="D401" s="67"/>
      <c r="E401" s="149" t="s">
        <v>8</v>
      </c>
      <c r="F401" s="149" t="s">
        <v>404</v>
      </c>
      <c r="G401" s="149">
        <v>1</v>
      </c>
      <c r="H401" s="149" t="s">
        <v>20</v>
      </c>
      <c r="I401" s="149"/>
      <c r="J401" s="149"/>
      <c r="K401" s="149"/>
      <c r="L401" s="149"/>
      <c r="M401" s="149">
        <v>100</v>
      </c>
      <c r="N401" s="149"/>
      <c r="O401" s="149"/>
      <c r="P401" s="165"/>
      <c r="Q401" s="159" t="s">
        <v>1233</v>
      </c>
      <c r="R401" s="154">
        <v>65.290000000000006</v>
      </c>
      <c r="S401" s="155">
        <f t="shared" si="311"/>
        <v>2.87276</v>
      </c>
      <c r="T401" s="156">
        <f t="shared" si="320"/>
        <v>287.27600000000001</v>
      </c>
      <c r="U401" s="157">
        <f t="shared" si="313"/>
        <v>2.87276</v>
      </c>
      <c r="V401" s="157">
        <f t="shared" si="314"/>
        <v>287.27600000000001</v>
      </c>
      <c r="W401" s="219"/>
      <c r="X401" s="218">
        <v>0</v>
      </c>
      <c r="Y401" s="216">
        <v>0</v>
      </c>
      <c r="Z401" s="65" t="s">
        <v>12</v>
      </c>
      <c r="AA401" s="125">
        <f t="shared" si="315"/>
        <v>0</v>
      </c>
      <c r="AB401" s="125">
        <f t="shared" si="316"/>
        <v>0</v>
      </c>
      <c r="AC401" s="125">
        <f t="shared" si="317"/>
        <v>0</v>
      </c>
      <c r="AD401" s="66">
        <f t="shared" si="321"/>
        <v>0</v>
      </c>
      <c r="AE401" s="66">
        <f t="shared" si="322"/>
        <v>0</v>
      </c>
      <c r="AF401" s="67"/>
      <c r="AG401" s="83">
        <v>56</v>
      </c>
      <c r="AH401" s="96" t="str">
        <f t="shared" si="328"/>
        <v>SKLADEM</v>
      </c>
      <c r="AI401" s="68"/>
      <c r="AJ401" s="68"/>
      <c r="AK401" s="60"/>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row>
    <row r="402" spans="1:63" ht="24.75" hidden="1" customHeight="1">
      <c r="A402" s="1"/>
      <c r="B402" s="251" t="s">
        <v>452</v>
      </c>
      <c r="C402" s="251" t="s">
        <v>453</v>
      </c>
      <c r="D402" s="67"/>
      <c r="E402" s="149" t="s">
        <v>454</v>
      </c>
      <c r="F402" s="149" t="s">
        <v>404</v>
      </c>
      <c r="G402" s="149">
        <v>1</v>
      </c>
      <c r="H402" s="149" t="s">
        <v>20</v>
      </c>
      <c r="I402" s="149"/>
      <c r="J402" s="149"/>
      <c r="K402" s="149"/>
      <c r="L402" s="149"/>
      <c r="M402" s="149">
        <v>64</v>
      </c>
      <c r="N402" s="149"/>
      <c r="O402" s="149"/>
      <c r="P402" s="165"/>
      <c r="Q402" s="169" t="s">
        <v>1352</v>
      </c>
      <c r="R402" s="154">
        <v>139.66999999999999</v>
      </c>
      <c r="S402" s="155">
        <f t="shared" si="311"/>
        <v>6.1454799999999992</v>
      </c>
      <c r="T402" s="156">
        <f t="shared" si="320"/>
        <v>393.31071999999995</v>
      </c>
      <c r="U402" s="157">
        <f t="shared" si="313"/>
        <v>6.1454799999999992</v>
      </c>
      <c r="V402" s="157">
        <f t="shared" si="314"/>
        <v>393.31071999999995</v>
      </c>
      <c r="W402" s="219"/>
      <c r="X402" s="218">
        <v>0</v>
      </c>
      <c r="Y402" s="216">
        <v>0</v>
      </c>
      <c r="Z402" s="65" t="s">
        <v>12</v>
      </c>
      <c r="AA402" s="125">
        <f t="shared" si="315"/>
        <v>0</v>
      </c>
      <c r="AB402" s="125">
        <f t="shared" si="316"/>
        <v>0</v>
      </c>
      <c r="AC402" s="125">
        <f t="shared" si="317"/>
        <v>0</v>
      </c>
      <c r="AD402" s="66">
        <f t="shared" si="321"/>
        <v>0</v>
      </c>
      <c r="AE402" s="66">
        <f t="shared" si="322"/>
        <v>0</v>
      </c>
      <c r="AF402" s="67"/>
      <c r="AG402" s="84">
        <v>0</v>
      </c>
      <c r="AH402" s="96" t="str">
        <f t="shared" si="328"/>
        <v>VYPRODÁNO</v>
      </c>
      <c r="AI402" s="68"/>
      <c r="AJ402" s="68"/>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row>
    <row r="403" spans="1:63" ht="24.75" hidden="1" customHeight="1">
      <c r="A403" s="1"/>
      <c r="B403" s="251" t="s">
        <v>455</v>
      </c>
      <c r="C403" s="251" t="s">
        <v>456</v>
      </c>
      <c r="D403" s="67"/>
      <c r="E403" s="149" t="s">
        <v>454</v>
      </c>
      <c r="F403" s="149" t="s">
        <v>404</v>
      </c>
      <c r="G403" s="149">
        <v>1</v>
      </c>
      <c r="H403" s="149" t="s">
        <v>20</v>
      </c>
      <c r="I403" s="149"/>
      <c r="J403" s="149"/>
      <c r="K403" s="149"/>
      <c r="L403" s="149"/>
      <c r="M403" s="149">
        <v>64</v>
      </c>
      <c r="N403" s="149"/>
      <c r="O403" s="149"/>
      <c r="P403" s="165"/>
      <c r="Q403" s="169" t="s">
        <v>1352</v>
      </c>
      <c r="R403" s="154">
        <v>139.66999999999999</v>
      </c>
      <c r="S403" s="155">
        <f t="shared" si="311"/>
        <v>6.1454799999999992</v>
      </c>
      <c r="T403" s="156">
        <f t="shared" si="320"/>
        <v>393.31071999999995</v>
      </c>
      <c r="U403" s="157">
        <f t="shared" si="313"/>
        <v>6.1454799999999992</v>
      </c>
      <c r="V403" s="157">
        <f t="shared" si="314"/>
        <v>393.31071999999995</v>
      </c>
      <c r="W403" s="219"/>
      <c r="X403" s="218">
        <v>0</v>
      </c>
      <c r="Y403" s="216">
        <v>0</v>
      </c>
      <c r="Z403" s="65" t="s">
        <v>12</v>
      </c>
      <c r="AA403" s="125">
        <f t="shared" si="315"/>
        <v>0</v>
      </c>
      <c r="AB403" s="125">
        <f t="shared" si="316"/>
        <v>0</v>
      </c>
      <c r="AC403" s="125">
        <f t="shared" si="317"/>
        <v>0</v>
      </c>
      <c r="AD403" s="66">
        <f t="shared" si="321"/>
        <v>0</v>
      </c>
      <c r="AE403" s="66">
        <f t="shared" si="322"/>
        <v>0</v>
      </c>
      <c r="AF403" s="67"/>
      <c r="AG403" s="83">
        <v>0</v>
      </c>
      <c r="AH403" s="96" t="str">
        <f t="shared" si="328"/>
        <v>VYPRODÁNO</v>
      </c>
      <c r="AI403" s="68"/>
      <c r="AJ403" s="68"/>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row>
    <row r="404" spans="1:63" ht="24.75" hidden="1" customHeight="1">
      <c r="A404" s="1"/>
      <c r="B404" s="251" t="s">
        <v>457</v>
      </c>
      <c r="C404" s="251" t="s">
        <v>458</v>
      </c>
      <c r="D404" s="67"/>
      <c r="E404" s="149" t="s">
        <v>454</v>
      </c>
      <c r="F404" s="149" t="s">
        <v>404</v>
      </c>
      <c r="G404" s="149">
        <v>1</v>
      </c>
      <c r="H404" s="149" t="s">
        <v>20</v>
      </c>
      <c r="I404" s="149"/>
      <c r="J404" s="149"/>
      <c r="K404" s="149"/>
      <c r="L404" s="149"/>
      <c r="M404" s="149">
        <v>64</v>
      </c>
      <c r="N404" s="149"/>
      <c r="O404" s="149"/>
      <c r="P404" s="165"/>
      <c r="Q404" s="186" t="s">
        <v>1234</v>
      </c>
      <c r="R404" s="154">
        <v>157.02000000000001</v>
      </c>
      <c r="S404" s="155">
        <f t="shared" si="311"/>
        <v>6.9088799999999999</v>
      </c>
      <c r="T404" s="156">
        <f t="shared" si="320"/>
        <v>442.16831999999999</v>
      </c>
      <c r="U404" s="157">
        <f t="shared" si="313"/>
        <v>6.9088799999999999</v>
      </c>
      <c r="V404" s="157">
        <f t="shared" si="314"/>
        <v>442.16831999999999</v>
      </c>
      <c r="W404" s="219"/>
      <c r="X404" s="218">
        <v>0</v>
      </c>
      <c r="Y404" s="216">
        <v>0</v>
      </c>
      <c r="Z404" s="65" t="s">
        <v>12</v>
      </c>
      <c r="AA404" s="125">
        <f t="shared" si="315"/>
        <v>0</v>
      </c>
      <c r="AB404" s="125">
        <f t="shared" si="316"/>
        <v>0</v>
      </c>
      <c r="AC404" s="125">
        <f t="shared" si="317"/>
        <v>0</v>
      </c>
      <c r="AD404" s="66">
        <f t="shared" si="321"/>
        <v>0</v>
      </c>
      <c r="AE404" s="66">
        <f t="shared" si="322"/>
        <v>0</v>
      </c>
      <c r="AF404" s="67"/>
      <c r="AG404" s="83">
        <v>18</v>
      </c>
      <c r="AH404" s="96" t="str">
        <f t="shared" si="328"/>
        <v>SKLADEM</v>
      </c>
      <c r="AI404" s="68"/>
      <c r="AJ404" s="68"/>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row>
    <row r="405" spans="1:63" ht="24.75" hidden="1" customHeight="1">
      <c r="A405" s="1"/>
      <c r="B405" s="251" t="s">
        <v>459</v>
      </c>
      <c r="C405" s="251" t="s">
        <v>460</v>
      </c>
      <c r="D405" s="67"/>
      <c r="E405" s="149" t="s">
        <v>454</v>
      </c>
      <c r="F405" s="149" t="s">
        <v>404</v>
      </c>
      <c r="G405" s="149">
        <v>1</v>
      </c>
      <c r="H405" s="149" t="s">
        <v>20</v>
      </c>
      <c r="I405" s="149"/>
      <c r="J405" s="149"/>
      <c r="K405" s="149"/>
      <c r="L405" s="149"/>
      <c r="M405" s="149">
        <v>64</v>
      </c>
      <c r="N405" s="149"/>
      <c r="O405" s="149"/>
      <c r="P405" s="165"/>
      <c r="Q405" s="186" t="s">
        <v>1234</v>
      </c>
      <c r="R405" s="154">
        <v>157.02000000000001</v>
      </c>
      <c r="S405" s="155">
        <f t="shared" si="311"/>
        <v>6.9088799999999999</v>
      </c>
      <c r="T405" s="156">
        <f t="shared" si="320"/>
        <v>442.16831999999999</v>
      </c>
      <c r="U405" s="157">
        <f t="shared" si="313"/>
        <v>6.9088799999999999</v>
      </c>
      <c r="V405" s="157">
        <f t="shared" si="314"/>
        <v>442.16831999999999</v>
      </c>
      <c r="W405" s="219"/>
      <c r="X405" s="218">
        <v>0</v>
      </c>
      <c r="Y405" s="216">
        <v>0</v>
      </c>
      <c r="Z405" s="65" t="s">
        <v>12</v>
      </c>
      <c r="AA405" s="125">
        <f t="shared" si="315"/>
        <v>0</v>
      </c>
      <c r="AB405" s="125">
        <f t="shared" si="316"/>
        <v>0</v>
      </c>
      <c r="AC405" s="125">
        <f t="shared" si="317"/>
        <v>0</v>
      </c>
      <c r="AD405" s="66">
        <f t="shared" si="321"/>
        <v>0</v>
      </c>
      <c r="AE405" s="66">
        <f t="shared" si="322"/>
        <v>0</v>
      </c>
      <c r="AF405" s="67"/>
      <c r="AG405" s="83">
        <v>2681.333712184</v>
      </c>
      <c r="AH405" s="96" t="str">
        <f t="shared" si="328"/>
        <v>SKLADEM</v>
      </c>
      <c r="AI405" s="68"/>
      <c r="AJ405" s="68"/>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row>
    <row r="406" spans="1:63" ht="24.75" hidden="1" customHeight="1">
      <c r="A406" s="1"/>
      <c r="B406" s="251" t="s">
        <v>461</v>
      </c>
      <c r="C406" s="251" t="s">
        <v>462</v>
      </c>
      <c r="D406" s="67"/>
      <c r="E406" s="149" t="s">
        <v>454</v>
      </c>
      <c r="F406" s="149" t="s">
        <v>404</v>
      </c>
      <c r="G406" s="149">
        <v>1</v>
      </c>
      <c r="H406" s="149" t="s">
        <v>20</v>
      </c>
      <c r="I406" s="149"/>
      <c r="J406" s="149"/>
      <c r="K406" s="149"/>
      <c r="L406" s="149"/>
      <c r="M406" s="149">
        <v>64</v>
      </c>
      <c r="N406" s="149"/>
      <c r="O406" s="149"/>
      <c r="P406" s="165"/>
      <c r="Q406" s="186" t="s">
        <v>1234</v>
      </c>
      <c r="R406" s="154">
        <v>157.02000000000001</v>
      </c>
      <c r="S406" s="155">
        <f t="shared" si="311"/>
        <v>6.9088799999999999</v>
      </c>
      <c r="T406" s="156">
        <f t="shared" si="320"/>
        <v>442.16831999999999</v>
      </c>
      <c r="U406" s="157">
        <f t="shared" si="313"/>
        <v>6.9088799999999999</v>
      </c>
      <c r="V406" s="157">
        <f t="shared" si="314"/>
        <v>442.16831999999999</v>
      </c>
      <c r="W406" s="219"/>
      <c r="X406" s="218">
        <v>0</v>
      </c>
      <c r="Y406" s="216">
        <v>0</v>
      </c>
      <c r="Z406" s="65" t="s">
        <v>12</v>
      </c>
      <c r="AA406" s="125">
        <f t="shared" si="315"/>
        <v>0</v>
      </c>
      <c r="AB406" s="125">
        <f t="shared" si="316"/>
        <v>0</v>
      </c>
      <c r="AC406" s="125">
        <f t="shared" si="317"/>
        <v>0</v>
      </c>
      <c r="AD406" s="66">
        <f t="shared" si="321"/>
        <v>0</v>
      </c>
      <c r="AE406" s="66">
        <f t="shared" si="322"/>
        <v>0</v>
      </c>
      <c r="AF406" s="67"/>
      <c r="AG406" s="83">
        <v>36</v>
      </c>
      <c r="AH406" s="96" t="str">
        <f t="shared" si="328"/>
        <v>SKLADEM</v>
      </c>
      <c r="AI406" s="68"/>
      <c r="AJ406" s="68"/>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row>
    <row r="407" spans="1:63" ht="24.75" hidden="1" customHeight="1">
      <c r="A407" s="1"/>
      <c r="B407" s="251" t="s">
        <v>463</v>
      </c>
      <c r="C407" s="251" t="s">
        <v>464</v>
      </c>
      <c r="D407" s="67"/>
      <c r="E407" s="149" t="s">
        <v>454</v>
      </c>
      <c r="F407" s="149" t="s">
        <v>404</v>
      </c>
      <c r="G407" s="149">
        <v>1</v>
      </c>
      <c r="H407" s="149" t="s">
        <v>20</v>
      </c>
      <c r="I407" s="149"/>
      <c r="J407" s="149"/>
      <c r="K407" s="149"/>
      <c r="L407" s="149"/>
      <c r="M407" s="149">
        <v>64</v>
      </c>
      <c r="N407" s="149"/>
      <c r="O407" s="149"/>
      <c r="P407" s="165"/>
      <c r="Q407" s="174" t="s">
        <v>1352</v>
      </c>
      <c r="R407" s="154">
        <v>157.02000000000001</v>
      </c>
      <c r="S407" s="155">
        <f t="shared" si="311"/>
        <v>6.9088799999999999</v>
      </c>
      <c r="T407" s="156">
        <f t="shared" si="320"/>
        <v>442.16831999999999</v>
      </c>
      <c r="U407" s="157">
        <f t="shared" si="313"/>
        <v>6.9088799999999999</v>
      </c>
      <c r="V407" s="157">
        <f t="shared" si="314"/>
        <v>442.16831999999999</v>
      </c>
      <c r="W407" s="219"/>
      <c r="X407" s="218">
        <v>0</v>
      </c>
      <c r="Y407" s="216">
        <v>0</v>
      </c>
      <c r="Z407" s="65" t="s">
        <v>12</v>
      </c>
      <c r="AA407" s="125">
        <f t="shared" si="315"/>
        <v>0</v>
      </c>
      <c r="AB407" s="125">
        <f t="shared" si="316"/>
        <v>0</v>
      </c>
      <c r="AC407" s="125">
        <f t="shared" si="317"/>
        <v>0</v>
      </c>
      <c r="AD407" s="66">
        <f t="shared" si="321"/>
        <v>0</v>
      </c>
      <c r="AE407" s="66">
        <f t="shared" si="322"/>
        <v>0</v>
      </c>
      <c r="AF407" s="67"/>
      <c r="AG407" s="83">
        <v>0</v>
      </c>
      <c r="AH407" s="96" t="str">
        <f t="shared" si="328"/>
        <v>VYPRODÁNO</v>
      </c>
      <c r="AI407" s="68"/>
      <c r="AJ407" s="68"/>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row>
    <row r="408" spans="1:63" ht="24.75" hidden="1" customHeight="1">
      <c r="A408" s="1"/>
      <c r="B408" s="251"/>
      <c r="C408" s="251" t="s">
        <v>465</v>
      </c>
      <c r="D408" s="67"/>
      <c r="E408" s="149" t="s">
        <v>454</v>
      </c>
      <c r="F408" s="149" t="s">
        <v>404</v>
      </c>
      <c r="G408" s="149">
        <v>1</v>
      </c>
      <c r="H408" s="149" t="s">
        <v>20</v>
      </c>
      <c r="I408" s="149"/>
      <c r="J408" s="149"/>
      <c r="K408" s="149"/>
      <c r="L408" s="149"/>
      <c r="M408" s="149"/>
      <c r="N408" s="149"/>
      <c r="O408" s="149"/>
      <c r="P408" s="165"/>
      <c r="Q408" s="158" t="s">
        <v>11</v>
      </c>
      <c r="R408" s="154">
        <v>157.02000000000001</v>
      </c>
      <c r="S408" s="155">
        <f t="shared" si="311"/>
        <v>6.9088799999999999</v>
      </c>
      <c r="T408" s="156">
        <f t="shared" si="320"/>
        <v>0</v>
      </c>
      <c r="U408" s="157">
        <f t="shared" si="313"/>
        <v>6.9088799999999999</v>
      </c>
      <c r="V408" s="157">
        <f t="shared" si="314"/>
        <v>0</v>
      </c>
      <c r="W408" s="219"/>
      <c r="X408" s="218">
        <v>0</v>
      </c>
      <c r="Y408" s="216">
        <v>0</v>
      </c>
      <c r="Z408" s="65" t="s">
        <v>12</v>
      </c>
      <c r="AA408" s="125">
        <f t="shared" si="315"/>
        <v>0</v>
      </c>
      <c r="AB408" s="125">
        <f t="shared" si="316"/>
        <v>0</v>
      </c>
      <c r="AC408" s="125">
        <f t="shared" si="317"/>
        <v>0</v>
      </c>
      <c r="AD408" s="66">
        <f t="shared" si="321"/>
        <v>0</v>
      </c>
      <c r="AE408" s="66">
        <f t="shared" si="322"/>
        <v>0</v>
      </c>
      <c r="AF408" s="67"/>
      <c r="AG408" s="83">
        <v>2712.4899919220102</v>
      </c>
      <c r="AH408" s="96" t="str">
        <f t="shared" si="328"/>
        <v>SKLADEM</v>
      </c>
      <c r="AI408" s="68"/>
      <c r="AJ408" s="68"/>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row>
    <row r="409" spans="1:63" ht="24.75" hidden="1" customHeight="1">
      <c r="A409" s="1"/>
      <c r="B409" s="251" t="s">
        <v>466</v>
      </c>
      <c r="C409" s="251" t="s">
        <v>467</v>
      </c>
      <c r="D409" s="67"/>
      <c r="E409" s="149" t="s">
        <v>303</v>
      </c>
      <c r="F409" s="149" t="s">
        <v>404</v>
      </c>
      <c r="G409" s="149">
        <v>1</v>
      </c>
      <c r="H409" s="149" t="s">
        <v>20</v>
      </c>
      <c r="I409" s="149"/>
      <c r="J409" s="149"/>
      <c r="K409" s="149"/>
      <c r="L409" s="149"/>
      <c r="M409" s="149">
        <v>1</v>
      </c>
      <c r="N409" s="149"/>
      <c r="O409" s="149"/>
      <c r="P409" s="165"/>
      <c r="Q409" s="169" t="s">
        <v>1352</v>
      </c>
      <c r="R409" s="154">
        <v>258.68</v>
      </c>
      <c r="S409" s="155">
        <f t="shared" si="311"/>
        <v>11.381919999999999</v>
      </c>
      <c r="T409" s="156">
        <f t="shared" si="320"/>
        <v>11.381919999999999</v>
      </c>
      <c r="U409" s="157">
        <f t="shared" si="313"/>
        <v>11.381919999999999</v>
      </c>
      <c r="V409" s="157">
        <f t="shared" si="314"/>
        <v>11.381919999999999</v>
      </c>
      <c r="W409" s="219"/>
      <c r="X409" s="218">
        <v>0</v>
      </c>
      <c r="Y409" s="216">
        <v>0</v>
      </c>
      <c r="Z409" s="65" t="s">
        <v>12</v>
      </c>
      <c r="AA409" s="125">
        <f t="shared" si="315"/>
        <v>0</v>
      </c>
      <c r="AB409" s="125">
        <f t="shared" si="316"/>
        <v>0</v>
      </c>
      <c r="AC409" s="125">
        <f t="shared" si="317"/>
        <v>0</v>
      </c>
      <c r="AD409" s="66">
        <f t="shared" si="321"/>
        <v>0</v>
      </c>
      <c r="AE409" s="66">
        <f t="shared" si="322"/>
        <v>0</v>
      </c>
      <c r="AF409" s="67"/>
      <c r="AG409" s="83">
        <v>0</v>
      </c>
      <c r="AH409" s="96" t="str">
        <f t="shared" si="328"/>
        <v>VYPRODÁNO</v>
      </c>
      <c r="AI409" s="68"/>
      <c r="AJ409" s="68"/>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row>
    <row r="410" spans="1:63" ht="24.75" hidden="1" customHeight="1">
      <c r="A410" s="1"/>
      <c r="B410" s="251" t="s">
        <v>468</v>
      </c>
      <c r="C410" s="251" t="s">
        <v>469</v>
      </c>
      <c r="D410" s="67"/>
      <c r="E410" s="149" t="s">
        <v>303</v>
      </c>
      <c r="F410" s="149" t="s">
        <v>404</v>
      </c>
      <c r="G410" s="149">
        <v>1</v>
      </c>
      <c r="H410" s="149" t="s">
        <v>20</v>
      </c>
      <c r="I410" s="149"/>
      <c r="J410" s="149"/>
      <c r="K410" s="149"/>
      <c r="L410" s="149"/>
      <c r="M410" s="149">
        <v>1</v>
      </c>
      <c r="N410" s="149"/>
      <c r="O410" s="149"/>
      <c r="P410" s="165"/>
      <c r="Q410" s="159" t="s">
        <v>1233</v>
      </c>
      <c r="R410" s="154">
        <v>258.68</v>
      </c>
      <c r="S410" s="155">
        <f t="shared" si="311"/>
        <v>11.381919999999999</v>
      </c>
      <c r="T410" s="156">
        <f t="shared" si="320"/>
        <v>11.381919999999999</v>
      </c>
      <c r="U410" s="157">
        <f t="shared" si="313"/>
        <v>11.381919999999999</v>
      </c>
      <c r="V410" s="157">
        <f t="shared" si="314"/>
        <v>11.381919999999999</v>
      </c>
      <c r="W410" s="219"/>
      <c r="X410" s="218">
        <v>0</v>
      </c>
      <c r="Y410" s="216">
        <v>0</v>
      </c>
      <c r="Z410" s="65" t="s">
        <v>12</v>
      </c>
      <c r="AA410" s="125">
        <f t="shared" si="315"/>
        <v>0</v>
      </c>
      <c r="AB410" s="125">
        <f t="shared" si="316"/>
        <v>0</v>
      </c>
      <c r="AC410" s="125">
        <f t="shared" si="317"/>
        <v>0</v>
      </c>
      <c r="AD410" s="66">
        <f t="shared" si="321"/>
        <v>0</v>
      </c>
      <c r="AE410" s="66">
        <f t="shared" si="322"/>
        <v>0</v>
      </c>
      <c r="AF410" s="67"/>
      <c r="AG410" s="83">
        <v>47</v>
      </c>
      <c r="AH410" s="96" t="str">
        <f t="shared" si="328"/>
        <v>SKLADEM</v>
      </c>
      <c r="AI410" s="68"/>
      <c r="AJ410" s="68"/>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row>
    <row r="411" spans="1:63" ht="24.75" hidden="1" customHeight="1">
      <c r="A411" s="1"/>
      <c r="B411" s="251" t="s">
        <v>470</v>
      </c>
      <c r="C411" s="251" t="s">
        <v>471</v>
      </c>
      <c r="D411" s="67"/>
      <c r="E411" s="149" t="s">
        <v>303</v>
      </c>
      <c r="F411" s="149" t="s">
        <v>404</v>
      </c>
      <c r="G411" s="149">
        <v>1</v>
      </c>
      <c r="H411" s="149" t="s">
        <v>20</v>
      </c>
      <c r="I411" s="149"/>
      <c r="J411" s="149"/>
      <c r="K411" s="149"/>
      <c r="L411" s="149"/>
      <c r="M411" s="149">
        <v>1</v>
      </c>
      <c r="N411" s="149"/>
      <c r="O411" s="149"/>
      <c r="P411" s="165"/>
      <c r="Q411" s="186" t="s">
        <v>1234</v>
      </c>
      <c r="R411" s="154">
        <v>258.68</v>
      </c>
      <c r="S411" s="155">
        <f t="shared" si="311"/>
        <v>11.381919999999999</v>
      </c>
      <c r="T411" s="156">
        <f t="shared" si="320"/>
        <v>11.381919999999999</v>
      </c>
      <c r="U411" s="157">
        <f t="shared" si="313"/>
        <v>11.381919999999999</v>
      </c>
      <c r="V411" s="157">
        <f t="shared" si="314"/>
        <v>11.381919999999999</v>
      </c>
      <c r="W411" s="219"/>
      <c r="X411" s="218">
        <v>0</v>
      </c>
      <c r="Y411" s="216">
        <v>0</v>
      </c>
      <c r="Z411" s="65" t="s">
        <v>12</v>
      </c>
      <c r="AA411" s="125">
        <f t="shared" si="315"/>
        <v>0</v>
      </c>
      <c r="AB411" s="125">
        <f t="shared" si="316"/>
        <v>0</v>
      </c>
      <c r="AC411" s="125">
        <f t="shared" si="317"/>
        <v>0</v>
      </c>
      <c r="AD411" s="66">
        <f t="shared" si="321"/>
        <v>0</v>
      </c>
      <c r="AE411" s="66">
        <f t="shared" si="322"/>
        <v>0</v>
      </c>
      <c r="AF411" s="67"/>
      <c r="AG411" s="83">
        <v>22</v>
      </c>
      <c r="AH411" s="96" t="str">
        <f t="shared" si="328"/>
        <v>SKLADEM</v>
      </c>
      <c r="AI411" s="68"/>
      <c r="AJ411" s="68"/>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row>
    <row r="412" spans="1:63" ht="24.75" hidden="1" customHeight="1">
      <c r="A412" s="1"/>
      <c r="B412" s="251" t="s">
        <v>472</v>
      </c>
      <c r="C412" s="251" t="s">
        <v>473</v>
      </c>
      <c r="D412" s="67"/>
      <c r="E412" s="149" t="s">
        <v>303</v>
      </c>
      <c r="F412" s="149" t="s">
        <v>404</v>
      </c>
      <c r="G412" s="149">
        <v>1</v>
      </c>
      <c r="H412" s="149" t="s">
        <v>20</v>
      </c>
      <c r="I412" s="149"/>
      <c r="J412" s="149"/>
      <c r="K412" s="149"/>
      <c r="L412" s="149"/>
      <c r="M412" s="149">
        <v>1</v>
      </c>
      <c r="N412" s="149"/>
      <c r="O412" s="149"/>
      <c r="P412" s="165"/>
      <c r="Q412" s="159" t="s">
        <v>1233</v>
      </c>
      <c r="R412" s="154">
        <v>258.68</v>
      </c>
      <c r="S412" s="155">
        <f t="shared" si="311"/>
        <v>11.381919999999999</v>
      </c>
      <c r="T412" s="156">
        <f t="shared" si="320"/>
        <v>11.381919999999999</v>
      </c>
      <c r="U412" s="157">
        <f t="shared" si="313"/>
        <v>11.381919999999999</v>
      </c>
      <c r="V412" s="157">
        <f t="shared" si="314"/>
        <v>11.381919999999999</v>
      </c>
      <c r="W412" s="219"/>
      <c r="X412" s="218">
        <v>0</v>
      </c>
      <c r="Y412" s="216">
        <v>0</v>
      </c>
      <c r="Z412" s="65" t="s">
        <v>12</v>
      </c>
      <c r="AA412" s="125">
        <f t="shared" si="315"/>
        <v>0</v>
      </c>
      <c r="AB412" s="125">
        <f t="shared" si="316"/>
        <v>0</v>
      </c>
      <c r="AC412" s="125">
        <f t="shared" si="317"/>
        <v>0</v>
      </c>
      <c r="AD412" s="66">
        <f t="shared" si="321"/>
        <v>0</v>
      </c>
      <c r="AE412" s="66">
        <f t="shared" si="322"/>
        <v>0</v>
      </c>
      <c r="AF412" s="67"/>
      <c r="AG412" s="84">
        <v>71</v>
      </c>
      <c r="AH412" s="96" t="str">
        <f t="shared" si="328"/>
        <v>SKLADEM</v>
      </c>
      <c r="AI412" s="68"/>
      <c r="AJ412" s="68"/>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row>
    <row r="413" spans="1:63" ht="24.75" hidden="1" customHeight="1">
      <c r="A413" s="1"/>
      <c r="B413" s="251" t="s">
        <v>474</v>
      </c>
      <c r="C413" s="251" t="s">
        <v>475</v>
      </c>
      <c r="D413" s="67"/>
      <c r="E413" s="149" t="s">
        <v>303</v>
      </c>
      <c r="F413" s="149" t="s">
        <v>404</v>
      </c>
      <c r="G413" s="149">
        <v>1</v>
      </c>
      <c r="H413" s="149" t="s">
        <v>20</v>
      </c>
      <c r="I413" s="149"/>
      <c r="J413" s="149"/>
      <c r="K413" s="149"/>
      <c r="L413" s="149"/>
      <c r="M413" s="149">
        <v>1</v>
      </c>
      <c r="N413" s="149"/>
      <c r="O413" s="149"/>
      <c r="P413" s="165"/>
      <c r="Q413" s="159" t="s">
        <v>1233</v>
      </c>
      <c r="R413" s="154">
        <v>206.61</v>
      </c>
      <c r="S413" s="155">
        <f t="shared" si="311"/>
        <v>9.09084</v>
      </c>
      <c r="T413" s="156">
        <f t="shared" si="320"/>
        <v>9.09084</v>
      </c>
      <c r="U413" s="157">
        <f t="shared" si="313"/>
        <v>9.09084</v>
      </c>
      <c r="V413" s="157">
        <f t="shared" si="314"/>
        <v>9.09084</v>
      </c>
      <c r="W413" s="219"/>
      <c r="X413" s="218">
        <v>0</v>
      </c>
      <c r="Y413" s="216">
        <v>0</v>
      </c>
      <c r="Z413" s="65" t="s">
        <v>12</v>
      </c>
      <c r="AA413" s="125">
        <f t="shared" si="315"/>
        <v>0</v>
      </c>
      <c r="AB413" s="125">
        <f t="shared" si="316"/>
        <v>0</v>
      </c>
      <c r="AC413" s="125">
        <f t="shared" si="317"/>
        <v>0</v>
      </c>
      <c r="AD413" s="66">
        <f t="shared" si="321"/>
        <v>0</v>
      </c>
      <c r="AE413" s="66">
        <f t="shared" si="322"/>
        <v>0</v>
      </c>
      <c r="AF413" s="67"/>
      <c r="AG413" s="83">
        <v>49</v>
      </c>
      <c r="AH413" s="96" t="str">
        <f t="shared" si="328"/>
        <v>SKLADEM</v>
      </c>
      <c r="AI413" s="68"/>
      <c r="AJ413" s="68"/>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row>
    <row r="414" spans="1:63" ht="24.75" hidden="1" customHeight="1">
      <c r="A414" s="1"/>
      <c r="B414" s="251" t="s">
        <v>476</v>
      </c>
      <c r="C414" s="251" t="s">
        <v>477</v>
      </c>
      <c r="D414" s="67"/>
      <c r="E414" s="149" t="s">
        <v>303</v>
      </c>
      <c r="F414" s="149" t="s">
        <v>404</v>
      </c>
      <c r="G414" s="149">
        <v>1</v>
      </c>
      <c r="H414" s="149" t="s">
        <v>20</v>
      </c>
      <c r="I414" s="149"/>
      <c r="J414" s="149"/>
      <c r="K414" s="149"/>
      <c r="L414" s="149"/>
      <c r="M414" s="149">
        <v>1</v>
      </c>
      <c r="N414" s="149"/>
      <c r="O414" s="149"/>
      <c r="P414" s="165"/>
      <c r="Q414" s="159" t="s">
        <v>1233</v>
      </c>
      <c r="R414" s="154">
        <v>206.61</v>
      </c>
      <c r="S414" s="155">
        <f t="shared" si="311"/>
        <v>9.09084</v>
      </c>
      <c r="T414" s="156">
        <f t="shared" si="320"/>
        <v>9.09084</v>
      </c>
      <c r="U414" s="157">
        <f t="shared" si="313"/>
        <v>9.09084</v>
      </c>
      <c r="V414" s="157">
        <f t="shared" si="314"/>
        <v>9.09084</v>
      </c>
      <c r="W414" s="219"/>
      <c r="X414" s="218">
        <v>0</v>
      </c>
      <c r="Y414" s="216">
        <v>0</v>
      </c>
      <c r="Z414" s="65" t="s">
        <v>12</v>
      </c>
      <c r="AA414" s="125">
        <f t="shared" si="315"/>
        <v>0</v>
      </c>
      <c r="AB414" s="125">
        <f t="shared" si="316"/>
        <v>0</v>
      </c>
      <c r="AC414" s="125">
        <f t="shared" si="317"/>
        <v>0</v>
      </c>
      <c r="AD414" s="66">
        <f t="shared" si="321"/>
        <v>0</v>
      </c>
      <c r="AE414" s="66">
        <f t="shared" si="322"/>
        <v>0</v>
      </c>
      <c r="AF414" s="67"/>
      <c r="AG414" s="83">
        <v>53</v>
      </c>
      <c r="AH414" s="96" t="str">
        <f t="shared" si="328"/>
        <v>SKLADEM</v>
      </c>
      <c r="AI414" s="68"/>
      <c r="AJ414" s="68"/>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row>
    <row r="415" spans="1:63" ht="24.75" hidden="1" customHeight="1">
      <c r="A415" s="1"/>
      <c r="B415" s="251" t="s">
        <v>478</v>
      </c>
      <c r="C415" s="251" t="s">
        <v>479</v>
      </c>
      <c r="D415" s="67"/>
      <c r="E415" s="149" t="s">
        <v>303</v>
      </c>
      <c r="F415" s="149" t="s">
        <v>404</v>
      </c>
      <c r="G415" s="149">
        <v>1</v>
      </c>
      <c r="H415" s="149" t="s">
        <v>20</v>
      </c>
      <c r="I415" s="149"/>
      <c r="J415" s="149"/>
      <c r="K415" s="149"/>
      <c r="L415" s="149"/>
      <c r="M415" s="149">
        <v>1</v>
      </c>
      <c r="N415" s="149"/>
      <c r="O415" s="149"/>
      <c r="P415" s="165"/>
      <c r="Q415" s="159" t="s">
        <v>1233</v>
      </c>
      <c r="R415" s="154">
        <v>206.61</v>
      </c>
      <c r="S415" s="155">
        <f t="shared" ref="S415:S478" si="329">R415*0.044</f>
        <v>9.09084</v>
      </c>
      <c r="T415" s="156">
        <f t="shared" si="320"/>
        <v>9.09084</v>
      </c>
      <c r="U415" s="157">
        <f t="shared" ref="U415:U478" si="330">S415*(1-$C$13)</f>
        <v>9.09084</v>
      </c>
      <c r="V415" s="157">
        <f t="shared" ref="V415:V478" si="331">T415*(1-$C$13)</f>
        <v>9.09084</v>
      </c>
      <c r="W415" s="219"/>
      <c r="X415" s="218">
        <v>0</v>
      </c>
      <c r="Y415" s="216">
        <v>0</v>
      </c>
      <c r="Z415" s="65" t="s">
        <v>12</v>
      </c>
      <c r="AA415" s="125">
        <f t="shared" ref="AA415:AA478" si="332">U415*X415</f>
        <v>0</v>
      </c>
      <c r="AB415" s="125">
        <f t="shared" ref="AB415:AB478" si="333">V415*Y415</f>
        <v>0</v>
      </c>
      <c r="AC415" s="125">
        <f t="shared" ref="AC415:AC478" si="334">AA415+AB415</f>
        <v>0</v>
      </c>
      <c r="AD415" s="66">
        <f t="shared" si="321"/>
        <v>0</v>
      </c>
      <c r="AE415" s="66">
        <f t="shared" si="322"/>
        <v>0</v>
      </c>
      <c r="AF415" s="67"/>
      <c r="AG415" s="83">
        <v>59</v>
      </c>
      <c r="AH415" s="96" t="str">
        <f t="shared" si="328"/>
        <v>SKLADEM</v>
      </c>
      <c r="AI415" s="68"/>
      <c r="AJ415" s="68"/>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row>
    <row r="416" spans="1:63" s="58" customFormat="1" ht="24.75" hidden="1" customHeight="1">
      <c r="A416" s="70"/>
      <c r="B416" s="135" t="s">
        <v>480</v>
      </c>
      <c r="C416" s="135"/>
      <c r="D416" s="72"/>
      <c r="E416" s="163"/>
      <c r="F416" s="163"/>
      <c r="G416" s="163"/>
      <c r="H416" s="163"/>
      <c r="I416" s="163"/>
      <c r="J416" s="163"/>
      <c r="K416" s="163"/>
      <c r="L416" s="163"/>
      <c r="M416" s="163"/>
      <c r="N416" s="163"/>
      <c r="O416" s="163"/>
      <c r="P416" s="162"/>
      <c r="Q416" s="162"/>
      <c r="R416" s="162"/>
      <c r="S416" s="155">
        <f t="shared" si="329"/>
        <v>0</v>
      </c>
      <c r="T416" s="156">
        <f t="shared" si="320"/>
        <v>0</v>
      </c>
      <c r="U416" s="157">
        <f t="shared" si="330"/>
        <v>0</v>
      </c>
      <c r="V416" s="157">
        <f t="shared" si="331"/>
        <v>0</v>
      </c>
      <c r="W416" s="219"/>
      <c r="X416" s="218">
        <v>0</v>
      </c>
      <c r="Y416" s="216">
        <v>0</v>
      </c>
      <c r="Z416" s="65" t="s">
        <v>12</v>
      </c>
      <c r="AA416" s="125">
        <f t="shared" si="332"/>
        <v>0</v>
      </c>
      <c r="AB416" s="125">
        <f t="shared" si="333"/>
        <v>0</v>
      </c>
      <c r="AC416" s="125">
        <f t="shared" si="334"/>
        <v>0</v>
      </c>
      <c r="AD416" s="66">
        <f t="shared" si="321"/>
        <v>0</v>
      </c>
      <c r="AE416" s="66">
        <f t="shared" si="322"/>
        <v>0</v>
      </c>
      <c r="AF416" s="72"/>
      <c r="AG416" s="68"/>
      <c r="AH416" s="68"/>
      <c r="AI416" s="68"/>
      <c r="AJ416" s="68"/>
      <c r="AK416" s="1"/>
      <c r="AL416" s="60"/>
      <c r="AM416" s="60"/>
      <c r="AN416" s="60"/>
      <c r="AO416" s="60"/>
      <c r="AP416" s="60"/>
      <c r="AQ416" s="60"/>
      <c r="AR416" s="60"/>
      <c r="AS416" s="60"/>
      <c r="AT416" s="60"/>
      <c r="AU416" s="60"/>
      <c r="AV416" s="60"/>
      <c r="AW416" s="60"/>
      <c r="AX416" s="60"/>
      <c r="AY416" s="60"/>
      <c r="AZ416" s="60"/>
      <c r="BA416" s="60"/>
      <c r="BB416" s="60"/>
      <c r="BC416" s="60"/>
      <c r="BD416" s="60"/>
      <c r="BE416" s="60"/>
      <c r="BF416" s="60"/>
      <c r="BG416" s="60"/>
      <c r="BH416" s="60"/>
      <c r="BI416" s="60"/>
      <c r="BJ416" s="60"/>
      <c r="BK416" s="60"/>
    </row>
    <row r="417" spans="1:63" ht="24.75" hidden="1" customHeight="1">
      <c r="A417" s="1"/>
      <c r="B417" s="251" t="s">
        <v>481</v>
      </c>
      <c r="C417" s="251" t="s">
        <v>1201</v>
      </c>
      <c r="D417" s="67"/>
      <c r="E417" s="149" t="s">
        <v>482</v>
      </c>
      <c r="F417" s="149" t="s">
        <v>404</v>
      </c>
      <c r="G417" s="149"/>
      <c r="H417" s="149" t="s">
        <v>20</v>
      </c>
      <c r="I417" s="149"/>
      <c r="J417" s="149"/>
      <c r="K417" s="149">
        <v>14</v>
      </c>
      <c r="L417" s="149">
        <v>3.6999999999999998E-2</v>
      </c>
      <c r="M417" s="149">
        <v>25</v>
      </c>
      <c r="N417" s="149">
        <v>185</v>
      </c>
      <c r="O417" s="149"/>
      <c r="P417" s="165"/>
      <c r="Q417" s="186" t="s">
        <v>1234</v>
      </c>
      <c r="R417" s="154">
        <v>252.89</v>
      </c>
      <c r="S417" s="155">
        <f t="shared" si="329"/>
        <v>11.127159999999998</v>
      </c>
      <c r="T417" s="156">
        <f t="shared" si="320"/>
        <v>278.17899999999997</v>
      </c>
      <c r="U417" s="157">
        <f t="shared" si="330"/>
        <v>11.127159999999998</v>
      </c>
      <c r="V417" s="157">
        <f t="shared" si="331"/>
        <v>278.17899999999997</v>
      </c>
      <c r="W417" s="219"/>
      <c r="X417" s="218">
        <v>0</v>
      </c>
      <c r="Y417" s="216">
        <v>0</v>
      </c>
      <c r="Z417" s="65" t="s">
        <v>12</v>
      </c>
      <c r="AA417" s="125">
        <f t="shared" si="332"/>
        <v>0</v>
      </c>
      <c r="AB417" s="125">
        <f t="shared" si="333"/>
        <v>0</v>
      </c>
      <c r="AC417" s="125">
        <f t="shared" si="334"/>
        <v>0</v>
      </c>
      <c r="AD417" s="66">
        <f t="shared" si="321"/>
        <v>0</v>
      </c>
      <c r="AE417" s="66">
        <f t="shared" si="322"/>
        <v>0</v>
      </c>
      <c r="AF417" s="67"/>
      <c r="AG417" s="83">
        <v>25</v>
      </c>
      <c r="AH417" s="68" t="str">
        <f t="shared" ref="AH417" si="335">IF(AG417&gt;0,"SKLADEM","VYPRODÁNO")</f>
        <v>SKLADEM</v>
      </c>
      <c r="AI417" s="68"/>
      <c r="AJ417" s="68"/>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row>
    <row r="418" spans="1:63" ht="24.75" hidden="1" customHeight="1">
      <c r="A418" s="1"/>
      <c r="B418" s="251" t="s">
        <v>483</v>
      </c>
      <c r="C418" s="251" t="s">
        <v>1200</v>
      </c>
      <c r="D418" s="67"/>
      <c r="E418" s="149" t="s">
        <v>482</v>
      </c>
      <c r="F418" s="149" t="s">
        <v>404</v>
      </c>
      <c r="G418" s="149"/>
      <c r="H418" s="149" t="s">
        <v>20</v>
      </c>
      <c r="I418" s="149"/>
      <c r="J418" s="149"/>
      <c r="K418" s="149">
        <v>14</v>
      </c>
      <c r="L418" s="149">
        <v>3.6999999999999998E-2</v>
      </c>
      <c r="M418" s="149">
        <v>25</v>
      </c>
      <c r="N418" s="149">
        <v>185</v>
      </c>
      <c r="O418" s="149"/>
      <c r="P418" s="165"/>
      <c r="Q418" s="159" t="s">
        <v>1233</v>
      </c>
      <c r="R418" s="154">
        <v>252.89</v>
      </c>
      <c r="S418" s="155">
        <f t="shared" si="329"/>
        <v>11.127159999999998</v>
      </c>
      <c r="T418" s="156">
        <f t="shared" si="320"/>
        <v>278.17899999999997</v>
      </c>
      <c r="U418" s="157">
        <f t="shared" si="330"/>
        <v>11.127159999999998</v>
      </c>
      <c r="V418" s="157">
        <f t="shared" si="331"/>
        <v>278.17899999999997</v>
      </c>
      <c r="W418" s="219"/>
      <c r="X418" s="218">
        <v>0</v>
      </c>
      <c r="Y418" s="216">
        <v>0</v>
      </c>
      <c r="Z418" s="65" t="s">
        <v>12</v>
      </c>
      <c r="AA418" s="125">
        <f t="shared" si="332"/>
        <v>0</v>
      </c>
      <c r="AB418" s="125">
        <f t="shared" si="333"/>
        <v>0</v>
      </c>
      <c r="AC418" s="125">
        <f t="shared" si="334"/>
        <v>0</v>
      </c>
      <c r="AD418" s="66">
        <f t="shared" si="321"/>
        <v>0</v>
      </c>
      <c r="AE418" s="66">
        <f t="shared" si="322"/>
        <v>0</v>
      </c>
      <c r="AF418" s="67"/>
      <c r="AG418" s="83">
        <v>172</v>
      </c>
      <c r="AH418" s="68" t="str">
        <f t="shared" ref="AH418:AH422" si="336">IF(AG418=0,"VYPRODÁNO","SKLADEM")</f>
        <v>SKLADEM</v>
      </c>
      <c r="AI418" s="68"/>
      <c r="AJ418" s="68"/>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row>
    <row r="419" spans="1:63" ht="24.75" hidden="1" customHeight="1">
      <c r="A419" s="1"/>
      <c r="B419" s="251" t="s">
        <v>484</v>
      </c>
      <c r="C419" s="251" t="s">
        <v>1199</v>
      </c>
      <c r="D419" s="67"/>
      <c r="E419" s="149" t="s">
        <v>482</v>
      </c>
      <c r="F419" s="149" t="s">
        <v>404</v>
      </c>
      <c r="G419" s="149"/>
      <c r="H419" s="149" t="s">
        <v>20</v>
      </c>
      <c r="I419" s="149"/>
      <c r="J419" s="149"/>
      <c r="K419" s="149">
        <v>14</v>
      </c>
      <c r="L419" s="149">
        <v>3.6999999999999998E-2</v>
      </c>
      <c r="M419" s="149">
        <v>25</v>
      </c>
      <c r="N419" s="149">
        <v>185</v>
      </c>
      <c r="O419" s="149"/>
      <c r="P419" s="165"/>
      <c r="Q419" s="159" t="s">
        <v>1233</v>
      </c>
      <c r="R419" s="154">
        <v>252.89</v>
      </c>
      <c r="S419" s="155">
        <f t="shared" si="329"/>
        <v>11.127159999999998</v>
      </c>
      <c r="T419" s="156">
        <f t="shared" si="320"/>
        <v>278.17899999999997</v>
      </c>
      <c r="U419" s="157">
        <f t="shared" si="330"/>
        <v>11.127159999999998</v>
      </c>
      <c r="V419" s="157">
        <f t="shared" si="331"/>
        <v>278.17899999999997</v>
      </c>
      <c r="W419" s="219"/>
      <c r="X419" s="218">
        <v>0</v>
      </c>
      <c r="Y419" s="216">
        <v>0</v>
      </c>
      <c r="Z419" s="65" t="s">
        <v>12</v>
      </c>
      <c r="AA419" s="125">
        <f t="shared" si="332"/>
        <v>0</v>
      </c>
      <c r="AB419" s="125">
        <f t="shared" si="333"/>
        <v>0</v>
      </c>
      <c r="AC419" s="125">
        <f t="shared" si="334"/>
        <v>0</v>
      </c>
      <c r="AD419" s="66">
        <f t="shared" si="321"/>
        <v>0</v>
      </c>
      <c r="AE419" s="66">
        <f t="shared" si="322"/>
        <v>0</v>
      </c>
      <c r="AF419" s="67"/>
      <c r="AG419" s="83">
        <v>200</v>
      </c>
      <c r="AH419" s="68" t="str">
        <f t="shared" si="336"/>
        <v>SKLADEM</v>
      </c>
      <c r="AI419" s="68"/>
      <c r="AJ419" s="68"/>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row>
    <row r="420" spans="1:63" ht="24.75" hidden="1" customHeight="1">
      <c r="A420" s="1"/>
      <c r="B420" s="251" t="s">
        <v>485</v>
      </c>
      <c r="C420" s="251" t="s">
        <v>486</v>
      </c>
      <c r="D420" s="67"/>
      <c r="E420" s="149" t="s">
        <v>482</v>
      </c>
      <c r="F420" s="149" t="s">
        <v>404</v>
      </c>
      <c r="G420" s="149"/>
      <c r="H420" s="149" t="s">
        <v>20</v>
      </c>
      <c r="I420" s="149"/>
      <c r="J420" s="149"/>
      <c r="K420" s="149">
        <v>14</v>
      </c>
      <c r="L420" s="149">
        <v>3.6999999999999998E-2</v>
      </c>
      <c r="M420" s="149">
        <v>25</v>
      </c>
      <c r="N420" s="149">
        <v>173</v>
      </c>
      <c r="O420" s="149"/>
      <c r="P420" s="165"/>
      <c r="Q420" s="169" t="s">
        <v>1352</v>
      </c>
      <c r="R420" s="154">
        <v>270.25</v>
      </c>
      <c r="S420" s="155">
        <f t="shared" si="329"/>
        <v>11.891</v>
      </c>
      <c r="T420" s="156">
        <f t="shared" si="320"/>
        <v>297.27499999999998</v>
      </c>
      <c r="U420" s="157">
        <f t="shared" si="330"/>
        <v>11.891</v>
      </c>
      <c r="V420" s="157">
        <f t="shared" si="331"/>
        <v>297.27499999999998</v>
      </c>
      <c r="W420" s="219"/>
      <c r="X420" s="218">
        <v>0</v>
      </c>
      <c r="Y420" s="216">
        <v>0</v>
      </c>
      <c r="Z420" s="65" t="s">
        <v>12</v>
      </c>
      <c r="AA420" s="125">
        <f t="shared" si="332"/>
        <v>0</v>
      </c>
      <c r="AB420" s="125">
        <f t="shared" si="333"/>
        <v>0</v>
      </c>
      <c r="AC420" s="125">
        <f t="shared" si="334"/>
        <v>0</v>
      </c>
      <c r="AD420" s="66">
        <f t="shared" si="321"/>
        <v>0</v>
      </c>
      <c r="AE420" s="66">
        <f t="shared" si="322"/>
        <v>0</v>
      </c>
      <c r="AF420" s="67"/>
      <c r="AG420" s="83">
        <v>0</v>
      </c>
      <c r="AH420" s="68" t="str">
        <f t="shared" si="336"/>
        <v>VYPRODÁNO</v>
      </c>
      <c r="AI420" s="68"/>
      <c r="AJ420" s="68"/>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row>
    <row r="421" spans="1:63" ht="24.75" hidden="1" customHeight="1">
      <c r="A421" s="1"/>
      <c r="B421" s="251" t="s">
        <v>487</v>
      </c>
      <c r="C421" s="251" t="s">
        <v>488</v>
      </c>
      <c r="D421" s="67"/>
      <c r="E421" s="149" t="s">
        <v>482</v>
      </c>
      <c r="F421" s="149" t="s">
        <v>404</v>
      </c>
      <c r="G421" s="149"/>
      <c r="H421" s="149" t="s">
        <v>20</v>
      </c>
      <c r="I421" s="149"/>
      <c r="J421" s="149"/>
      <c r="K421" s="149">
        <v>14</v>
      </c>
      <c r="L421" s="149">
        <v>3.6999999999999998E-2</v>
      </c>
      <c r="M421" s="149">
        <v>25</v>
      </c>
      <c r="N421" s="149">
        <v>173</v>
      </c>
      <c r="O421" s="149"/>
      <c r="P421" s="165"/>
      <c r="Q421" s="158" t="s">
        <v>11</v>
      </c>
      <c r="R421" s="154">
        <v>276.86</v>
      </c>
      <c r="S421" s="155">
        <f t="shared" si="329"/>
        <v>12.181839999999999</v>
      </c>
      <c r="T421" s="156">
        <f t="shared" si="320"/>
        <v>304.54599999999999</v>
      </c>
      <c r="U421" s="157">
        <f t="shared" si="330"/>
        <v>12.181839999999999</v>
      </c>
      <c r="V421" s="157">
        <f t="shared" si="331"/>
        <v>304.54599999999999</v>
      </c>
      <c r="W421" s="219"/>
      <c r="X421" s="218">
        <v>0</v>
      </c>
      <c r="Y421" s="216">
        <v>0</v>
      </c>
      <c r="Z421" s="65" t="s">
        <v>12</v>
      </c>
      <c r="AA421" s="125">
        <f t="shared" si="332"/>
        <v>0</v>
      </c>
      <c r="AB421" s="125">
        <f t="shared" si="333"/>
        <v>0</v>
      </c>
      <c r="AC421" s="125">
        <f t="shared" si="334"/>
        <v>0</v>
      </c>
      <c r="AD421" s="66">
        <f t="shared" si="321"/>
        <v>0</v>
      </c>
      <c r="AE421" s="66">
        <f t="shared" si="322"/>
        <v>0</v>
      </c>
      <c r="AF421" s="67"/>
      <c r="AG421" s="83">
        <v>2847.5005374533498</v>
      </c>
      <c r="AH421" s="68" t="str">
        <f t="shared" si="336"/>
        <v>SKLADEM</v>
      </c>
      <c r="AI421" s="68" t="str">
        <f>IF(AG421&gt;(M421+1),"SKLADEM","POSLEDNÍ KUSY")</f>
        <v>SKLADEM</v>
      </c>
      <c r="AJ421" s="68"/>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row>
    <row r="422" spans="1:63" ht="24.75" hidden="1" customHeight="1">
      <c r="A422" s="1"/>
      <c r="B422" s="251" t="s">
        <v>489</v>
      </c>
      <c r="C422" s="251" t="s">
        <v>1198</v>
      </c>
      <c r="D422" s="67"/>
      <c r="E422" s="149" t="s">
        <v>482</v>
      </c>
      <c r="F422" s="149" t="s">
        <v>404</v>
      </c>
      <c r="G422" s="149"/>
      <c r="H422" s="149" t="s">
        <v>20</v>
      </c>
      <c r="I422" s="149"/>
      <c r="J422" s="149"/>
      <c r="K422" s="149">
        <v>14</v>
      </c>
      <c r="L422" s="149">
        <v>3.6999999999999998E-2</v>
      </c>
      <c r="M422" s="149">
        <v>25</v>
      </c>
      <c r="N422" s="149">
        <v>173</v>
      </c>
      <c r="O422" s="149"/>
      <c r="P422" s="165"/>
      <c r="Q422" s="174" t="s">
        <v>1352</v>
      </c>
      <c r="R422" s="154">
        <v>276.86</v>
      </c>
      <c r="S422" s="155">
        <f t="shared" si="329"/>
        <v>12.181839999999999</v>
      </c>
      <c r="T422" s="156">
        <f t="shared" si="320"/>
        <v>304.54599999999999</v>
      </c>
      <c r="U422" s="157">
        <f t="shared" si="330"/>
        <v>12.181839999999999</v>
      </c>
      <c r="V422" s="157">
        <f t="shared" si="331"/>
        <v>304.54599999999999</v>
      </c>
      <c r="W422" s="219"/>
      <c r="X422" s="218">
        <v>0</v>
      </c>
      <c r="Y422" s="216">
        <v>0</v>
      </c>
      <c r="Z422" s="65" t="s">
        <v>12</v>
      </c>
      <c r="AA422" s="125">
        <f t="shared" si="332"/>
        <v>0</v>
      </c>
      <c r="AB422" s="125">
        <f t="shared" si="333"/>
        <v>0</v>
      </c>
      <c r="AC422" s="125">
        <f t="shared" si="334"/>
        <v>0</v>
      </c>
      <c r="AD422" s="66">
        <f t="shared" si="321"/>
        <v>0</v>
      </c>
      <c r="AE422" s="66">
        <f t="shared" si="322"/>
        <v>0</v>
      </c>
      <c r="AF422" s="67"/>
      <c r="AG422" s="84">
        <v>0</v>
      </c>
      <c r="AH422" s="68" t="str">
        <f t="shared" si="336"/>
        <v>VYPRODÁNO</v>
      </c>
      <c r="AI422" s="68"/>
      <c r="AJ422" s="68"/>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row>
    <row r="423" spans="1:63" ht="24.75" hidden="1" customHeight="1">
      <c r="A423" s="1"/>
      <c r="B423" s="251" t="s">
        <v>490</v>
      </c>
      <c r="C423" s="251" t="s">
        <v>1197</v>
      </c>
      <c r="D423" s="67"/>
      <c r="E423" s="149" t="s">
        <v>482</v>
      </c>
      <c r="F423" s="149" t="s">
        <v>404</v>
      </c>
      <c r="G423" s="149"/>
      <c r="H423" s="149" t="s">
        <v>20</v>
      </c>
      <c r="I423" s="149"/>
      <c r="J423" s="149"/>
      <c r="K423" s="149">
        <v>14</v>
      </c>
      <c r="L423" s="149">
        <v>3.6999999999999998E-2</v>
      </c>
      <c r="M423" s="149">
        <v>25</v>
      </c>
      <c r="N423" s="149">
        <v>173</v>
      </c>
      <c r="O423" s="149"/>
      <c r="P423" s="165"/>
      <c r="Q423" s="169" t="s">
        <v>1352</v>
      </c>
      <c r="R423" s="154">
        <v>270.25</v>
      </c>
      <c r="S423" s="155">
        <f t="shared" si="329"/>
        <v>11.891</v>
      </c>
      <c r="T423" s="156">
        <f t="shared" si="320"/>
        <v>297.27499999999998</v>
      </c>
      <c r="U423" s="157">
        <f t="shared" si="330"/>
        <v>11.891</v>
      </c>
      <c r="V423" s="157">
        <f t="shared" si="331"/>
        <v>297.27499999999998</v>
      </c>
      <c r="W423" s="219"/>
      <c r="X423" s="218">
        <v>0</v>
      </c>
      <c r="Y423" s="216">
        <v>0</v>
      </c>
      <c r="Z423" s="65" t="s">
        <v>12</v>
      </c>
      <c r="AA423" s="125">
        <f t="shared" si="332"/>
        <v>0</v>
      </c>
      <c r="AB423" s="125">
        <f t="shared" si="333"/>
        <v>0</v>
      </c>
      <c r="AC423" s="125">
        <f t="shared" si="334"/>
        <v>0</v>
      </c>
      <c r="AD423" s="66">
        <f t="shared" si="321"/>
        <v>0</v>
      </c>
      <c r="AE423" s="66">
        <f t="shared" si="322"/>
        <v>0</v>
      </c>
      <c r="AF423" s="67"/>
      <c r="AG423" s="83">
        <v>0</v>
      </c>
      <c r="AH423" s="68" t="str">
        <f>IF(AG423=0,"VYPRODÁNO","SKLADEM")</f>
        <v>VYPRODÁNO</v>
      </c>
      <c r="AI423" s="68"/>
      <c r="AJ423" s="68"/>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row>
    <row r="424" spans="1:63" ht="24.75" hidden="1" customHeight="1">
      <c r="A424" s="1"/>
      <c r="B424" s="251" t="s">
        <v>491</v>
      </c>
      <c r="C424" s="251" t="s">
        <v>1196</v>
      </c>
      <c r="D424" s="67"/>
      <c r="E424" s="149" t="s">
        <v>482</v>
      </c>
      <c r="F424" s="149" t="s">
        <v>404</v>
      </c>
      <c r="G424" s="149"/>
      <c r="H424" s="149" t="s">
        <v>20</v>
      </c>
      <c r="I424" s="149"/>
      <c r="J424" s="149"/>
      <c r="K424" s="149">
        <v>14</v>
      </c>
      <c r="L424" s="149">
        <v>3.6999999999999998E-2</v>
      </c>
      <c r="M424" s="149">
        <v>25</v>
      </c>
      <c r="N424" s="149">
        <v>173</v>
      </c>
      <c r="O424" s="149"/>
      <c r="P424" s="165"/>
      <c r="Q424" s="159" t="s">
        <v>1233</v>
      </c>
      <c r="R424" s="154">
        <v>270.25</v>
      </c>
      <c r="S424" s="155">
        <f t="shared" si="329"/>
        <v>11.891</v>
      </c>
      <c r="T424" s="156">
        <f t="shared" si="320"/>
        <v>297.27499999999998</v>
      </c>
      <c r="U424" s="157">
        <f t="shared" si="330"/>
        <v>11.891</v>
      </c>
      <c r="V424" s="157">
        <f t="shared" si="331"/>
        <v>297.27499999999998</v>
      </c>
      <c r="W424" s="219"/>
      <c r="X424" s="218">
        <v>0</v>
      </c>
      <c r="Y424" s="216">
        <v>0</v>
      </c>
      <c r="Z424" s="65" t="s">
        <v>12</v>
      </c>
      <c r="AA424" s="125">
        <f t="shared" si="332"/>
        <v>0</v>
      </c>
      <c r="AB424" s="125">
        <f t="shared" si="333"/>
        <v>0</v>
      </c>
      <c r="AC424" s="125">
        <f t="shared" si="334"/>
        <v>0</v>
      </c>
      <c r="AD424" s="66">
        <f t="shared" si="321"/>
        <v>0</v>
      </c>
      <c r="AE424" s="66">
        <f t="shared" si="322"/>
        <v>0</v>
      </c>
      <c r="AF424" s="67"/>
      <c r="AG424" s="83">
        <v>123</v>
      </c>
      <c r="AH424" s="68" t="str">
        <f>IF(AG424=0,"VYPRODÁNO","SKLADEM")</f>
        <v>SKLADEM</v>
      </c>
      <c r="AI424" s="68"/>
      <c r="AJ424" s="68"/>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row>
    <row r="425" spans="1:63" ht="24.75" hidden="1" customHeight="1">
      <c r="A425" s="1"/>
      <c r="B425" s="251" t="s">
        <v>492</v>
      </c>
      <c r="C425" s="251" t="s">
        <v>1195</v>
      </c>
      <c r="D425" s="67"/>
      <c r="E425" s="149" t="s">
        <v>482</v>
      </c>
      <c r="F425" s="149" t="s">
        <v>404</v>
      </c>
      <c r="G425" s="149"/>
      <c r="H425" s="149" t="s">
        <v>20</v>
      </c>
      <c r="I425" s="149"/>
      <c r="J425" s="149"/>
      <c r="K425" s="149">
        <v>14</v>
      </c>
      <c r="L425" s="149">
        <v>3.6999999999999998E-2</v>
      </c>
      <c r="M425" s="149">
        <v>25</v>
      </c>
      <c r="N425" s="149">
        <v>173</v>
      </c>
      <c r="O425" s="149"/>
      <c r="P425" s="165"/>
      <c r="Q425" s="186" t="s">
        <v>1234</v>
      </c>
      <c r="R425" s="154">
        <v>270.25</v>
      </c>
      <c r="S425" s="155">
        <f t="shared" si="329"/>
        <v>11.891</v>
      </c>
      <c r="T425" s="156">
        <f t="shared" si="320"/>
        <v>297.27499999999998</v>
      </c>
      <c r="U425" s="157">
        <f t="shared" si="330"/>
        <v>11.891</v>
      </c>
      <c r="V425" s="157">
        <f t="shared" si="331"/>
        <v>297.27499999999998</v>
      </c>
      <c r="W425" s="219"/>
      <c r="X425" s="218">
        <v>0</v>
      </c>
      <c r="Y425" s="216">
        <v>0</v>
      </c>
      <c r="Z425" s="65" t="s">
        <v>12</v>
      </c>
      <c r="AA425" s="125">
        <f t="shared" si="332"/>
        <v>0</v>
      </c>
      <c r="AB425" s="125">
        <f t="shared" si="333"/>
        <v>0</v>
      </c>
      <c r="AC425" s="125">
        <f t="shared" si="334"/>
        <v>0</v>
      </c>
      <c r="AD425" s="66">
        <f t="shared" si="321"/>
        <v>0</v>
      </c>
      <c r="AE425" s="66">
        <f t="shared" si="322"/>
        <v>0</v>
      </c>
      <c r="AF425" s="67"/>
      <c r="AG425" s="83">
        <v>26</v>
      </c>
      <c r="AH425" s="68" t="str">
        <f>IF(AG425=0,"VYPRODÁNO","SKLADEM")</f>
        <v>SKLADEM</v>
      </c>
      <c r="AI425" s="68"/>
      <c r="AJ425" s="68"/>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row>
    <row r="426" spans="1:63" ht="24.75" hidden="1" customHeight="1">
      <c r="A426" s="1"/>
      <c r="B426" s="251" t="s">
        <v>493</v>
      </c>
      <c r="C426" s="251" t="s">
        <v>1194</v>
      </c>
      <c r="D426" s="67"/>
      <c r="E426" s="149" t="s">
        <v>482</v>
      </c>
      <c r="F426" s="149" t="s">
        <v>404</v>
      </c>
      <c r="G426" s="149"/>
      <c r="H426" s="149" t="s">
        <v>20</v>
      </c>
      <c r="I426" s="149"/>
      <c r="J426" s="149"/>
      <c r="K426" s="149">
        <v>14</v>
      </c>
      <c r="L426" s="149">
        <v>3.6999999999999998E-2</v>
      </c>
      <c r="M426" s="149">
        <v>25</v>
      </c>
      <c r="N426" s="149">
        <v>173</v>
      </c>
      <c r="O426" s="149"/>
      <c r="P426" s="165"/>
      <c r="Q426" s="159" t="s">
        <v>1233</v>
      </c>
      <c r="R426" s="154">
        <v>270.25</v>
      </c>
      <c r="S426" s="155">
        <f t="shared" si="329"/>
        <v>11.891</v>
      </c>
      <c r="T426" s="156">
        <f t="shared" si="320"/>
        <v>297.27499999999998</v>
      </c>
      <c r="U426" s="157">
        <f t="shared" si="330"/>
        <v>11.891</v>
      </c>
      <c r="V426" s="157">
        <f t="shared" si="331"/>
        <v>297.27499999999998</v>
      </c>
      <c r="W426" s="219"/>
      <c r="X426" s="218">
        <v>0</v>
      </c>
      <c r="Y426" s="216">
        <v>0</v>
      </c>
      <c r="Z426" s="65" t="s">
        <v>12</v>
      </c>
      <c r="AA426" s="125">
        <f t="shared" si="332"/>
        <v>0</v>
      </c>
      <c r="AB426" s="125">
        <f t="shared" si="333"/>
        <v>0</v>
      </c>
      <c r="AC426" s="125">
        <f t="shared" si="334"/>
        <v>0</v>
      </c>
      <c r="AD426" s="66">
        <f t="shared" si="321"/>
        <v>0</v>
      </c>
      <c r="AE426" s="66">
        <f t="shared" si="322"/>
        <v>0</v>
      </c>
      <c r="AF426" s="67"/>
      <c r="AG426" s="83">
        <v>49</v>
      </c>
      <c r="AH426" s="68" t="str">
        <f>IF(AG426&gt;0,"SKLADEM","VYPRODÁNO")</f>
        <v>SKLADEM</v>
      </c>
      <c r="AI426" s="68"/>
      <c r="AJ426" s="68"/>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row>
    <row r="427" spans="1:63" ht="24.75" hidden="1" customHeight="1">
      <c r="A427" s="1"/>
      <c r="B427" s="251" t="s">
        <v>494</v>
      </c>
      <c r="C427" s="251" t="s">
        <v>1193</v>
      </c>
      <c r="D427" s="67"/>
      <c r="E427" s="149" t="s">
        <v>62</v>
      </c>
      <c r="F427" s="149" t="s">
        <v>404</v>
      </c>
      <c r="G427" s="149"/>
      <c r="H427" s="149" t="s">
        <v>20</v>
      </c>
      <c r="I427" s="149"/>
      <c r="J427" s="149"/>
      <c r="K427" s="149">
        <v>9</v>
      </c>
      <c r="L427" s="149">
        <v>2.1999999999999999E-2</v>
      </c>
      <c r="M427" s="149">
        <v>12</v>
      </c>
      <c r="N427" s="149">
        <v>222</v>
      </c>
      <c r="O427" s="149"/>
      <c r="P427" s="165"/>
      <c r="Q427" s="159" t="s">
        <v>1233</v>
      </c>
      <c r="R427" s="154">
        <v>371.9</v>
      </c>
      <c r="S427" s="155">
        <f t="shared" si="329"/>
        <v>16.363599999999998</v>
      </c>
      <c r="T427" s="156">
        <f t="shared" ref="T427:T490" si="337">S427*M427</f>
        <v>196.36319999999998</v>
      </c>
      <c r="U427" s="157">
        <f t="shared" si="330"/>
        <v>16.363599999999998</v>
      </c>
      <c r="V427" s="157">
        <f t="shared" si="331"/>
        <v>196.36319999999998</v>
      </c>
      <c r="W427" s="219"/>
      <c r="X427" s="218">
        <v>0</v>
      </c>
      <c r="Y427" s="216">
        <v>0</v>
      </c>
      <c r="Z427" s="65" t="s">
        <v>12</v>
      </c>
      <c r="AA427" s="125">
        <f t="shared" si="332"/>
        <v>0</v>
      </c>
      <c r="AB427" s="125">
        <f t="shared" si="333"/>
        <v>0</v>
      </c>
      <c r="AC427" s="125">
        <f t="shared" si="334"/>
        <v>0</v>
      </c>
      <c r="AD427" s="66">
        <f t="shared" ref="AD427:AD490" si="338">K427*Y427</f>
        <v>0</v>
      </c>
      <c r="AE427" s="66">
        <f t="shared" ref="AE427:AE490" si="339">L427*Y427</f>
        <v>0</v>
      </c>
      <c r="AF427" s="67"/>
      <c r="AG427" s="83">
        <v>112</v>
      </c>
      <c r="AH427" s="68" t="str">
        <f>IF(AG427&gt;0,"SKLADEM","VYPRODÁNO")</f>
        <v>SKLADEM</v>
      </c>
      <c r="AI427" s="68"/>
      <c r="AJ427" s="68"/>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row>
    <row r="428" spans="1:63" ht="24.75" hidden="1" customHeight="1">
      <c r="A428" s="1"/>
      <c r="B428" s="251" t="s">
        <v>495</v>
      </c>
      <c r="C428" s="251" t="s">
        <v>1192</v>
      </c>
      <c r="D428" s="67"/>
      <c r="E428" s="149" t="s">
        <v>62</v>
      </c>
      <c r="F428" s="149" t="s">
        <v>404</v>
      </c>
      <c r="G428" s="149"/>
      <c r="H428" s="149" t="s">
        <v>20</v>
      </c>
      <c r="I428" s="149"/>
      <c r="J428" s="149"/>
      <c r="K428" s="149">
        <v>9</v>
      </c>
      <c r="L428" s="149">
        <v>2.1999999999999999E-2</v>
      </c>
      <c r="M428" s="149">
        <v>12</v>
      </c>
      <c r="N428" s="149">
        <v>222</v>
      </c>
      <c r="O428" s="149"/>
      <c r="P428" s="188" t="s">
        <v>496</v>
      </c>
      <c r="Q428" s="159" t="s">
        <v>1233</v>
      </c>
      <c r="R428" s="154">
        <v>371.9</v>
      </c>
      <c r="S428" s="155">
        <f t="shared" si="329"/>
        <v>16.363599999999998</v>
      </c>
      <c r="T428" s="156">
        <f t="shared" si="337"/>
        <v>196.36319999999998</v>
      </c>
      <c r="U428" s="157">
        <f t="shared" si="330"/>
        <v>16.363599999999998</v>
      </c>
      <c r="V428" s="157">
        <f t="shared" si="331"/>
        <v>196.36319999999998</v>
      </c>
      <c r="W428" s="219"/>
      <c r="X428" s="218">
        <v>0</v>
      </c>
      <c r="Y428" s="216">
        <v>0</v>
      </c>
      <c r="Z428" s="65" t="s">
        <v>12</v>
      </c>
      <c r="AA428" s="125">
        <f t="shared" si="332"/>
        <v>0</v>
      </c>
      <c r="AB428" s="125">
        <f t="shared" si="333"/>
        <v>0</v>
      </c>
      <c r="AC428" s="125">
        <f t="shared" si="334"/>
        <v>0</v>
      </c>
      <c r="AD428" s="66">
        <f t="shared" si="338"/>
        <v>0</v>
      </c>
      <c r="AE428" s="66">
        <f t="shared" si="339"/>
        <v>0</v>
      </c>
      <c r="AF428" s="67"/>
      <c r="AG428" s="83">
        <v>218</v>
      </c>
      <c r="AH428" s="68" t="str">
        <f>IF(AG428=0,"VYPRODÁNO","SKLADEM")</f>
        <v>SKLADEM</v>
      </c>
      <c r="AI428" s="68"/>
      <c r="AJ428" s="68"/>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row>
    <row r="429" spans="1:63" ht="24.75" hidden="1" customHeight="1">
      <c r="A429" s="1"/>
      <c r="B429" s="251" t="s">
        <v>497</v>
      </c>
      <c r="C429" s="251" t="s">
        <v>1191</v>
      </c>
      <c r="D429" s="67"/>
      <c r="E429" s="149" t="s">
        <v>62</v>
      </c>
      <c r="F429" s="149" t="s">
        <v>404</v>
      </c>
      <c r="G429" s="149"/>
      <c r="H429" s="149" t="s">
        <v>20</v>
      </c>
      <c r="I429" s="149"/>
      <c r="J429" s="149"/>
      <c r="K429" s="149">
        <v>9</v>
      </c>
      <c r="L429" s="149">
        <v>2.1999999999999999E-2</v>
      </c>
      <c r="M429" s="149">
        <v>12</v>
      </c>
      <c r="N429" s="149">
        <v>222</v>
      </c>
      <c r="O429" s="149"/>
      <c r="P429" s="165"/>
      <c r="Q429" s="186" t="s">
        <v>1234</v>
      </c>
      <c r="R429" s="154">
        <v>371.9</v>
      </c>
      <c r="S429" s="155">
        <f t="shared" si="329"/>
        <v>16.363599999999998</v>
      </c>
      <c r="T429" s="156">
        <f t="shared" si="337"/>
        <v>196.36319999999998</v>
      </c>
      <c r="U429" s="157">
        <f t="shared" si="330"/>
        <v>16.363599999999998</v>
      </c>
      <c r="V429" s="157">
        <f t="shared" si="331"/>
        <v>196.36319999999998</v>
      </c>
      <c r="W429" s="219"/>
      <c r="X429" s="218">
        <v>0</v>
      </c>
      <c r="Y429" s="216">
        <v>0</v>
      </c>
      <c r="Z429" s="65" t="s">
        <v>12</v>
      </c>
      <c r="AA429" s="125">
        <f t="shared" si="332"/>
        <v>0</v>
      </c>
      <c r="AB429" s="125">
        <f t="shared" si="333"/>
        <v>0</v>
      </c>
      <c r="AC429" s="125">
        <f t="shared" si="334"/>
        <v>0</v>
      </c>
      <c r="AD429" s="66">
        <f t="shared" si="338"/>
        <v>0</v>
      </c>
      <c r="AE429" s="66">
        <f t="shared" si="339"/>
        <v>0</v>
      </c>
      <c r="AF429" s="67"/>
      <c r="AG429" s="83">
        <v>15</v>
      </c>
      <c r="AH429" s="68" t="str">
        <f>IF(AG429=0,"VYPRODÁNO","SKLADEM")</f>
        <v>SKLADEM</v>
      </c>
      <c r="AI429" s="68"/>
      <c r="AJ429" s="68"/>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row>
    <row r="430" spans="1:63" ht="24.75" hidden="1" customHeight="1">
      <c r="A430" s="1"/>
      <c r="B430" s="251" t="s">
        <v>498</v>
      </c>
      <c r="C430" s="251" t="s">
        <v>1190</v>
      </c>
      <c r="D430" s="67"/>
      <c r="E430" s="149" t="s">
        <v>62</v>
      </c>
      <c r="F430" s="149" t="s">
        <v>404</v>
      </c>
      <c r="G430" s="149"/>
      <c r="H430" s="149" t="s">
        <v>20</v>
      </c>
      <c r="I430" s="149"/>
      <c r="J430" s="149"/>
      <c r="K430" s="149">
        <v>9</v>
      </c>
      <c r="L430" s="149">
        <v>2.1999999999999999E-2</v>
      </c>
      <c r="M430" s="149">
        <v>12</v>
      </c>
      <c r="N430" s="149">
        <v>222</v>
      </c>
      <c r="O430" s="149"/>
      <c r="P430" s="165"/>
      <c r="Q430" s="186" t="s">
        <v>1234</v>
      </c>
      <c r="R430" s="154">
        <v>371.9</v>
      </c>
      <c r="S430" s="155">
        <f t="shared" si="329"/>
        <v>16.363599999999998</v>
      </c>
      <c r="T430" s="156">
        <f t="shared" si="337"/>
        <v>196.36319999999998</v>
      </c>
      <c r="U430" s="157">
        <f t="shared" si="330"/>
        <v>16.363599999999998</v>
      </c>
      <c r="V430" s="157">
        <f t="shared" si="331"/>
        <v>196.36319999999998</v>
      </c>
      <c r="W430" s="219"/>
      <c r="X430" s="218">
        <v>0</v>
      </c>
      <c r="Y430" s="216">
        <v>0</v>
      </c>
      <c r="Z430" s="65" t="s">
        <v>12</v>
      </c>
      <c r="AA430" s="125">
        <f t="shared" si="332"/>
        <v>0</v>
      </c>
      <c r="AB430" s="125">
        <f t="shared" si="333"/>
        <v>0</v>
      </c>
      <c r="AC430" s="125">
        <f t="shared" si="334"/>
        <v>0</v>
      </c>
      <c r="AD430" s="66">
        <f t="shared" si="338"/>
        <v>0</v>
      </c>
      <c r="AE430" s="66">
        <f t="shared" si="339"/>
        <v>0</v>
      </c>
      <c r="AF430" s="67"/>
      <c r="AG430" s="83">
        <v>20</v>
      </c>
      <c r="AH430" s="68" t="str">
        <f>IF(AG430=0,"VYPRODÁNO","SKLADEM")</f>
        <v>SKLADEM</v>
      </c>
      <c r="AI430" s="68"/>
      <c r="AJ430" s="68"/>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row>
    <row r="431" spans="1:63" ht="24.75" hidden="1" customHeight="1">
      <c r="A431" s="1"/>
      <c r="B431" s="251" t="s">
        <v>499</v>
      </c>
      <c r="C431" s="251" t="s">
        <v>1189</v>
      </c>
      <c r="D431" s="67"/>
      <c r="E431" s="149" t="s">
        <v>62</v>
      </c>
      <c r="F431" s="149" t="s">
        <v>404</v>
      </c>
      <c r="G431" s="149"/>
      <c r="H431" s="149" t="s">
        <v>20</v>
      </c>
      <c r="I431" s="149"/>
      <c r="J431" s="149"/>
      <c r="K431" s="149">
        <v>9</v>
      </c>
      <c r="L431" s="149">
        <v>2.1999999999999999E-2</v>
      </c>
      <c r="M431" s="149">
        <v>12</v>
      </c>
      <c r="N431" s="149">
        <v>222</v>
      </c>
      <c r="O431" s="149"/>
      <c r="P431" s="165"/>
      <c r="Q431" s="169" t="s">
        <v>1352</v>
      </c>
      <c r="R431" s="154">
        <v>371.9</v>
      </c>
      <c r="S431" s="155">
        <f t="shared" si="329"/>
        <v>16.363599999999998</v>
      </c>
      <c r="T431" s="156">
        <f t="shared" si="337"/>
        <v>196.36319999999998</v>
      </c>
      <c r="U431" s="157">
        <f t="shared" si="330"/>
        <v>16.363599999999998</v>
      </c>
      <c r="V431" s="157">
        <f t="shared" si="331"/>
        <v>196.36319999999998</v>
      </c>
      <c r="W431" s="219"/>
      <c r="X431" s="218">
        <v>0</v>
      </c>
      <c r="Y431" s="216">
        <v>0</v>
      </c>
      <c r="Z431" s="65" t="s">
        <v>12</v>
      </c>
      <c r="AA431" s="125">
        <f t="shared" si="332"/>
        <v>0</v>
      </c>
      <c r="AB431" s="125">
        <f t="shared" si="333"/>
        <v>0</v>
      </c>
      <c r="AC431" s="125">
        <f t="shared" si="334"/>
        <v>0</v>
      </c>
      <c r="AD431" s="66">
        <f t="shared" si="338"/>
        <v>0</v>
      </c>
      <c r="AE431" s="66">
        <f t="shared" si="339"/>
        <v>0</v>
      </c>
      <c r="AF431" s="67"/>
      <c r="AG431" s="83">
        <v>0</v>
      </c>
      <c r="AH431" s="68" t="str">
        <f>IF(AG431=0,"VYPRODÁNO","SKLADEM")</f>
        <v>VYPRODÁNO</v>
      </c>
      <c r="AI431" s="68"/>
      <c r="AJ431" s="68"/>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row>
    <row r="432" spans="1:63" ht="24.75" hidden="1" customHeight="1">
      <c r="A432" s="1"/>
      <c r="B432" s="251" t="s">
        <v>500</v>
      </c>
      <c r="C432" s="251" t="s">
        <v>1188</v>
      </c>
      <c r="D432" s="67"/>
      <c r="E432" s="149" t="s">
        <v>62</v>
      </c>
      <c r="F432" s="149" t="s">
        <v>404</v>
      </c>
      <c r="G432" s="149"/>
      <c r="H432" s="149" t="s">
        <v>20</v>
      </c>
      <c r="I432" s="149"/>
      <c r="J432" s="149"/>
      <c r="K432" s="149">
        <v>9</v>
      </c>
      <c r="L432" s="149">
        <v>2.1999999999999999E-2</v>
      </c>
      <c r="M432" s="149">
        <v>12</v>
      </c>
      <c r="N432" s="149">
        <v>222</v>
      </c>
      <c r="O432" s="149"/>
      <c r="P432" s="165"/>
      <c r="Q432" s="159" t="s">
        <v>1233</v>
      </c>
      <c r="R432" s="154">
        <v>371.9</v>
      </c>
      <c r="S432" s="155">
        <f t="shared" si="329"/>
        <v>16.363599999999998</v>
      </c>
      <c r="T432" s="156">
        <f t="shared" si="337"/>
        <v>196.36319999999998</v>
      </c>
      <c r="U432" s="157">
        <f t="shared" si="330"/>
        <v>16.363599999999998</v>
      </c>
      <c r="V432" s="157">
        <f t="shared" si="331"/>
        <v>196.36319999999998</v>
      </c>
      <c r="W432" s="219"/>
      <c r="X432" s="218">
        <v>0</v>
      </c>
      <c r="Y432" s="216">
        <v>0</v>
      </c>
      <c r="Z432" s="65" t="s">
        <v>12</v>
      </c>
      <c r="AA432" s="125">
        <f t="shared" si="332"/>
        <v>0</v>
      </c>
      <c r="AB432" s="125">
        <f t="shared" si="333"/>
        <v>0</v>
      </c>
      <c r="AC432" s="125">
        <f t="shared" si="334"/>
        <v>0</v>
      </c>
      <c r="AD432" s="66">
        <f t="shared" si="338"/>
        <v>0</v>
      </c>
      <c r="AE432" s="66">
        <f t="shared" si="339"/>
        <v>0</v>
      </c>
      <c r="AF432" s="67"/>
      <c r="AG432" s="83">
        <v>156</v>
      </c>
      <c r="AH432" s="68" t="str">
        <f>IF(AG432=0,"VYPRODÁNO","SKLADEM")</f>
        <v>SKLADEM</v>
      </c>
      <c r="AI432" s="68"/>
      <c r="AJ432" s="68"/>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row>
    <row r="433" spans="1:63" ht="24.75" hidden="1" customHeight="1">
      <c r="A433" s="1"/>
      <c r="B433" s="251" t="s">
        <v>501</v>
      </c>
      <c r="C433" s="251" t="s">
        <v>1187</v>
      </c>
      <c r="D433" s="67"/>
      <c r="E433" s="149" t="s">
        <v>62</v>
      </c>
      <c r="F433" s="149" t="s">
        <v>404</v>
      </c>
      <c r="G433" s="149"/>
      <c r="H433" s="149" t="s">
        <v>20</v>
      </c>
      <c r="I433" s="149"/>
      <c r="J433" s="149"/>
      <c r="K433" s="149">
        <v>9</v>
      </c>
      <c r="L433" s="149">
        <v>2.1999999999999999E-2</v>
      </c>
      <c r="M433" s="149">
        <v>12</v>
      </c>
      <c r="N433" s="149">
        <v>222</v>
      </c>
      <c r="O433" s="149"/>
      <c r="P433" s="165"/>
      <c r="Q433" s="159" t="s">
        <v>1233</v>
      </c>
      <c r="R433" s="154">
        <v>371.9</v>
      </c>
      <c r="S433" s="155">
        <f t="shared" si="329"/>
        <v>16.363599999999998</v>
      </c>
      <c r="T433" s="156">
        <f t="shared" si="337"/>
        <v>196.36319999999998</v>
      </c>
      <c r="U433" s="157">
        <f t="shared" si="330"/>
        <v>16.363599999999998</v>
      </c>
      <c r="V433" s="157">
        <f t="shared" si="331"/>
        <v>196.36319999999998</v>
      </c>
      <c r="W433" s="219"/>
      <c r="X433" s="218">
        <v>0</v>
      </c>
      <c r="Y433" s="216">
        <v>0</v>
      </c>
      <c r="Z433" s="65" t="s">
        <v>12</v>
      </c>
      <c r="AA433" s="125">
        <f t="shared" si="332"/>
        <v>0</v>
      </c>
      <c r="AB433" s="125">
        <f t="shared" si="333"/>
        <v>0</v>
      </c>
      <c r="AC433" s="125">
        <f t="shared" si="334"/>
        <v>0</v>
      </c>
      <c r="AD433" s="66">
        <f t="shared" si="338"/>
        <v>0</v>
      </c>
      <c r="AE433" s="66">
        <f t="shared" si="339"/>
        <v>0</v>
      </c>
      <c r="AF433" s="67"/>
      <c r="AG433" s="83">
        <v>237</v>
      </c>
      <c r="AH433" s="68" t="str">
        <f t="shared" ref="AH433:AH435" si="340">IF(AG433=0,"VYPRODÁNO","SKLADEM")</f>
        <v>SKLADEM</v>
      </c>
      <c r="AI433" s="68"/>
      <c r="AJ433" s="68"/>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row>
    <row r="434" spans="1:63" ht="24.75" hidden="1" customHeight="1">
      <c r="A434" s="1"/>
      <c r="B434" s="251" t="s">
        <v>502</v>
      </c>
      <c r="C434" s="267" t="s">
        <v>1286</v>
      </c>
      <c r="D434" s="67"/>
      <c r="E434" s="149" t="s">
        <v>482</v>
      </c>
      <c r="F434" s="149" t="s">
        <v>404</v>
      </c>
      <c r="G434" s="149"/>
      <c r="H434" s="149" t="s">
        <v>20</v>
      </c>
      <c r="I434" s="149"/>
      <c r="J434" s="149"/>
      <c r="K434" s="149">
        <v>24</v>
      </c>
      <c r="L434" s="149">
        <v>5.6000000000000001E-2</v>
      </c>
      <c r="M434" s="149">
        <v>25</v>
      </c>
      <c r="N434" s="149">
        <v>338</v>
      </c>
      <c r="O434" s="149"/>
      <c r="P434" s="165"/>
      <c r="Q434" s="186" t="s">
        <v>1234</v>
      </c>
      <c r="R434" s="154">
        <v>450.41</v>
      </c>
      <c r="S434" s="155">
        <f t="shared" si="329"/>
        <v>19.81804</v>
      </c>
      <c r="T434" s="156">
        <f t="shared" si="337"/>
        <v>495.45100000000002</v>
      </c>
      <c r="U434" s="157">
        <f t="shared" si="330"/>
        <v>19.81804</v>
      </c>
      <c r="V434" s="157">
        <f t="shared" si="331"/>
        <v>495.45100000000002</v>
      </c>
      <c r="W434" s="219"/>
      <c r="X434" s="218">
        <v>0</v>
      </c>
      <c r="Y434" s="216">
        <v>0</v>
      </c>
      <c r="Z434" s="65" t="s">
        <v>12</v>
      </c>
      <c r="AA434" s="125">
        <f t="shared" si="332"/>
        <v>0</v>
      </c>
      <c r="AB434" s="125">
        <f t="shared" si="333"/>
        <v>0</v>
      </c>
      <c r="AC434" s="125">
        <f t="shared" si="334"/>
        <v>0</v>
      </c>
      <c r="AD434" s="66">
        <f t="shared" si="338"/>
        <v>0</v>
      </c>
      <c r="AE434" s="66">
        <f t="shared" si="339"/>
        <v>0</v>
      </c>
      <c r="AF434" s="67"/>
      <c r="AG434" s="83">
        <v>15</v>
      </c>
      <c r="AH434" s="68" t="str">
        <f t="shared" si="340"/>
        <v>SKLADEM</v>
      </c>
      <c r="AI434" s="68"/>
      <c r="AJ434" s="68"/>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row>
    <row r="435" spans="1:63" ht="24.75" hidden="1" customHeight="1">
      <c r="A435" s="1"/>
      <c r="B435" s="251" t="s">
        <v>503</v>
      </c>
      <c r="C435" s="267" t="s">
        <v>1186</v>
      </c>
      <c r="D435" s="67"/>
      <c r="E435" s="188" t="s">
        <v>482</v>
      </c>
      <c r="F435" s="188" t="s">
        <v>404</v>
      </c>
      <c r="G435" s="188"/>
      <c r="H435" s="188" t="s">
        <v>20</v>
      </c>
      <c r="I435" s="149"/>
      <c r="J435" s="149"/>
      <c r="K435" s="149">
        <v>24</v>
      </c>
      <c r="L435" s="149">
        <v>5.6000000000000001E-2</v>
      </c>
      <c r="M435" s="149">
        <v>25</v>
      </c>
      <c r="N435" s="149">
        <v>338</v>
      </c>
      <c r="O435" s="149"/>
      <c r="P435" s="165"/>
      <c r="Q435" s="186" t="s">
        <v>1234</v>
      </c>
      <c r="R435" s="154">
        <v>450.41</v>
      </c>
      <c r="S435" s="155">
        <f t="shared" si="329"/>
        <v>19.81804</v>
      </c>
      <c r="T435" s="156">
        <f t="shared" si="337"/>
        <v>495.45100000000002</v>
      </c>
      <c r="U435" s="157">
        <f t="shared" si="330"/>
        <v>19.81804</v>
      </c>
      <c r="V435" s="157">
        <f t="shared" si="331"/>
        <v>495.45100000000002</v>
      </c>
      <c r="W435" s="219"/>
      <c r="X435" s="218">
        <v>0</v>
      </c>
      <c r="Y435" s="216">
        <v>0</v>
      </c>
      <c r="Z435" s="65" t="s">
        <v>12</v>
      </c>
      <c r="AA435" s="125">
        <f t="shared" si="332"/>
        <v>0</v>
      </c>
      <c r="AB435" s="125">
        <f t="shared" si="333"/>
        <v>0</v>
      </c>
      <c r="AC435" s="125">
        <f t="shared" si="334"/>
        <v>0</v>
      </c>
      <c r="AD435" s="66">
        <f t="shared" si="338"/>
        <v>0</v>
      </c>
      <c r="AE435" s="66">
        <f t="shared" si="339"/>
        <v>0</v>
      </c>
      <c r="AF435" s="67"/>
      <c r="AG435" s="83">
        <v>7</v>
      </c>
      <c r="AH435" s="68" t="str">
        <f t="shared" si="340"/>
        <v>SKLADEM</v>
      </c>
      <c r="AI435" s="68"/>
      <c r="AJ435" s="68"/>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row>
    <row r="436" spans="1:63" s="58" customFormat="1" ht="24.75" hidden="1" customHeight="1">
      <c r="A436" s="70"/>
      <c r="B436" s="135" t="s">
        <v>504</v>
      </c>
      <c r="C436" s="268"/>
      <c r="D436" s="74"/>
      <c r="E436" s="189"/>
      <c r="F436" s="189"/>
      <c r="G436" s="189"/>
      <c r="H436" s="189"/>
      <c r="I436" s="163"/>
      <c r="J436" s="163"/>
      <c r="K436" s="163"/>
      <c r="L436" s="163"/>
      <c r="M436" s="163"/>
      <c r="N436" s="163"/>
      <c r="O436" s="163"/>
      <c r="P436" s="162"/>
      <c r="Q436" s="162"/>
      <c r="R436" s="162"/>
      <c r="S436" s="155">
        <f t="shared" si="329"/>
        <v>0</v>
      </c>
      <c r="T436" s="156">
        <f t="shared" si="337"/>
        <v>0</v>
      </c>
      <c r="U436" s="157">
        <f t="shared" si="330"/>
        <v>0</v>
      </c>
      <c r="V436" s="157">
        <f t="shared" si="331"/>
        <v>0</v>
      </c>
      <c r="W436" s="219"/>
      <c r="X436" s="218">
        <v>0</v>
      </c>
      <c r="Y436" s="216">
        <v>0</v>
      </c>
      <c r="Z436" s="65" t="s">
        <v>12</v>
      </c>
      <c r="AA436" s="125">
        <f t="shared" si="332"/>
        <v>0</v>
      </c>
      <c r="AB436" s="125">
        <f t="shared" si="333"/>
        <v>0</v>
      </c>
      <c r="AC436" s="125">
        <f t="shared" si="334"/>
        <v>0</v>
      </c>
      <c r="AD436" s="66">
        <f t="shared" si="338"/>
        <v>0</v>
      </c>
      <c r="AE436" s="66">
        <f t="shared" si="339"/>
        <v>0</v>
      </c>
      <c r="AF436" s="74"/>
      <c r="AG436" s="75"/>
      <c r="AH436" s="68"/>
      <c r="AI436" s="68"/>
      <c r="AJ436" s="75"/>
      <c r="AK436" s="60"/>
      <c r="AL436" s="60"/>
      <c r="AM436" s="60"/>
      <c r="AN436" s="60"/>
      <c r="AO436" s="60"/>
      <c r="AP436" s="60"/>
      <c r="AQ436" s="60"/>
      <c r="AR436" s="60"/>
      <c r="AS436" s="60"/>
      <c r="AT436" s="60"/>
      <c r="AU436" s="60"/>
      <c r="AV436" s="60"/>
      <c r="AW436" s="60"/>
      <c r="AX436" s="60"/>
      <c r="AY436" s="60"/>
      <c r="AZ436" s="60"/>
      <c r="BA436" s="60"/>
      <c r="BB436" s="60"/>
      <c r="BC436" s="60"/>
      <c r="BD436" s="60"/>
      <c r="BE436" s="60"/>
      <c r="BF436" s="60"/>
      <c r="BG436" s="60"/>
      <c r="BH436" s="60"/>
      <c r="BI436" s="60"/>
      <c r="BJ436" s="60"/>
      <c r="BK436" s="60"/>
    </row>
    <row r="437" spans="1:63" ht="24.75" hidden="1" customHeight="1">
      <c r="A437" s="1"/>
      <c r="B437" s="251" t="s">
        <v>505</v>
      </c>
      <c r="C437" s="260" t="s">
        <v>506</v>
      </c>
      <c r="D437" s="67"/>
      <c r="E437" s="149" t="s">
        <v>303</v>
      </c>
      <c r="F437" s="188"/>
      <c r="G437" s="165"/>
      <c r="H437" s="188"/>
      <c r="I437" s="149"/>
      <c r="J437" s="149"/>
      <c r="K437" s="149"/>
      <c r="L437" s="149"/>
      <c r="M437" s="149">
        <v>1</v>
      </c>
      <c r="N437" s="149"/>
      <c r="O437" s="149"/>
      <c r="P437" s="165"/>
      <c r="Q437" s="202" t="s">
        <v>1233</v>
      </c>
      <c r="R437" s="154">
        <v>3247.11</v>
      </c>
      <c r="S437" s="155">
        <f t="shared" si="329"/>
        <v>142.87284</v>
      </c>
      <c r="T437" s="156">
        <f t="shared" si="337"/>
        <v>142.87284</v>
      </c>
      <c r="U437" s="157">
        <f t="shared" si="330"/>
        <v>142.87284</v>
      </c>
      <c r="V437" s="157">
        <f t="shared" si="331"/>
        <v>142.87284</v>
      </c>
      <c r="W437" s="219"/>
      <c r="X437" s="218">
        <v>0</v>
      </c>
      <c r="Y437" s="216">
        <v>0</v>
      </c>
      <c r="Z437" s="65" t="s">
        <v>12</v>
      </c>
      <c r="AA437" s="125">
        <f t="shared" si="332"/>
        <v>0</v>
      </c>
      <c r="AB437" s="125">
        <f t="shared" si="333"/>
        <v>0</v>
      </c>
      <c r="AC437" s="125">
        <f t="shared" si="334"/>
        <v>0</v>
      </c>
      <c r="AD437" s="66">
        <f t="shared" si="338"/>
        <v>0</v>
      </c>
      <c r="AE437" s="66">
        <f t="shared" si="339"/>
        <v>0</v>
      </c>
      <c r="AF437" s="67"/>
      <c r="AG437" s="83">
        <v>24</v>
      </c>
      <c r="AH437" s="68" t="str">
        <f t="shared" ref="AH437:AH445" si="341">IF(AG437=0,"VYPRODÁNO","SKLADEM")</f>
        <v>SKLADEM</v>
      </c>
      <c r="AI437" s="68"/>
      <c r="AJ437" s="68"/>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row>
    <row r="438" spans="1:63" ht="24.75" hidden="1" customHeight="1">
      <c r="A438" s="1"/>
      <c r="B438" s="251" t="s">
        <v>507</v>
      </c>
      <c r="C438" s="251" t="s">
        <v>508</v>
      </c>
      <c r="D438" s="67"/>
      <c r="E438" s="149" t="s">
        <v>1037</v>
      </c>
      <c r="F438" s="149"/>
      <c r="G438" s="149"/>
      <c r="H438" s="149"/>
      <c r="I438" s="149"/>
      <c r="J438" s="149"/>
      <c r="K438" s="149"/>
      <c r="L438" s="149"/>
      <c r="M438" s="149">
        <v>1</v>
      </c>
      <c r="N438" s="149"/>
      <c r="O438" s="149"/>
      <c r="P438" s="165"/>
      <c r="Q438" s="202" t="s">
        <v>1233</v>
      </c>
      <c r="R438" s="154">
        <v>3247.11</v>
      </c>
      <c r="S438" s="155">
        <f t="shared" si="329"/>
        <v>142.87284</v>
      </c>
      <c r="T438" s="156">
        <f t="shared" si="337"/>
        <v>142.87284</v>
      </c>
      <c r="U438" s="157">
        <f t="shared" si="330"/>
        <v>142.87284</v>
      </c>
      <c r="V438" s="157">
        <f t="shared" si="331"/>
        <v>142.87284</v>
      </c>
      <c r="W438" s="219"/>
      <c r="X438" s="218">
        <v>0</v>
      </c>
      <c r="Y438" s="216">
        <v>0</v>
      </c>
      <c r="Z438" s="65" t="s">
        <v>12</v>
      </c>
      <c r="AA438" s="125">
        <f t="shared" si="332"/>
        <v>0</v>
      </c>
      <c r="AB438" s="125">
        <f t="shared" si="333"/>
        <v>0</v>
      </c>
      <c r="AC438" s="125">
        <f t="shared" si="334"/>
        <v>0</v>
      </c>
      <c r="AD438" s="66">
        <f t="shared" si="338"/>
        <v>0</v>
      </c>
      <c r="AE438" s="66">
        <f t="shared" si="339"/>
        <v>0</v>
      </c>
      <c r="AF438" s="67"/>
      <c r="AG438" s="83">
        <v>22</v>
      </c>
      <c r="AH438" s="68" t="str">
        <f t="shared" si="341"/>
        <v>SKLADEM</v>
      </c>
      <c r="AI438" s="68"/>
      <c r="AJ438" s="68"/>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row>
    <row r="439" spans="1:63" ht="24.75" hidden="1" customHeight="1">
      <c r="A439" s="1"/>
      <c r="B439" s="251" t="s">
        <v>509</v>
      </c>
      <c r="C439" s="251" t="s">
        <v>510</v>
      </c>
      <c r="D439" s="67"/>
      <c r="E439" s="149" t="s">
        <v>303</v>
      </c>
      <c r="F439" s="149" t="s">
        <v>404</v>
      </c>
      <c r="G439" s="149">
        <v>2</v>
      </c>
      <c r="H439" s="149" t="s">
        <v>10</v>
      </c>
      <c r="I439" s="149">
        <v>30</v>
      </c>
      <c r="J439" s="149"/>
      <c r="K439" s="149">
        <v>15</v>
      </c>
      <c r="L439" s="149">
        <v>5.6000000000000001E-2</v>
      </c>
      <c r="M439" s="149">
        <v>1</v>
      </c>
      <c r="N439" s="149">
        <v>2200</v>
      </c>
      <c r="O439" s="149"/>
      <c r="P439" s="165"/>
      <c r="Q439" s="202" t="s">
        <v>1233</v>
      </c>
      <c r="R439" s="154">
        <v>3247.11</v>
      </c>
      <c r="S439" s="155">
        <f t="shared" si="329"/>
        <v>142.87284</v>
      </c>
      <c r="T439" s="156">
        <f t="shared" si="337"/>
        <v>142.87284</v>
      </c>
      <c r="U439" s="157">
        <f t="shared" si="330"/>
        <v>142.87284</v>
      </c>
      <c r="V439" s="157">
        <f t="shared" si="331"/>
        <v>142.87284</v>
      </c>
      <c r="W439" s="219"/>
      <c r="X439" s="218">
        <v>0</v>
      </c>
      <c r="Y439" s="216">
        <v>0</v>
      </c>
      <c r="Z439" s="65" t="s">
        <v>12</v>
      </c>
      <c r="AA439" s="125">
        <f t="shared" si="332"/>
        <v>0</v>
      </c>
      <c r="AB439" s="125">
        <f t="shared" si="333"/>
        <v>0</v>
      </c>
      <c r="AC439" s="125">
        <f t="shared" si="334"/>
        <v>0</v>
      </c>
      <c r="AD439" s="66">
        <f t="shared" si="338"/>
        <v>0</v>
      </c>
      <c r="AE439" s="66">
        <f t="shared" si="339"/>
        <v>0</v>
      </c>
      <c r="AF439" s="67"/>
      <c r="AG439" s="83">
        <v>51</v>
      </c>
      <c r="AH439" s="68" t="str">
        <f t="shared" si="341"/>
        <v>SKLADEM</v>
      </c>
      <c r="AI439" s="68"/>
      <c r="AJ439" s="68"/>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row>
    <row r="440" spans="1:63" ht="24.75" hidden="1" customHeight="1">
      <c r="A440" s="1"/>
      <c r="B440" s="251" t="s">
        <v>511</v>
      </c>
      <c r="C440" s="251" t="s">
        <v>512</v>
      </c>
      <c r="D440" s="67"/>
      <c r="E440" s="149"/>
      <c r="F440" s="149"/>
      <c r="G440" s="149"/>
      <c r="H440" s="149"/>
      <c r="I440" s="149"/>
      <c r="J440" s="149"/>
      <c r="K440" s="149"/>
      <c r="L440" s="149"/>
      <c r="M440" s="149"/>
      <c r="N440" s="149"/>
      <c r="O440" s="149"/>
      <c r="P440" s="165"/>
      <c r="Q440" s="202" t="s">
        <v>1234</v>
      </c>
      <c r="R440" s="154">
        <v>3247.11</v>
      </c>
      <c r="S440" s="155">
        <f t="shared" si="329"/>
        <v>142.87284</v>
      </c>
      <c r="T440" s="156">
        <f t="shared" si="337"/>
        <v>0</v>
      </c>
      <c r="U440" s="157">
        <f t="shared" si="330"/>
        <v>142.87284</v>
      </c>
      <c r="V440" s="157">
        <f t="shared" si="331"/>
        <v>0</v>
      </c>
      <c r="W440" s="219"/>
      <c r="X440" s="218">
        <v>0</v>
      </c>
      <c r="Y440" s="216">
        <v>0</v>
      </c>
      <c r="Z440" s="65" t="s">
        <v>12</v>
      </c>
      <c r="AA440" s="125">
        <f t="shared" si="332"/>
        <v>0</v>
      </c>
      <c r="AB440" s="125">
        <f t="shared" si="333"/>
        <v>0</v>
      </c>
      <c r="AC440" s="125">
        <f t="shared" si="334"/>
        <v>0</v>
      </c>
      <c r="AD440" s="66">
        <f t="shared" si="338"/>
        <v>0</v>
      </c>
      <c r="AE440" s="66">
        <f t="shared" si="339"/>
        <v>0</v>
      </c>
      <c r="AF440" s="67"/>
      <c r="AG440" s="83">
        <v>3</v>
      </c>
      <c r="AH440" s="68" t="str">
        <f t="shared" si="341"/>
        <v>SKLADEM</v>
      </c>
      <c r="AI440" s="68"/>
      <c r="AJ440" s="68"/>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row>
    <row r="441" spans="1:63" ht="24.75" hidden="1" customHeight="1">
      <c r="A441" s="1"/>
      <c r="B441" s="251" t="s">
        <v>513</v>
      </c>
      <c r="C441" s="251" t="s">
        <v>514</v>
      </c>
      <c r="D441" s="67"/>
      <c r="E441" s="149" t="s">
        <v>303</v>
      </c>
      <c r="F441" s="149" t="s">
        <v>404</v>
      </c>
      <c r="G441" s="149">
        <v>2</v>
      </c>
      <c r="H441" s="149" t="s">
        <v>20</v>
      </c>
      <c r="I441" s="149">
        <v>30</v>
      </c>
      <c r="J441" s="149"/>
      <c r="K441" s="149">
        <v>15</v>
      </c>
      <c r="L441" s="149">
        <v>5.6000000000000001E-2</v>
      </c>
      <c r="M441" s="149">
        <v>1</v>
      </c>
      <c r="N441" s="149">
        <v>1740</v>
      </c>
      <c r="O441" s="149">
        <v>39</v>
      </c>
      <c r="P441" s="165"/>
      <c r="Q441" s="158" t="s">
        <v>11</v>
      </c>
      <c r="R441" s="154">
        <v>3247.11</v>
      </c>
      <c r="S441" s="155">
        <f t="shared" si="329"/>
        <v>142.87284</v>
      </c>
      <c r="T441" s="156">
        <f t="shared" si="337"/>
        <v>142.87284</v>
      </c>
      <c r="U441" s="157">
        <f t="shared" si="330"/>
        <v>142.87284</v>
      </c>
      <c r="V441" s="157">
        <f t="shared" si="331"/>
        <v>142.87284</v>
      </c>
      <c r="W441" s="219"/>
      <c r="X441" s="218">
        <v>0</v>
      </c>
      <c r="Y441" s="216">
        <v>0</v>
      </c>
      <c r="Z441" s="65" t="s">
        <v>12</v>
      </c>
      <c r="AA441" s="125">
        <f t="shared" si="332"/>
        <v>0</v>
      </c>
      <c r="AB441" s="125">
        <f t="shared" si="333"/>
        <v>0</v>
      </c>
      <c r="AC441" s="125">
        <f t="shared" si="334"/>
        <v>0</v>
      </c>
      <c r="AD441" s="66">
        <f t="shared" si="338"/>
        <v>0</v>
      </c>
      <c r="AE441" s="66">
        <f t="shared" si="339"/>
        <v>0</v>
      </c>
      <c r="AF441" s="67"/>
      <c r="AG441" s="83">
        <v>0</v>
      </c>
      <c r="AH441" s="68" t="str">
        <f t="shared" si="341"/>
        <v>VYPRODÁNO</v>
      </c>
      <c r="AI441" s="68"/>
      <c r="AJ441" s="68"/>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row>
    <row r="442" spans="1:63" ht="24.75" hidden="1" customHeight="1">
      <c r="A442" s="57"/>
      <c r="B442" s="251" t="s">
        <v>515</v>
      </c>
      <c r="C442" s="251" t="s">
        <v>1287</v>
      </c>
      <c r="D442" s="67"/>
      <c r="E442" s="149" t="s">
        <v>303</v>
      </c>
      <c r="F442" s="149" t="s">
        <v>404</v>
      </c>
      <c r="G442" s="149">
        <v>2</v>
      </c>
      <c r="H442" s="149" t="s">
        <v>20</v>
      </c>
      <c r="I442" s="149">
        <v>30</v>
      </c>
      <c r="J442" s="149"/>
      <c r="K442" s="149">
        <v>15</v>
      </c>
      <c r="L442" s="149">
        <v>5.6000000000000001E-2</v>
      </c>
      <c r="M442" s="149">
        <v>1</v>
      </c>
      <c r="N442" s="149">
        <v>2000</v>
      </c>
      <c r="O442" s="149"/>
      <c r="P442" s="165"/>
      <c r="Q442" s="186" t="s">
        <v>1234</v>
      </c>
      <c r="R442" s="154">
        <v>3368.6</v>
      </c>
      <c r="S442" s="155">
        <f t="shared" si="329"/>
        <v>148.21839999999997</v>
      </c>
      <c r="T442" s="156">
        <f t="shared" si="337"/>
        <v>148.21839999999997</v>
      </c>
      <c r="U442" s="157">
        <f t="shared" si="330"/>
        <v>148.21839999999997</v>
      </c>
      <c r="V442" s="157">
        <f t="shared" si="331"/>
        <v>148.21839999999997</v>
      </c>
      <c r="W442" s="219"/>
      <c r="X442" s="218">
        <v>0</v>
      </c>
      <c r="Y442" s="216">
        <v>0</v>
      </c>
      <c r="Z442" s="65" t="s">
        <v>12</v>
      </c>
      <c r="AA442" s="125">
        <f t="shared" si="332"/>
        <v>0</v>
      </c>
      <c r="AB442" s="125">
        <f t="shared" si="333"/>
        <v>0</v>
      </c>
      <c r="AC442" s="125">
        <f t="shared" si="334"/>
        <v>0</v>
      </c>
      <c r="AD442" s="66">
        <f t="shared" si="338"/>
        <v>0</v>
      </c>
      <c r="AE442" s="66">
        <f t="shared" si="339"/>
        <v>0</v>
      </c>
      <c r="AF442" s="67"/>
      <c r="AG442" s="83">
        <v>9</v>
      </c>
      <c r="AH442" s="68" t="str">
        <f t="shared" si="341"/>
        <v>SKLADEM</v>
      </c>
      <c r="AI442" s="68"/>
      <c r="AJ442" s="68"/>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row>
    <row r="443" spans="1:63" s="58" customFormat="1" ht="24.75" hidden="1" customHeight="1">
      <c r="A443" s="70"/>
      <c r="B443" s="135" t="s">
        <v>516</v>
      </c>
      <c r="C443" s="135"/>
      <c r="D443" s="74"/>
      <c r="E443" s="163"/>
      <c r="F443" s="163"/>
      <c r="G443" s="163"/>
      <c r="H443" s="163"/>
      <c r="I443" s="163"/>
      <c r="J443" s="163"/>
      <c r="K443" s="163"/>
      <c r="L443" s="163"/>
      <c r="M443" s="163"/>
      <c r="N443" s="163"/>
      <c r="O443" s="163"/>
      <c r="P443" s="162"/>
      <c r="Q443" s="162"/>
      <c r="R443" s="162"/>
      <c r="S443" s="155">
        <f t="shared" si="329"/>
        <v>0</v>
      </c>
      <c r="T443" s="156">
        <f t="shared" si="337"/>
        <v>0</v>
      </c>
      <c r="U443" s="157">
        <f t="shared" si="330"/>
        <v>0</v>
      </c>
      <c r="V443" s="157">
        <f t="shared" si="331"/>
        <v>0</v>
      </c>
      <c r="W443" s="219"/>
      <c r="X443" s="218">
        <v>0</v>
      </c>
      <c r="Y443" s="216">
        <v>0</v>
      </c>
      <c r="Z443" s="65" t="s">
        <v>12</v>
      </c>
      <c r="AA443" s="125">
        <f t="shared" si="332"/>
        <v>0</v>
      </c>
      <c r="AB443" s="125">
        <f t="shared" si="333"/>
        <v>0</v>
      </c>
      <c r="AC443" s="125">
        <f t="shared" si="334"/>
        <v>0</v>
      </c>
      <c r="AD443" s="66">
        <f t="shared" si="338"/>
        <v>0</v>
      </c>
      <c r="AE443" s="66">
        <f t="shared" si="339"/>
        <v>0</v>
      </c>
      <c r="AF443" s="74"/>
      <c r="AG443" s="83"/>
      <c r="AH443" s="68"/>
      <c r="AI443" s="68"/>
      <c r="AJ443" s="68"/>
      <c r="AK443" s="60"/>
      <c r="AL443" s="60"/>
      <c r="AM443" s="60"/>
      <c r="AN443" s="60"/>
      <c r="AO443" s="60"/>
      <c r="AP443" s="60"/>
      <c r="AQ443" s="60"/>
      <c r="AR443" s="60"/>
      <c r="AS443" s="60"/>
      <c r="AT443" s="60"/>
      <c r="AU443" s="60"/>
      <c r="AV443" s="60"/>
      <c r="AW443" s="60"/>
      <c r="AX443" s="60"/>
      <c r="AY443" s="60"/>
      <c r="AZ443" s="60"/>
      <c r="BA443" s="60"/>
      <c r="BB443" s="60"/>
      <c r="BC443" s="60"/>
      <c r="BD443" s="60"/>
      <c r="BE443" s="60"/>
      <c r="BF443" s="60"/>
      <c r="BG443" s="60"/>
      <c r="BH443" s="60"/>
      <c r="BI443" s="60"/>
      <c r="BJ443" s="60"/>
      <c r="BK443" s="60"/>
    </row>
    <row r="444" spans="1:63" ht="24.75" hidden="1" customHeight="1">
      <c r="A444" s="1"/>
      <c r="B444" s="251" t="s">
        <v>517</v>
      </c>
      <c r="C444" s="251" t="s">
        <v>1289</v>
      </c>
      <c r="D444" s="67"/>
      <c r="E444" s="149" t="s">
        <v>303</v>
      </c>
      <c r="F444" s="149" t="s">
        <v>404</v>
      </c>
      <c r="G444" s="149">
        <v>2</v>
      </c>
      <c r="H444" s="149"/>
      <c r="I444" s="149"/>
      <c r="J444" s="149"/>
      <c r="K444" s="149"/>
      <c r="L444" s="149"/>
      <c r="M444" s="149">
        <v>1</v>
      </c>
      <c r="N444" s="149"/>
      <c r="O444" s="149"/>
      <c r="P444" s="165"/>
      <c r="Q444" s="186" t="s">
        <v>1234</v>
      </c>
      <c r="R444" s="154">
        <v>4114.88</v>
      </c>
      <c r="S444" s="155">
        <f t="shared" si="329"/>
        <v>181.05472</v>
      </c>
      <c r="T444" s="156">
        <f t="shared" si="337"/>
        <v>181.05472</v>
      </c>
      <c r="U444" s="157">
        <f t="shared" si="330"/>
        <v>181.05472</v>
      </c>
      <c r="V444" s="157">
        <f t="shared" si="331"/>
        <v>181.05472</v>
      </c>
      <c r="W444" s="219"/>
      <c r="X444" s="218">
        <v>0</v>
      </c>
      <c r="Y444" s="216">
        <v>0</v>
      </c>
      <c r="Z444" s="65" t="s">
        <v>12</v>
      </c>
      <c r="AA444" s="125">
        <f t="shared" si="332"/>
        <v>0</v>
      </c>
      <c r="AB444" s="125">
        <f t="shared" si="333"/>
        <v>0</v>
      </c>
      <c r="AC444" s="125">
        <f t="shared" si="334"/>
        <v>0</v>
      </c>
      <c r="AD444" s="66">
        <f t="shared" si="338"/>
        <v>0</v>
      </c>
      <c r="AE444" s="66">
        <f t="shared" si="339"/>
        <v>0</v>
      </c>
      <c r="AF444" s="67"/>
      <c r="AG444" s="84">
        <v>5</v>
      </c>
      <c r="AH444" s="68" t="str">
        <f t="shared" si="341"/>
        <v>SKLADEM</v>
      </c>
      <c r="AI444" s="68"/>
      <c r="AJ444" s="68"/>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row>
    <row r="445" spans="1:63" ht="24.75" hidden="1" customHeight="1">
      <c r="A445" s="1"/>
      <c r="B445" s="251" t="s">
        <v>518</v>
      </c>
      <c r="C445" s="251" t="s">
        <v>1288</v>
      </c>
      <c r="D445" s="67"/>
      <c r="E445" s="149" t="s">
        <v>303</v>
      </c>
      <c r="F445" s="149" t="s">
        <v>404</v>
      </c>
      <c r="G445" s="149">
        <v>2</v>
      </c>
      <c r="H445" s="149" t="s">
        <v>20</v>
      </c>
      <c r="I445" s="149">
        <v>30</v>
      </c>
      <c r="J445" s="149"/>
      <c r="K445" s="149">
        <v>25</v>
      </c>
      <c r="L445" s="149">
        <v>8.5999999999999993E-2</v>
      </c>
      <c r="M445" s="149">
        <v>1</v>
      </c>
      <c r="N445" s="149">
        <v>3050</v>
      </c>
      <c r="O445" s="149"/>
      <c r="P445" s="165"/>
      <c r="Q445" s="186" t="s">
        <v>1234</v>
      </c>
      <c r="R445" s="154">
        <v>5074.38</v>
      </c>
      <c r="S445" s="155">
        <f t="shared" si="329"/>
        <v>223.27271999999999</v>
      </c>
      <c r="T445" s="156">
        <f t="shared" si="337"/>
        <v>223.27271999999999</v>
      </c>
      <c r="U445" s="157">
        <f t="shared" si="330"/>
        <v>223.27271999999999</v>
      </c>
      <c r="V445" s="157">
        <f t="shared" si="331"/>
        <v>223.27271999999999</v>
      </c>
      <c r="W445" s="219"/>
      <c r="X445" s="218">
        <v>0</v>
      </c>
      <c r="Y445" s="216">
        <v>0</v>
      </c>
      <c r="Z445" s="65" t="s">
        <v>12</v>
      </c>
      <c r="AA445" s="125">
        <f t="shared" si="332"/>
        <v>0</v>
      </c>
      <c r="AB445" s="125">
        <f t="shared" si="333"/>
        <v>0</v>
      </c>
      <c r="AC445" s="125">
        <f t="shared" si="334"/>
        <v>0</v>
      </c>
      <c r="AD445" s="66">
        <f t="shared" si="338"/>
        <v>0</v>
      </c>
      <c r="AE445" s="66">
        <f t="shared" si="339"/>
        <v>0</v>
      </c>
      <c r="AF445" s="67"/>
      <c r="AG445" s="83">
        <v>2</v>
      </c>
      <c r="AH445" s="68" t="str">
        <f t="shared" si="341"/>
        <v>SKLADEM</v>
      </c>
      <c r="AI445" s="68"/>
      <c r="AJ445" s="68"/>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row>
    <row r="446" spans="1:63" s="58" customFormat="1" ht="24.75" hidden="1" customHeight="1">
      <c r="A446" s="70"/>
      <c r="B446" s="135" t="s">
        <v>983</v>
      </c>
      <c r="C446" s="135"/>
      <c r="D446" s="74"/>
      <c r="E446" s="163"/>
      <c r="F446" s="163"/>
      <c r="G446" s="163"/>
      <c r="H446" s="163"/>
      <c r="I446" s="163"/>
      <c r="J446" s="163"/>
      <c r="K446" s="163"/>
      <c r="L446" s="163"/>
      <c r="M446" s="163"/>
      <c r="N446" s="163"/>
      <c r="O446" s="163"/>
      <c r="P446" s="162"/>
      <c r="Q446" s="162"/>
      <c r="R446" s="167"/>
      <c r="S446" s="155">
        <f t="shared" si="329"/>
        <v>0</v>
      </c>
      <c r="T446" s="156">
        <f t="shared" si="337"/>
        <v>0</v>
      </c>
      <c r="U446" s="157">
        <f t="shared" si="330"/>
        <v>0</v>
      </c>
      <c r="V446" s="157">
        <f t="shared" si="331"/>
        <v>0</v>
      </c>
      <c r="W446" s="219"/>
      <c r="X446" s="218">
        <v>0</v>
      </c>
      <c r="Y446" s="216">
        <v>0</v>
      </c>
      <c r="Z446" s="65" t="s">
        <v>12</v>
      </c>
      <c r="AA446" s="125">
        <f t="shared" si="332"/>
        <v>0</v>
      </c>
      <c r="AB446" s="125">
        <f t="shared" si="333"/>
        <v>0</v>
      </c>
      <c r="AC446" s="125">
        <f t="shared" si="334"/>
        <v>0</v>
      </c>
      <c r="AD446" s="66">
        <f t="shared" si="338"/>
        <v>0</v>
      </c>
      <c r="AE446" s="66">
        <f t="shared" si="339"/>
        <v>0</v>
      </c>
      <c r="AF446" s="74"/>
      <c r="AG446" s="68"/>
      <c r="AH446" s="68"/>
      <c r="AI446" s="68"/>
      <c r="AJ446" s="68"/>
      <c r="AK446" s="1"/>
      <c r="AL446" s="60"/>
      <c r="AM446" s="60"/>
      <c r="AN446" s="60"/>
      <c r="AO446" s="60"/>
      <c r="AP446" s="60"/>
      <c r="AQ446" s="60"/>
      <c r="AR446" s="60"/>
      <c r="AS446" s="60"/>
      <c r="AT446" s="60"/>
      <c r="AU446" s="60"/>
      <c r="AV446" s="60"/>
      <c r="AW446" s="60"/>
      <c r="AX446" s="60"/>
      <c r="AY446" s="60"/>
      <c r="AZ446" s="60"/>
      <c r="BA446" s="60"/>
      <c r="BB446" s="60"/>
      <c r="BC446" s="60"/>
      <c r="BD446" s="60"/>
      <c r="BE446" s="60"/>
      <c r="BF446" s="60"/>
      <c r="BG446" s="60"/>
      <c r="BH446" s="60"/>
      <c r="BI446" s="60"/>
      <c r="BJ446" s="60"/>
      <c r="BK446" s="60"/>
    </row>
    <row r="447" spans="1:63" s="71" customFormat="1" ht="24.75" hidden="1" customHeight="1">
      <c r="A447" s="60"/>
      <c r="B447" s="261"/>
      <c r="C447" s="251"/>
      <c r="D447" s="98"/>
      <c r="E447" s="311"/>
      <c r="F447" s="180"/>
      <c r="G447" s="176"/>
      <c r="H447" s="176"/>
      <c r="I447" s="176"/>
      <c r="J447" s="176"/>
      <c r="K447" s="176"/>
      <c r="L447" s="176"/>
      <c r="M447" s="176"/>
      <c r="N447" s="176"/>
      <c r="O447" s="176"/>
      <c r="P447" s="185"/>
      <c r="Q447" s="177"/>
      <c r="R447" s="182"/>
      <c r="S447" s="155">
        <f t="shared" si="329"/>
        <v>0</v>
      </c>
      <c r="T447" s="156">
        <f t="shared" si="337"/>
        <v>0</v>
      </c>
      <c r="U447" s="157">
        <f t="shared" si="330"/>
        <v>0</v>
      </c>
      <c r="V447" s="157">
        <f t="shared" si="331"/>
        <v>0</v>
      </c>
      <c r="W447" s="219"/>
      <c r="X447" s="218">
        <v>0</v>
      </c>
      <c r="Y447" s="216">
        <v>0</v>
      </c>
      <c r="Z447" s="65" t="s">
        <v>12</v>
      </c>
      <c r="AA447" s="125">
        <f t="shared" si="332"/>
        <v>0</v>
      </c>
      <c r="AB447" s="125">
        <f t="shared" si="333"/>
        <v>0</v>
      </c>
      <c r="AC447" s="125">
        <f t="shared" si="334"/>
        <v>0</v>
      </c>
      <c r="AD447" s="66">
        <f t="shared" si="338"/>
        <v>0</v>
      </c>
      <c r="AE447" s="66">
        <f t="shared" si="339"/>
        <v>0</v>
      </c>
      <c r="AF447" s="98"/>
      <c r="AG447" s="75"/>
      <c r="AH447" s="68"/>
      <c r="AI447" s="68"/>
      <c r="AJ447" s="68"/>
      <c r="AK447" s="1"/>
      <c r="AL447" s="60"/>
      <c r="AM447" s="60"/>
      <c r="AN447" s="91"/>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row>
    <row r="448" spans="1:63" s="58" customFormat="1" ht="24.75" hidden="1" customHeight="1">
      <c r="A448" s="70"/>
      <c r="B448" s="135" t="s">
        <v>989</v>
      </c>
      <c r="C448" s="135"/>
      <c r="D448" s="79"/>
      <c r="E448" s="178"/>
      <c r="F448" s="163"/>
      <c r="G448" s="163"/>
      <c r="H448" s="163"/>
      <c r="I448" s="163"/>
      <c r="J448" s="163"/>
      <c r="K448" s="163"/>
      <c r="L448" s="163"/>
      <c r="M448" s="163"/>
      <c r="N448" s="163"/>
      <c r="O448" s="163"/>
      <c r="P448" s="162"/>
      <c r="Q448" s="162"/>
      <c r="R448" s="167"/>
      <c r="S448" s="155">
        <f t="shared" si="329"/>
        <v>0</v>
      </c>
      <c r="T448" s="156">
        <f t="shared" si="337"/>
        <v>0</v>
      </c>
      <c r="U448" s="157">
        <f t="shared" si="330"/>
        <v>0</v>
      </c>
      <c r="V448" s="157">
        <f t="shared" si="331"/>
        <v>0</v>
      </c>
      <c r="W448" s="219"/>
      <c r="X448" s="218">
        <v>0</v>
      </c>
      <c r="Y448" s="216">
        <v>0</v>
      </c>
      <c r="Z448" s="65" t="s">
        <v>12</v>
      </c>
      <c r="AA448" s="125">
        <f t="shared" si="332"/>
        <v>0</v>
      </c>
      <c r="AB448" s="125">
        <f t="shared" si="333"/>
        <v>0</v>
      </c>
      <c r="AC448" s="125">
        <f t="shared" si="334"/>
        <v>0</v>
      </c>
      <c r="AD448" s="66">
        <f t="shared" si="338"/>
        <v>0</v>
      </c>
      <c r="AE448" s="66">
        <f t="shared" si="339"/>
        <v>0</v>
      </c>
      <c r="AF448" s="79"/>
      <c r="AG448" s="68">
        <v>3086.3653487780298</v>
      </c>
      <c r="AH448" s="68" t="str">
        <f t="shared" ref="AH448" si="342">IF(AG448&gt;0,"SKLADEM","VYPRODÁNO")</f>
        <v>SKLADEM</v>
      </c>
      <c r="AI448" s="68"/>
      <c r="AJ448" s="68"/>
      <c r="AK448" s="1"/>
      <c r="AL448" s="60"/>
      <c r="AM448" s="60"/>
      <c r="AN448" s="60"/>
      <c r="AO448" s="60"/>
      <c r="AP448" s="60"/>
      <c r="AQ448" s="60"/>
      <c r="AR448" s="60"/>
      <c r="AS448" s="60"/>
      <c r="AT448" s="60"/>
      <c r="AU448" s="60"/>
      <c r="AV448" s="60"/>
      <c r="AW448" s="60"/>
      <c r="AX448" s="60"/>
      <c r="AY448" s="60"/>
      <c r="AZ448" s="60"/>
      <c r="BA448" s="60"/>
      <c r="BB448" s="60"/>
      <c r="BC448" s="60"/>
      <c r="BD448" s="60"/>
      <c r="BE448" s="60"/>
      <c r="BF448" s="60"/>
      <c r="BG448" s="60"/>
      <c r="BH448" s="60"/>
      <c r="BI448" s="60"/>
      <c r="BJ448" s="60"/>
      <c r="BK448" s="60"/>
    </row>
    <row r="449" spans="1:63" s="58" customFormat="1" ht="24.75" hidden="1" customHeight="1">
      <c r="A449" s="70"/>
      <c r="B449" s="135" t="s">
        <v>1292</v>
      </c>
      <c r="C449" s="135"/>
      <c r="D449" s="79"/>
      <c r="E449" s="178"/>
      <c r="F449" s="163"/>
      <c r="G449" s="163"/>
      <c r="H449" s="163"/>
      <c r="I449" s="163"/>
      <c r="J449" s="163"/>
      <c r="K449" s="163"/>
      <c r="L449" s="163"/>
      <c r="M449" s="163"/>
      <c r="N449" s="190"/>
      <c r="O449" s="163"/>
      <c r="P449" s="162"/>
      <c r="Q449" s="162"/>
      <c r="R449" s="162"/>
      <c r="S449" s="155">
        <f t="shared" si="329"/>
        <v>0</v>
      </c>
      <c r="T449" s="156">
        <f t="shared" si="337"/>
        <v>0</v>
      </c>
      <c r="U449" s="157">
        <f t="shared" si="330"/>
        <v>0</v>
      </c>
      <c r="V449" s="157">
        <f t="shared" si="331"/>
        <v>0</v>
      </c>
      <c r="W449" s="219"/>
      <c r="X449" s="218">
        <v>0</v>
      </c>
      <c r="Y449" s="216">
        <v>0</v>
      </c>
      <c r="Z449" s="65" t="s">
        <v>12</v>
      </c>
      <c r="AA449" s="125">
        <f t="shared" si="332"/>
        <v>0</v>
      </c>
      <c r="AB449" s="125">
        <f t="shared" si="333"/>
        <v>0</v>
      </c>
      <c r="AC449" s="125">
        <f t="shared" si="334"/>
        <v>0</v>
      </c>
      <c r="AD449" s="66">
        <f t="shared" si="338"/>
        <v>0</v>
      </c>
      <c r="AE449" s="66">
        <f t="shared" si="339"/>
        <v>0</v>
      </c>
      <c r="AF449" s="79"/>
      <c r="AG449" s="68"/>
      <c r="AH449" s="68"/>
      <c r="AI449" s="68"/>
      <c r="AJ449" s="68"/>
      <c r="AK449" s="1"/>
      <c r="AL449" s="60"/>
      <c r="AM449" s="60"/>
      <c r="AN449" s="60"/>
      <c r="AO449" s="60"/>
      <c r="AP449" s="60"/>
      <c r="AQ449" s="60"/>
      <c r="AR449" s="60"/>
      <c r="AS449" s="60"/>
      <c r="AT449" s="60"/>
      <c r="AU449" s="60"/>
      <c r="AV449" s="60"/>
      <c r="AW449" s="60"/>
      <c r="AX449" s="60"/>
      <c r="AY449" s="60"/>
      <c r="AZ449" s="60"/>
      <c r="BA449" s="60"/>
      <c r="BB449" s="60"/>
      <c r="BC449" s="60"/>
      <c r="BD449" s="60"/>
      <c r="BE449" s="60"/>
      <c r="BF449" s="60"/>
      <c r="BG449" s="60"/>
      <c r="BH449" s="60"/>
      <c r="BI449" s="60"/>
      <c r="BJ449" s="60"/>
      <c r="BK449" s="60"/>
    </row>
    <row r="450" spans="1:63" s="58" customFormat="1" ht="24.75" hidden="1" customHeight="1">
      <c r="A450" s="60"/>
      <c r="B450" s="248"/>
      <c r="C450" s="249" t="s">
        <v>519</v>
      </c>
      <c r="D450" s="99"/>
      <c r="E450" s="191"/>
      <c r="F450" s="191"/>
      <c r="G450" s="191"/>
      <c r="H450" s="191"/>
      <c r="I450" s="191"/>
      <c r="J450" s="191"/>
      <c r="K450" s="191"/>
      <c r="L450" s="191"/>
      <c r="M450" s="191"/>
      <c r="N450" s="191"/>
      <c r="O450" s="191"/>
      <c r="P450" s="192"/>
      <c r="Q450" s="192"/>
      <c r="R450" s="192"/>
      <c r="S450" s="155">
        <f t="shared" si="329"/>
        <v>0</v>
      </c>
      <c r="T450" s="156">
        <f t="shared" si="337"/>
        <v>0</v>
      </c>
      <c r="U450" s="157">
        <f t="shared" si="330"/>
        <v>0</v>
      </c>
      <c r="V450" s="157">
        <f t="shared" si="331"/>
        <v>0</v>
      </c>
      <c r="W450" s="219"/>
      <c r="X450" s="218">
        <v>0</v>
      </c>
      <c r="Y450" s="216">
        <v>0</v>
      </c>
      <c r="Z450" s="65" t="s">
        <v>12</v>
      </c>
      <c r="AA450" s="125">
        <f t="shared" si="332"/>
        <v>0</v>
      </c>
      <c r="AB450" s="125">
        <f t="shared" si="333"/>
        <v>0</v>
      </c>
      <c r="AC450" s="125">
        <f t="shared" si="334"/>
        <v>0</v>
      </c>
      <c r="AD450" s="66">
        <f t="shared" si="338"/>
        <v>0</v>
      </c>
      <c r="AE450" s="66">
        <f t="shared" si="339"/>
        <v>0</v>
      </c>
      <c r="AF450" s="99"/>
      <c r="AG450" s="68"/>
      <c r="AH450" s="68"/>
      <c r="AI450" s="68"/>
      <c r="AJ450" s="68"/>
      <c r="AK450" s="1"/>
      <c r="AL450" s="60"/>
      <c r="AM450" s="60"/>
      <c r="AN450" s="60"/>
      <c r="AO450" s="60"/>
      <c r="AP450" s="60"/>
      <c r="AQ450" s="60"/>
      <c r="AR450" s="60"/>
      <c r="AS450" s="60"/>
      <c r="AT450" s="60"/>
      <c r="AU450" s="60"/>
      <c r="AV450" s="60"/>
      <c r="AW450" s="60"/>
      <c r="AX450" s="60"/>
      <c r="AY450" s="60"/>
      <c r="AZ450" s="60"/>
      <c r="BA450" s="60"/>
      <c r="BB450" s="60"/>
      <c r="BC450" s="60"/>
      <c r="BD450" s="60"/>
      <c r="BE450" s="60"/>
      <c r="BF450" s="60"/>
      <c r="BG450" s="60"/>
      <c r="BH450" s="60"/>
      <c r="BI450" s="60"/>
      <c r="BJ450" s="60"/>
      <c r="BK450" s="60"/>
    </row>
    <row r="451" spans="1:63" ht="24.75" hidden="1" customHeight="1">
      <c r="A451" s="1"/>
      <c r="B451" s="251" t="s">
        <v>520</v>
      </c>
      <c r="C451" s="251" t="s">
        <v>521</v>
      </c>
      <c r="D451" s="67"/>
      <c r="E451" s="149" t="s">
        <v>303</v>
      </c>
      <c r="F451" s="149" t="s">
        <v>404</v>
      </c>
      <c r="G451" s="149">
        <v>1</v>
      </c>
      <c r="H451" s="149" t="s">
        <v>522</v>
      </c>
      <c r="I451" s="149" t="s">
        <v>523</v>
      </c>
      <c r="J451" s="149"/>
      <c r="K451" s="149"/>
      <c r="L451" s="149"/>
      <c r="M451" s="149">
        <v>1</v>
      </c>
      <c r="N451" s="149">
        <v>574</v>
      </c>
      <c r="O451" s="149"/>
      <c r="P451" s="165"/>
      <c r="Q451" s="159" t="s">
        <v>1233</v>
      </c>
      <c r="R451" s="154">
        <v>465.29</v>
      </c>
      <c r="S451" s="155">
        <f t="shared" si="329"/>
        <v>20.472760000000001</v>
      </c>
      <c r="T451" s="156">
        <f t="shared" si="337"/>
        <v>20.472760000000001</v>
      </c>
      <c r="U451" s="157">
        <f t="shared" si="330"/>
        <v>20.472760000000001</v>
      </c>
      <c r="V451" s="157">
        <f t="shared" si="331"/>
        <v>20.472760000000001</v>
      </c>
      <c r="W451" s="219"/>
      <c r="X451" s="218">
        <v>0</v>
      </c>
      <c r="Y451" s="216">
        <v>0</v>
      </c>
      <c r="Z451" s="65" t="s">
        <v>12</v>
      </c>
      <c r="AA451" s="125">
        <f t="shared" si="332"/>
        <v>0</v>
      </c>
      <c r="AB451" s="125">
        <f t="shared" si="333"/>
        <v>0</v>
      </c>
      <c r="AC451" s="125">
        <f t="shared" si="334"/>
        <v>0</v>
      </c>
      <c r="AD451" s="66">
        <f t="shared" si="338"/>
        <v>0</v>
      </c>
      <c r="AE451" s="66">
        <f t="shared" si="339"/>
        <v>0</v>
      </c>
      <c r="AF451" s="67"/>
      <c r="AG451" s="83">
        <v>69</v>
      </c>
      <c r="AH451" s="68" t="str">
        <f t="shared" ref="AH451:AH457" si="343">IF(AG451=0,"VYPRODÁNO","SKLADEM")</f>
        <v>SKLADEM</v>
      </c>
      <c r="AI451" s="68"/>
      <c r="AJ451" s="68"/>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row>
    <row r="452" spans="1:63" ht="24.75" hidden="1" customHeight="1">
      <c r="A452" s="1"/>
      <c r="B452" s="251" t="s">
        <v>524</v>
      </c>
      <c r="C452" s="251" t="s">
        <v>525</v>
      </c>
      <c r="D452" s="67"/>
      <c r="E452" s="149" t="s">
        <v>303</v>
      </c>
      <c r="F452" s="149" t="s">
        <v>404</v>
      </c>
      <c r="G452" s="149">
        <v>1</v>
      </c>
      <c r="H452" s="149" t="s">
        <v>522</v>
      </c>
      <c r="I452" s="149" t="s">
        <v>523</v>
      </c>
      <c r="J452" s="149"/>
      <c r="K452" s="149"/>
      <c r="L452" s="149"/>
      <c r="M452" s="149">
        <v>1</v>
      </c>
      <c r="N452" s="149">
        <v>574</v>
      </c>
      <c r="O452" s="149"/>
      <c r="P452" s="165"/>
      <c r="Q452" s="186" t="s">
        <v>1234</v>
      </c>
      <c r="R452" s="154">
        <v>465.29</v>
      </c>
      <c r="S452" s="155">
        <f t="shared" si="329"/>
        <v>20.472760000000001</v>
      </c>
      <c r="T452" s="156">
        <f t="shared" si="337"/>
        <v>20.472760000000001</v>
      </c>
      <c r="U452" s="157">
        <f t="shared" si="330"/>
        <v>20.472760000000001</v>
      </c>
      <c r="V452" s="157">
        <f t="shared" si="331"/>
        <v>20.472760000000001</v>
      </c>
      <c r="W452" s="219"/>
      <c r="X452" s="218">
        <v>0</v>
      </c>
      <c r="Y452" s="216">
        <v>0</v>
      </c>
      <c r="Z452" s="65" t="s">
        <v>12</v>
      </c>
      <c r="AA452" s="125">
        <f t="shared" si="332"/>
        <v>0</v>
      </c>
      <c r="AB452" s="125">
        <f t="shared" si="333"/>
        <v>0</v>
      </c>
      <c r="AC452" s="125">
        <f t="shared" si="334"/>
        <v>0</v>
      </c>
      <c r="AD452" s="66">
        <f t="shared" si="338"/>
        <v>0</v>
      </c>
      <c r="AE452" s="66">
        <f t="shared" si="339"/>
        <v>0</v>
      </c>
      <c r="AF452" s="67"/>
      <c r="AG452" s="83">
        <v>23</v>
      </c>
      <c r="AH452" s="68" t="str">
        <f t="shared" si="343"/>
        <v>SKLADEM</v>
      </c>
      <c r="AI452" s="68"/>
      <c r="AJ452" s="68"/>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row>
    <row r="453" spans="1:63" ht="24.75" hidden="1" customHeight="1">
      <c r="A453" s="1"/>
      <c r="B453" s="251" t="s">
        <v>526</v>
      </c>
      <c r="C453" s="251" t="s">
        <v>527</v>
      </c>
      <c r="D453" s="67"/>
      <c r="E453" s="149" t="s">
        <v>303</v>
      </c>
      <c r="F453" s="149" t="s">
        <v>404</v>
      </c>
      <c r="G453" s="149">
        <v>1</v>
      </c>
      <c r="H453" s="149" t="s">
        <v>522</v>
      </c>
      <c r="I453" s="149" t="s">
        <v>523</v>
      </c>
      <c r="J453" s="149"/>
      <c r="K453" s="149"/>
      <c r="L453" s="149"/>
      <c r="M453" s="149">
        <v>1</v>
      </c>
      <c r="N453" s="149">
        <v>554</v>
      </c>
      <c r="O453" s="149"/>
      <c r="P453" s="165"/>
      <c r="Q453" s="159" t="s">
        <v>1233</v>
      </c>
      <c r="R453" s="154">
        <v>465.29</v>
      </c>
      <c r="S453" s="155">
        <f t="shared" si="329"/>
        <v>20.472760000000001</v>
      </c>
      <c r="T453" s="156">
        <f t="shared" si="337"/>
        <v>20.472760000000001</v>
      </c>
      <c r="U453" s="157">
        <f t="shared" si="330"/>
        <v>20.472760000000001</v>
      </c>
      <c r="V453" s="157">
        <f t="shared" si="331"/>
        <v>20.472760000000001</v>
      </c>
      <c r="W453" s="219"/>
      <c r="X453" s="218">
        <v>0</v>
      </c>
      <c r="Y453" s="216">
        <v>0</v>
      </c>
      <c r="Z453" s="65" t="s">
        <v>12</v>
      </c>
      <c r="AA453" s="125">
        <f t="shared" si="332"/>
        <v>0</v>
      </c>
      <c r="AB453" s="125">
        <f t="shared" si="333"/>
        <v>0</v>
      </c>
      <c r="AC453" s="125">
        <f t="shared" si="334"/>
        <v>0</v>
      </c>
      <c r="AD453" s="66">
        <f t="shared" si="338"/>
        <v>0</v>
      </c>
      <c r="AE453" s="66">
        <f t="shared" si="339"/>
        <v>0</v>
      </c>
      <c r="AF453" s="67"/>
      <c r="AG453" s="83">
        <v>48</v>
      </c>
      <c r="AH453" s="68" t="str">
        <f t="shared" si="343"/>
        <v>SKLADEM</v>
      </c>
      <c r="AI453" s="68"/>
      <c r="AJ453" s="68"/>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row>
    <row r="454" spans="1:63" ht="24.75" hidden="1" customHeight="1">
      <c r="A454" s="1"/>
      <c r="B454" s="251" t="s">
        <v>528</v>
      </c>
      <c r="C454" s="251" t="s">
        <v>529</v>
      </c>
      <c r="D454" s="67"/>
      <c r="E454" s="149" t="s">
        <v>303</v>
      </c>
      <c r="F454" s="149" t="s">
        <v>404</v>
      </c>
      <c r="G454" s="149">
        <v>1</v>
      </c>
      <c r="H454" s="149" t="s">
        <v>522</v>
      </c>
      <c r="I454" s="149" t="s">
        <v>523</v>
      </c>
      <c r="J454" s="149"/>
      <c r="K454" s="149"/>
      <c r="L454" s="149"/>
      <c r="M454" s="149">
        <v>1</v>
      </c>
      <c r="N454" s="149">
        <v>573</v>
      </c>
      <c r="O454" s="149"/>
      <c r="P454" s="165"/>
      <c r="Q454" s="159" t="s">
        <v>1233</v>
      </c>
      <c r="R454" s="154">
        <v>465.29</v>
      </c>
      <c r="S454" s="155">
        <f t="shared" si="329"/>
        <v>20.472760000000001</v>
      </c>
      <c r="T454" s="156">
        <f t="shared" si="337"/>
        <v>20.472760000000001</v>
      </c>
      <c r="U454" s="157">
        <f t="shared" si="330"/>
        <v>20.472760000000001</v>
      </c>
      <c r="V454" s="157">
        <f t="shared" si="331"/>
        <v>20.472760000000001</v>
      </c>
      <c r="W454" s="219"/>
      <c r="X454" s="218">
        <v>0</v>
      </c>
      <c r="Y454" s="216">
        <v>0</v>
      </c>
      <c r="Z454" s="65" t="s">
        <v>12</v>
      </c>
      <c r="AA454" s="125">
        <f t="shared" si="332"/>
        <v>0</v>
      </c>
      <c r="AB454" s="125">
        <f t="shared" si="333"/>
        <v>0</v>
      </c>
      <c r="AC454" s="125">
        <f t="shared" si="334"/>
        <v>0</v>
      </c>
      <c r="AD454" s="66">
        <f t="shared" si="338"/>
        <v>0</v>
      </c>
      <c r="AE454" s="66">
        <f t="shared" si="339"/>
        <v>0</v>
      </c>
      <c r="AF454" s="67"/>
      <c r="AG454" s="84">
        <v>74</v>
      </c>
      <c r="AH454" s="68" t="str">
        <f t="shared" si="343"/>
        <v>SKLADEM</v>
      </c>
      <c r="AI454" s="68"/>
      <c r="AJ454" s="68"/>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row>
    <row r="455" spans="1:63" ht="24.75" hidden="1" customHeight="1">
      <c r="A455" s="1"/>
      <c r="B455" s="251" t="s">
        <v>530</v>
      </c>
      <c r="C455" s="251" t="s">
        <v>531</v>
      </c>
      <c r="D455" s="67"/>
      <c r="E455" s="149" t="s">
        <v>303</v>
      </c>
      <c r="F455" s="149" t="s">
        <v>404</v>
      </c>
      <c r="G455" s="149">
        <v>1</v>
      </c>
      <c r="H455" s="149" t="s">
        <v>522</v>
      </c>
      <c r="I455" s="149" t="s">
        <v>523</v>
      </c>
      <c r="J455" s="149"/>
      <c r="K455" s="149"/>
      <c r="L455" s="149"/>
      <c r="M455" s="149">
        <v>1</v>
      </c>
      <c r="N455" s="149">
        <v>571</v>
      </c>
      <c r="O455" s="149"/>
      <c r="P455" s="165"/>
      <c r="Q455" s="186" t="s">
        <v>1234</v>
      </c>
      <c r="R455" s="154">
        <v>465.29</v>
      </c>
      <c r="S455" s="155">
        <f t="shared" si="329"/>
        <v>20.472760000000001</v>
      </c>
      <c r="T455" s="156">
        <f t="shared" si="337"/>
        <v>20.472760000000001</v>
      </c>
      <c r="U455" s="157">
        <f t="shared" si="330"/>
        <v>20.472760000000001</v>
      </c>
      <c r="V455" s="157">
        <f t="shared" si="331"/>
        <v>20.472760000000001</v>
      </c>
      <c r="W455" s="219"/>
      <c r="X455" s="218">
        <v>0</v>
      </c>
      <c r="Y455" s="216">
        <v>0</v>
      </c>
      <c r="Z455" s="65" t="s">
        <v>12</v>
      </c>
      <c r="AA455" s="125">
        <f t="shared" si="332"/>
        <v>0</v>
      </c>
      <c r="AB455" s="125">
        <f t="shared" si="333"/>
        <v>0</v>
      </c>
      <c r="AC455" s="125">
        <f t="shared" si="334"/>
        <v>0</v>
      </c>
      <c r="AD455" s="66">
        <f t="shared" si="338"/>
        <v>0</v>
      </c>
      <c r="AE455" s="66">
        <f t="shared" si="339"/>
        <v>0</v>
      </c>
      <c r="AF455" s="67"/>
      <c r="AG455" s="83">
        <v>28</v>
      </c>
      <c r="AH455" s="68" t="str">
        <f t="shared" si="343"/>
        <v>SKLADEM</v>
      </c>
      <c r="AI455" s="68"/>
      <c r="AJ455" s="68"/>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row>
    <row r="456" spans="1:63" s="58" customFormat="1" ht="24.75" hidden="1" customHeight="1">
      <c r="A456" s="60"/>
      <c r="B456" s="248"/>
      <c r="C456" s="249" t="s">
        <v>532</v>
      </c>
      <c r="D456" s="101"/>
      <c r="E456" s="191"/>
      <c r="F456" s="191"/>
      <c r="G456" s="191"/>
      <c r="H456" s="191"/>
      <c r="I456" s="191"/>
      <c r="J456" s="191"/>
      <c r="K456" s="191"/>
      <c r="L456" s="191"/>
      <c r="M456" s="191"/>
      <c r="N456" s="191"/>
      <c r="O456" s="191"/>
      <c r="P456" s="192"/>
      <c r="Q456" s="192"/>
      <c r="R456" s="192"/>
      <c r="S456" s="155">
        <f t="shared" si="329"/>
        <v>0</v>
      </c>
      <c r="T456" s="156">
        <f t="shared" si="337"/>
        <v>0</v>
      </c>
      <c r="U456" s="157">
        <f t="shared" si="330"/>
        <v>0</v>
      </c>
      <c r="V456" s="157">
        <f t="shared" si="331"/>
        <v>0</v>
      </c>
      <c r="W456" s="219"/>
      <c r="X456" s="218">
        <v>0</v>
      </c>
      <c r="Y456" s="216">
        <v>0</v>
      </c>
      <c r="Z456" s="65" t="s">
        <v>12</v>
      </c>
      <c r="AA456" s="125">
        <f t="shared" si="332"/>
        <v>0</v>
      </c>
      <c r="AB456" s="125">
        <f t="shared" si="333"/>
        <v>0</v>
      </c>
      <c r="AC456" s="125">
        <f t="shared" si="334"/>
        <v>0</v>
      </c>
      <c r="AD456" s="66">
        <f t="shared" si="338"/>
        <v>0</v>
      </c>
      <c r="AE456" s="66">
        <f t="shared" si="339"/>
        <v>0</v>
      </c>
      <c r="AF456" s="101"/>
      <c r="AG456" s="83"/>
      <c r="AH456" s="68"/>
      <c r="AI456" s="68"/>
      <c r="AJ456" s="68"/>
      <c r="AK456" s="1"/>
      <c r="AL456" s="60"/>
      <c r="AM456" s="60"/>
      <c r="AN456" s="60"/>
      <c r="AO456" s="60"/>
      <c r="AP456" s="60"/>
      <c r="AQ456" s="60"/>
      <c r="AR456" s="60"/>
      <c r="AS456" s="60"/>
      <c r="AT456" s="60"/>
      <c r="AU456" s="60"/>
      <c r="AV456" s="60"/>
      <c r="AW456" s="60"/>
      <c r="AX456" s="60"/>
      <c r="AY456" s="60"/>
      <c r="AZ456" s="60"/>
      <c r="BA456" s="60"/>
      <c r="BB456" s="60"/>
      <c r="BC456" s="60"/>
      <c r="BD456" s="60"/>
      <c r="BE456" s="60"/>
      <c r="BF456" s="60"/>
      <c r="BG456" s="60"/>
      <c r="BH456" s="60"/>
      <c r="BI456" s="60"/>
      <c r="BJ456" s="60"/>
      <c r="BK456" s="60"/>
    </row>
    <row r="457" spans="1:63" ht="24.75" hidden="1" customHeight="1">
      <c r="A457" s="1"/>
      <c r="B457" s="251" t="s">
        <v>533</v>
      </c>
      <c r="C457" s="251" t="s">
        <v>534</v>
      </c>
      <c r="D457" s="67"/>
      <c r="E457" s="149" t="s">
        <v>303</v>
      </c>
      <c r="F457" s="149" t="s">
        <v>404</v>
      </c>
      <c r="G457" s="149">
        <v>1</v>
      </c>
      <c r="H457" s="149" t="s">
        <v>522</v>
      </c>
      <c r="I457" s="149" t="s">
        <v>523</v>
      </c>
      <c r="J457" s="149"/>
      <c r="K457" s="149"/>
      <c r="L457" s="149"/>
      <c r="M457" s="149">
        <v>1</v>
      </c>
      <c r="N457" s="149">
        <v>612</v>
      </c>
      <c r="O457" s="149"/>
      <c r="P457" s="165"/>
      <c r="Q457" s="159" t="s">
        <v>1233</v>
      </c>
      <c r="R457" s="154">
        <v>518.17999999999995</v>
      </c>
      <c r="S457" s="155">
        <f t="shared" si="329"/>
        <v>22.799919999999997</v>
      </c>
      <c r="T457" s="156">
        <f t="shared" si="337"/>
        <v>22.799919999999997</v>
      </c>
      <c r="U457" s="157">
        <f t="shared" si="330"/>
        <v>22.799919999999997</v>
      </c>
      <c r="V457" s="157">
        <f t="shared" si="331"/>
        <v>22.799919999999997</v>
      </c>
      <c r="W457" s="219"/>
      <c r="X457" s="218">
        <v>0</v>
      </c>
      <c r="Y457" s="216">
        <v>0</v>
      </c>
      <c r="Z457" s="65" t="s">
        <v>12</v>
      </c>
      <c r="AA457" s="125">
        <f t="shared" si="332"/>
        <v>0</v>
      </c>
      <c r="AB457" s="125">
        <f t="shared" si="333"/>
        <v>0</v>
      </c>
      <c r="AC457" s="125">
        <f t="shared" si="334"/>
        <v>0</v>
      </c>
      <c r="AD457" s="66">
        <f t="shared" si="338"/>
        <v>0</v>
      </c>
      <c r="AE457" s="66">
        <f t="shared" si="339"/>
        <v>0</v>
      </c>
      <c r="AF457" s="67"/>
      <c r="AG457" s="83">
        <v>58</v>
      </c>
      <c r="AH457" s="68" t="str">
        <f t="shared" si="343"/>
        <v>SKLADEM</v>
      </c>
      <c r="AI457" s="68"/>
      <c r="AJ457" s="68"/>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row>
    <row r="458" spans="1:63" ht="24.75" hidden="1" customHeight="1">
      <c r="A458" s="1"/>
      <c r="B458" s="251" t="s">
        <v>535</v>
      </c>
      <c r="C458" s="251" t="s">
        <v>536</v>
      </c>
      <c r="D458" s="67"/>
      <c r="E458" s="149" t="s">
        <v>303</v>
      </c>
      <c r="F458" s="149" t="s">
        <v>404</v>
      </c>
      <c r="G458" s="149">
        <v>1</v>
      </c>
      <c r="H458" s="149" t="s">
        <v>522</v>
      </c>
      <c r="I458" s="149" t="s">
        <v>523</v>
      </c>
      <c r="J458" s="149"/>
      <c r="K458" s="149"/>
      <c r="L458" s="149"/>
      <c r="M458" s="149">
        <v>1</v>
      </c>
      <c r="N458" s="149">
        <v>594</v>
      </c>
      <c r="O458" s="149"/>
      <c r="P458" s="165"/>
      <c r="Q458" s="174" t="s">
        <v>1352</v>
      </c>
      <c r="R458" s="154">
        <v>518.17999999999995</v>
      </c>
      <c r="S458" s="155">
        <f t="shared" si="329"/>
        <v>22.799919999999997</v>
      </c>
      <c r="T458" s="156">
        <f t="shared" si="337"/>
        <v>22.799919999999997</v>
      </c>
      <c r="U458" s="157">
        <f t="shared" si="330"/>
        <v>22.799919999999997</v>
      </c>
      <c r="V458" s="157">
        <f t="shared" si="331"/>
        <v>22.799919999999997</v>
      </c>
      <c r="W458" s="219"/>
      <c r="X458" s="218">
        <v>0</v>
      </c>
      <c r="Y458" s="216">
        <v>0</v>
      </c>
      <c r="Z458" s="65" t="s">
        <v>12</v>
      </c>
      <c r="AA458" s="125">
        <f t="shared" si="332"/>
        <v>0</v>
      </c>
      <c r="AB458" s="125">
        <f t="shared" si="333"/>
        <v>0</v>
      </c>
      <c r="AC458" s="125">
        <f t="shared" si="334"/>
        <v>0</v>
      </c>
      <c r="AD458" s="66">
        <f t="shared" si="338"/>
        <v>0</v>
      </c>
      <c r="AE458" s="66">
        <f t="shared" si="339"/>
        <v>0</v>
      </c>
      <c r="AF458" s="67"/>
      <c r="AG458" s="83">
        <v>0</v>
      </c>
      <c r="AH458" s="68" t="str">
        <f t="shared" ref="AH458:AH459" si="344">IF(AG458&gt;0,"SKLADEM","VYPRODÁNO")</f>
        <v>VYPRODÁNO</v>
      </c>
      <c r="AI458" s="68"/>
      <c r="AJ458" s="68"/>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row>
    <row r="459" spans="1:63" ht="24.75" hidden="1" customHeight="1">
      <c r="A459" s="1"/>
      <c r="B459" s="251" t="s">
        <v>538</v>
      </c>
      <c r="C459" s="251" t="s">
        <v>537</v>
      </c>
      <c r="D459" s="67"/>
      <c r="E459" s="307" t="s">
        <v>303</v>
      </c>
      <c r="F459" s="149" t="s">
        <v>404</v>
      </c>
      <c r="G459" s="149">
        <v>1</v>
      </c>
      <c r="H459" s="149" t="s">
        <v>522</v>
      </c>
      <c r="I459" s="149" t="s">
        <v>523</v>
      </c>
      <c r="J459" s="149"/>
      <c r="K459" s="149"/>
      <c r="L459" s="149"/>
      <c r="M459" s="149">
        <v>1</v>
      </c>
      <c r="N459" s="149"/>
      <c r="O459" s="149"/>
      <c r="P459" s="165"/>
      <c r="Q459" s="158" t="s">
        <v>11</v>
      </c>
      <c r="R459" s="154">
        <v>465.29</v>
      </c>
      <c r="S459" s="155">
        <f t="shared" si="329"/>
        <v>20.472760000000001</v>
      </c>
      <c r="T459" s="156">
        <f t="shared" si="337"/>
        <v>20.472760000000001</v>
      </c>
      <c r="U459" s="157">
        <f t="shared" si="330"/>
        <v>20.472760000000001</v>
      </c>
      <c r="V459" s="157">
        <f t="shared" si="331"/>
        <v>20.472760000000001</v>
      </c>
      <c r="W459" s="219"/>
      <c r="X459" s="218">
        <v>0</v>
      </c>
      <c r="Y459" s="216">
        <v>0</v>
      </c>
      <c r="Z459" s="65" t="s">
        <v>12</v>
      </c>
      <c r="AA459" s="125">
        <f t="shared" si="332"/>
        <v>0</v>
      </c>
      <c r="AB459" s="125">
        <f t="shared" si="333"/>
        <v>0</v>
      </c>
      <c r="AC459" s="125">
        <f t="shared" si="334"/>
        <v>0</v>
      </c>
      <c r="AD459" s="66">
        <f t="shared" si="338"/>
        <v>0</v>
      </c>
      <c r="AE459" s="66">
        <f t="shared" si="339"/>
        <v>0</v>
      </c>
      <c r="AF459" s="67"/>
      <c r="AG459" s="83">
        <v>0</v>
      </c>
      <c r="AH459" s="68" t="str">
        <f t="shared" si="344"/>
        <v>VYPRODÁNO</v>
      </c>
      <c r="AI459" s="68"/>
      <c r="AJ459" s="68"/>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row>
    <row r="460" spans="1:63" ht="24.75" hidden="1" customHeight="1">
      <c r="A460" s="1"/>
      <c r="B460" s="251" t="s">
        <v>538</v>
      </c>
      <c r="C460" s="251" t="s">
        <v>539</v>
      </c>
      <c r="D460" s="67"/>
      <c r="E460" s="149" t="s">
        <v>303</v>
      </c>
      <c r="F460" s="149" t="s">
        <v>404</v>
      </c>
      <c r="G460" s="149">
        <v>1</v>
      </c>
      <c r="H460" s="149" t="s">
        <v>522</v>
      </c>
      <c r="I460" s="149" t="s">
        <v>523</v>
      </c>
      <c r="J460" s="149"/>
      <c r="K460" s="149"/>
      <c r="L460" s="149"/>
      <c r="M460" s="149">
        <v>1</v>
      </c>
      <c r="N460" s="149">
        <v>406</v>
      </c>
      <c r="O460" s="149"/>
      <c r="P460" s="165"/>
      <c r="Q460" s="186" t="s">
        <v>1234</v>
      </c>
      <c r="R460" s="154">
        <v>465.29</v>
      </c>
      <c r="S460" s="155">
        <f t="shared" si="329"/>
        <v>20.472760000000001</v>
      </c>
      <c r="T460" s="156">
        <f t="shared" si="337"/>
        <v>20.472760000000001</v>
      </c>
      <c r="U460" s="157">
        <f t="shared" si="330"/>
        <v>20.472760000000001</v>
      </c>
      <c r="V460" s="157">
        <f t="shared" si="331"/>
        <v>20.472760000000001</v>
      </c>
      <c r="W460" s="219"/>
      <c r="X460" s="218">
        <v>0</v>
      </c>
      <c r="Y460" s="216">
        <v>0</v>
      </c>
      <c r="Z460" s="65" t="s">
        <v>12</v>
      </c>
      <c r="AA460" s="125">
        <f t="shared" si="332"/>
        <v>0</v>
      </c>
      <c r="AB460" s="125">
        <f t="shared" si="333"/>
        <v>0</v>
      </c>
      <c r="AC460" s="125">
        <f t="shared" si="334"/>
        <v>0</v>
      </c>
      <c r="AD460" s="66">
        <f t="shared" si="338"/>
        <v>0</v>
      </c>
      <c r="AE460" s="66">
        <f t="shared" si="339"/>
        <v>0</v>
      </c>
      <c r="AF460" s="67"/>
      <c r="AG460" s="83">
        <v>34</v>
      </c>
      <c r="AH460" s="68" t="str">
        <f t="shared" ref="AH460:AH467" si="345">IF(AG460=0,"VYPRODÁNO","SKLADEM")</f>
        <v>SKLADEM</v>
      </c>
      <c r="AI460" s="68"/>
      <c r="AJ460" s="68"/>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row>
    <row r="461" spans="1:63" s="58" customFormat="1" ht="24.75" hidden="1" customHeight="1">
      <c r="A461" s="60"/>
      <c r="B461" s="248"/>
      <c r="C461" s="249" t="s">
        <v>540</v>
      </c>
      <c r="D461" s="101"/>
      <c r="E461" s="191"/>
      <c r="F461" s="191"/>
      <c r="G461" s="191"/>
      <c r="H461" s="191"/>
      <c r="I461" s="191"/>
      <c r="J461" s="191"/>
      <c r="K461" s="191"/>
      <c r="L461" s="191"/>
      <c r="M461" s="191"/>
      <c r="N461" s="191"/>
      <c r="O461" s="191"/>
      <c r="P461" s="192"/>
      <c r="Q461" s="192"/>
      <c r="R461" s="192"/>
      <c r="S461" s="155">
        <f t="shared" si="329"/>
        <v>0</v>
      </c>
      <c r="T461" s="156">
        <f t="shared" si="337"/>
        <v>0</v>
      </c>
      <c r="U461" s="157">
        <f t="shared" si="330"/>
        <v>0</v>
      </c>
      <c r="V461" s="157">
        <f t="shared" si="331"/>
        <v>0</v>
      </c>
      <c r="W461" s="219"/>
      <c r="X461" s="218">
        <v>0</v>
      </c>
      <c r="Y461" s="216">
        <v>0</v>
      </c>
      <c r="Z461" s="65" t="s">
        <v>12</v>
      </c>
      <c r="AA461" s="125">
        <f t="shared" si="332"/>
        <v>0</v>
      </c>
      <c r="AB461" s="125">
        <f t="shared" si="333"/>
        <v>0</v>
      </c>
      <c r="AC461" s="125">
        <f t="shared" si="334"/>
        <v>0</v>
      </c>
      <c r="AD461" s="66">
        <f t="shared" si="338"/>
        <v>0</v>
      </c>
      <c r="AE461" s="66">
        <f t="shared" si="339"/>
        <v>0</v>
      </c>
      <c r="AF461" s="101"/>
      <c r="AG461" s="68"/>
      <c r="AH461" s="68"/>
      <c r="AI461" s="68"/>
      <c r="AJ461" s="68"/>
      <c r="AK461" s="1"/>
      <c r="AL461" s="60"/>
      <c r="AM461" s="60"/>
      <c r="AN461" s="60"/>
      <c r="AO461" s="60"/>
      <c r="AP461" s="60"/>
      <c r="AQ461" s="60"/>
      <c r="AR461" s="60"/>
      <c r="AS461" s="60"/>
      <c r="AT461" s="60"/>
      <c r="AU461" s="60"/>
      <c r="AV461" s="60"/>
      <c r="AW461" s="60"/>
      <c r="AX461" s="60"/>
      <c r="AY461" s="60"/>
      <c r="AZ461" s="60"/>
      <c r="BA461" s="60"/>
      <c r="BB461" s="60"/>
      <c r="BC461" s="60"/>
      <c r="BD461" s="60"/>
      <c r="BE461" s="60"/>
      <c r="BF461" s="60"/>
      <c r="BG461" s="60"/>
      <c r="BH461" s="60"/>
      <c r="BI461" s="60"/>
      <c r="BJ461" s="60"/>
      <c r="BK461" s="60"/>
    </row>
    <row r="462" spans="1:63" ht="24.75" hidden="1" customHeight="1">
      <c r="A462" s="1"/>
      <c r="B462" s="251" t="s">
        <v>541</v>
      </c>
      <c r="C462" s="251" t="s">
        <v>542</v>
      </c>
      <c r="D462" s="67"/>
      <c r="E462" s="149" t="s">
        <v>303</v>
      </c>
      <c r="F462" s="149" t="s">
        <v>404</v>
      </c>
      <c r="G462" s="149">
        <v>1</v>
      </c>
      <c r="H462" s="149" t="s">
        <v>522</v>
      </c>
      <c r="I462" s="149" t="s">
        <v>523</v>
      </c>
      <c r="J462" s="149"/>
      <c r="K462" s="149"/>
      <c r="L462" s="149"/>
      <c r="M462" s="149">
        <v>1</v>
      </c>
      <c r="N462" s="149">
        <v>588</v>
      </c>
      <c r="O462" s="149"/>
      <c r="P462" s="165"/>
      <c r="Q462" s="186" t="s">
        <v>1234</v>
      </c>
      <c r="R462" s="154">
        <v>569.41999999999996</v>
      </c>
      <c r="S462" s="155">
        <f t="shared" si="329"/>
        <v>25.054479999999998</v>
      </c>
      <c r="T462" s="156">
        <f t="shared" si="337"/>
        <v>25.054479999999998</v>
      </c>
      <c r="U462" s="157">
        <f t="shared" si="330"/>
        <v>25.054479999999998</v>
      </c>
      <c r="V462" s="157">
        <f t="shared" si="331"/>
        <v>25.054479999999998</v>
      </c>
      <c r="W462" s="219"/>
      <c r="X462" s="218">
        <v>0</v>
      </c>
      <c r="Y462" s="216">
        <v>0</v>
      </c>
      <c r="Z462" s="65" t="s">
        <v>12</v>
      </c>
      <c r="AA462" s="125">
        <f t="shared" si="332"/>
        <v>0</v>
      </c>
      <c r="AB462" s="125">
        <f t="shared" si="333"/>
        <v>0</v>
      </c>
      <c r="AC462" s="125">
        <f t="shared" si="334"/>
        <v>0</v>
      </c>
      <c r="AD462" s="66">
        <f t="shared" si="338"/>
        <v>0</v>
      </c>
      <c r="AE462" s="66">
        <f t="shared" si="339"/>
        <v>0</v>
      </c>
      <c r="AF462" s="67"/>
      <c r="AG462" s="83">
        <v>1</v>
      </c>
      <c r="AH462" s="68" t="str">
        <f t="shared" si="345"/>
        <v>SKLADEM</v>
      </c>
      <c r="AI462" s="68"/>
      <c r="AJ462" s="68"/>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row>
    <row r="463" spans="1:63" ht="24.75" hidden="1" customHeight="1">
      <c r="A463" s="1"/>
      <c r="B463" s="251" t="s">
        <v>543</v>
      </c>
      <c r="C463" s="251" t="s">
        <v>544</v>
      </c>
      <c r="D463" s="67"/>
      <c r="E463" s="149" t="s">
        <v>303</v>
      </c>
      <c r="F463" s="149" t="s">
        <v>404</v>
      </c>
      <c r="G463" s="149">
        <v>1</v>
      </c>
      <c r="H463" s="149" t="s">
        <v>522</v>
      </c>
      <c r="I463" s="149" t="s">
        <v>523</v>
      </c>
      <c r="J463" s="149"/>
      <c r="K463" s="149"/>
      <c r="L463" s="149"/>
      <c r="M463" s="149">
        <v>1</v>
      </c>
      <c r="N463" s="149">
        <v>588</v>
      </c>
      <c r="O463" s="149"/>
      <c r="P463" s="165"/>
      <c r="Q463" s="186" t="s">
        <v>1234</v>
      </c>
      <c r="R463" s="154">
        <v>569.41999999999996</v>
      </c>
      <c r="S463" s="155">
        <f t="shared" si="329"/>
        <v>25.054479999999998</v>
      </c>
      <c r="T463" s="156">
        <f t="shared" si="337"/>
        <v>25.054479999999998</v>
      </c>
      <c r="U463" s="157">
        <f t="shared" si="330"/>
        <v>25.054479999999998</v>
      </c>
      <c r="V463" s="157">
        <f t="shared" si="331"/>
        <v>25.054479999999998</v>
      </c>
      <c r="W463" s="219"/>
      <c r="X463" s="218">
        <v>0</v>
      </c>
      <c r="Y463" s="216">
        <v>0</v>
      </c>
      <c r="Z463" s="65" t="s">
        <v>12</v>
      </c>
      <c r="AA463" s="125">
        <f t="shared" si="332"/>
        <v>0</v>
      </c>
      <c r="AB463" s="125">
        <f t="shared" si="333"/>
        <v>0</v>
      </c>
      <c r="AC463" s="125">
        <f t="shared" si="334"/>
        <v>0</v>
      </c>
      <c r="AD463" s="66">
        <f t="shared" si="338"/>
        <v>0</v>
      </c>
      <c r="AE463" s="66">
        <f t="shared" si="339"/>
        <v>0</v>
      </c>
      <c r="AF463" s="67"/>
      <c r="AG463" s="83">
        <v>42</v>
      </c>
      <c r="AH463" s="68" t="str">
        <f t="shared" si="345"/>
        <v>SKLADEM</v>
      </c>
      <c r="AI463" s="68"/>
      <c r="AJ463" s="68"/>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row>
    <row r="464" spans="1:63" ht="24.75" hidden="1" customHeight="1">
      <c r="A464" s="1"/>
      <c r="B464" s="251" t="s">
        <v>545</v>
      </c>
      <c r="C464" s="251" t="s">
        <v>546</v>
      </c>
      <c r="D464" s="67"/>
      <c r="E464" s="149" t="s">
        <v>303</v>
      </c>
      <c r="F464" s="149" t="s">
        <v>404</v>
      </c>
      <c r="G464" s="149">
        <v>1</v>
      </c>
      <c r="H464" s="149" t="s">
        <v>522</v>
      </c>
      <c r="I464" s="149" t="s">
        <v>523</v>
      </c>
      <c r="J464" s="149"/>
      <c r="K464" s="149"/>
      <c r="L464" s="149"/>
      <c r="M464" s="149">
        <v>1</v>
      </c>
      <c r="N464" s="149">
        <v>579</v>
      </c>
      <c r="O464" s="149"/>
      <c r="P464" s="165"/>
      <c r="Q464" s="186" t="s">
        <v>1234</v>
      </c>
      <c r="R464" s="154">
        <v>569.41999999999996</v>
      </c>
      <c r="S464" s="155">
        <f t="shared" si="329"/>
        <v>25.054479999999998</v>
      </c>
      <c r="T464" s="156">
        <f t="shared" si="337"/>
        <v>25.054479999999998</v>
      </c>
      <c r="U464" s="157">
        <f t="shared" si="330"/>
        <v>25.054479999999998</v>
      </c>
      <c r="V464" s="157">
        <f t="shared" si="331"/>
        <v>25.054479999999998</v>
      </c>
      <c r="W464" s="219"/>
      <c r="X464" s="218">
        <v>0</v>
      </c>
      <c r="Y464" s="216">
        <v>0</v>
      </c>
      <c r="Z464" s="65" t="s">
        <v>12</v>
      </c>
      <c r="AA464" s="125">
        <f t="shared" si="332"/>
        <v>0</v>
      </c>
      <c r="AB464" s="125">
        <f t="shared" si="333"/>
        <v>0</v>
      </c>
      <c r="AC464" s="125">
        <f t="shared" si="334"/>
        <v>0</v>
      </c>
      <c r="AD464" s="66">
        <f t="shared" si="338"/>
        <v>0</v>
      </c>
      <c r="AE464" s="66">
        <f t="shared" si="339"/>
        <v>0</v>
      </c>
      <c r="AF464" s="67"/>
      <c r="AG464" s="84">
        <v>33</v>
      </c>
      <c r="AH464" s="68" t="str">
        <f t="shared" si="345"/>
        <v>SKLADEM</v>
      </c>
      <c r="AI464" s="68"/>
      <c r="AJ464" s="68"/>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row>
    <row r="465" spans="1:63" ht="24.75" hidden="1" customHeight="1">
      <c r="A465" s="1"/>
      <c r="B465" s="251" t="s">
        <v>547</v>
      </c>
      <c r="C465" s="251" t="s">
        <v>548</v>
      </c>
      <c r="D465" s="67"/>
      <c r="E465" s="149" t="s">
        <v>303</v>
      </c>
      <c r="F465" s="149" t="s">
        <v>404</v>
      </c>
      <c r="G465" s="149">
        <v>1</v>
      </c>
      <c r="H465" s="149" t="s">
        <v>522</v>
      </c>
      <c r="I465" s="149" t="s">
        <v>523</v>
      </c>
      <c r="J465" s="149"/>
      <c r="K465" s="149"/>
      <c r="L465" s="149"/>
      <c r="M465" s="149">
        <v>1</v>
      </c>
      <c r="N465" s="149">
        <v>617</v>
      </c>
      <c r="O465" s="149"/>
      <c r="P465" s="165"/>
      <c r="Q465" s="159" t="s">
        <v>1233</v>
      </c>
      <c r="R465" s="154">
        <v>569.41999999999996</v>
      </c>
      <c r="S465" s="155">
        <f t="shared" si="329"/>
        <v>25.054479999999998</v>
      </c>
      <c r="T465" s="156">
        <f t="shared" si="337"/>
        <v>25.054479999999998</v>
      </c>
      <c r="U465" s="157">
        <f t="shared" si="330"/>
        <v>25.054479999999998</v>
      </c>
      <c r="V465" s="157">
        <f t="shared" si="331"/>
        <v>25.054479999999998</v>
      </c>
      <c r="W465" s="219"/>
      <c r="X465" s="218">
        <v>0</v>
      </c>
      <c r="Y465" s="216">
        <v>0</v>
      </c>
      <c r="Z465" s="65" t="s">
        <v>12</v>
      </c>
      <c r="AA465" s="125">
        <f t="shared" si="332"/>
        <v>0</v>
      </c>
      <c r="AB465" s="125">
        <f t="shared" si="333"/>
        <v>0</v>
      </c>
      <c r="AC465" s="125">
        <f t="shared" si="334"/>
        <v>0</v>
      </c>
      <c r="AD465" s="66">
        <f t="shared" si="338"/>
        <v>0</v>
      </c>
      <c r="AE465" s="66">
        <f t="shared" si="339"/>
        <v>0</v>
      </c>
      <c r="AF465" s="67"/>
      <c r="AG465" s="83">
        <v>57</v>
      </c>
      <c r="AH465" s="68" t="str">
        <f t="shared" si="345"/>
        <v>SKLADEM</v>
      </c>
      <c r="AI465" s="68"/>
      <c r="AJ465" s="68"/>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row>
    <row r="466" spans="1:63" s="58" customFormat="1" ht="24.75" hidden="1" customHeight="1">
      <c r="A466" s="60"/>
      <c r="B466" s="249"/>
      <c r="C466" s="249" t="s">
        <v>549</v>
      </c>
      <c r="D466" s="101"/>
      <c r="E466" s="191"/>
      <c r="F466" s="191"/>
      <c r="G466" s="191"/>
      <c r="H466" s="191"/>
      <c r="I466" s="191"/>
      <c r="J466" s="191"/>
      <c r="K466" s="191"/>
      <c r="L466" s="191"/>
      <c r="M466" s="191"/>
      <c r="N466" s="191"/>
      <c r="O466" s="191"/>
      <c r="P466" s="192"/>
      <c r="Q466" s="192"/>
      <c r="R466" s="192"/>
      <c r="S466" s="155">
        <f t="shared" si="329"/>
        <v>0</v>
      </c>
      <c r="T466" s="156">
        <f t="shared" si="337"/>
        <v>0</v>
      </c>
      <c r="U466" s="157">
        <f t="shared" si="330"/>
        <v>0</v>
      </c>
      <c r="V466" s="157">
        <f t="shared" si="331"/>
        <v>0</v>
      </c>
      <c r="W466" s="219"/>
      <c r="X466" s="218">
        <v>0</v>
      </c>
      <c r="Y466" s="216">
        <v>0</v>
      </c>
      <c r="Z466" s="65" t="s">
        <v>12</v>
      </c>
      <c r="AA466" s="125">
        <f t="shared" si="332"/>
        <v>0</v>
      </c>
      <c r="AB466" s="125">
        <f t="shared" si="333"/>
        <v>0</v>
      </c>
      <c r="AC466" s="125">
        <f t="shared" si="334"/>
        <v>0</v>
      </c>
      <c r="AD466" s="66">
        <f t="shared" si="338"/>
        <v>0</v>
      </c>
      <c r="AE466" s="66">
        <f t="shared" si="339"/>
        <v>0</v>
      </c>
      <c r="AF466" s="101"/>
      <c r="AG466" s="83"/>
      <c r="AH466" s="68"/>
      <c r="AI466" s="68"/>
      <c r="AJ466" s="68"/>
      <c r="AK466" s="1"/>
      <c r="AL466" s="60"/>
      <c r="AM466" s="60"/>
      <c r="AN466" s="60"/>
      <c r="AO466" s="60"/>
      <c r="AP466" s="60"/>
      <c r="AQ466" s="60"/>
      <c r="AR466" s="60"/>
      <c r="AS466" s="60"/>
      <c r="AT466" s="60"/>
      <c r="AU466" s="60"/>
      <c r="AV466" s="60"/>
      <c r="AW466" s="60"/>
      <c r="AX466" s="60"/>
      <c r="AY466" s="60"/>
      <c r="AZ466" s="60"/>
      <c r="BA466" s="60"/>
      <c r="BB466" s="60"/>
      <c r="BC466" s="60"/>
      <c r="BD466" s="60"/>
      <c r="BE466" s="60"/>
      <c r="BF466" s="60"/>
      <c r="BG466" s="60"/>
      <c r="BH466" s="60"/>
      <c r="BI466" s="60"/>
      <c r="BJ466" s="60"/>
      <c r="BK466" s="60"/>
    </row>
    <row r="467" spans="1:63" ht="24.75" hidden="1" customHeight="1">
      <c r="A467" s="1"/>
      <c r="B467" s="251" t="s">
        <v>550</v>
      </c>
      <c r="C467" s="251" t="s">
        <v>551</v>
      </c>
      <c r="D467" s="67"/>
      <c r="E467" s="149" t="s">
        <v>303</v>
      </c>
      <c r="F467" s="149" t="s">
        <v>404</v>
      </c>
      <c r="G467" s="149">
        <v>1</v>
      </c>
      <c r="H467" s="149" t="s">
        <v>522</v>
      </c>
      <c r="I467" s="149" t="s">
        <v>523</v>
      </c>
      <c r="J467" s="149"/>
      <c r="K467" s="149"/>
      <c r="L467" s="149"/>
      <c r="M467" s="149">
        <v>1</v>
      </c>
      <c r="N467" s="149">
        <v>586</v>
      </c>
      <c r="O467" s="149"/>
      <c r="P467" s="165"/>
      <c r="Q467" s="186" t="s">
        <v>1234</v>
      </c>
      <c r="R467" s="154">
        <v>496.69</v>
      </c>
      <c r="S467" s="155">
        <f t="shared" si="329"/>
        <v>21.85436</v>
      </c>
      <c r="T467" s="156">
        <f t="shared" si="337"/>
        <v>21.85436</v>
      </c>
      <c r="U467" s="157">
        <f t="shared" si="330"/>
        <v>21.85436</v>
      </c>
      <c r="V467" s="157">
        <f t="shared" si="331"/>
        <v>21.85436</v>
      </c>
      <c r="W467" s="219"/>
      <c r="X467" s="218">
        <v>0</v>
      </c>
      <c r="Y467" s="216">
        <v>0</v>
      </c>
      <c r="Z467" s="65" t="s">
        <v>12</v>
      </c>
      <c r="AA467" s="125">
        <f t="shared" si="332"/>
        <v>0</v>
      </c>
      <c r="AB467" s="125">
        <f t="shared" si="333"/>
        <v>0</v>
      </c>
      <c r="AC467" s="125">
        <f t="shared" si="334"/>
        <v>0</v>
      </c>
      <c r="AD467" s="66">
        <f t="shared" si="338"/>
        <v>0</v>
      </c>
      <c r="AE467" s="66">
        <f t="shared" si="339"/>
        <v>0</v>
      </c>
      <c r="AF467" s="67"/>
      <c r="AG467" s="83">
        <v>49</v>
      </c>
      <c r="AH467" s="68" t="str">
        <f t="shared" si="345"/>
        <v>SKLADEM</v>
      </c>
      <c r="AI467" s="68"/>
      <c r="AJ467" s="68"/>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row>
    <row r="468" spans="1:63" s="58" customFormat="1" ht="24.75" hidden="1" customHeight="1">
      <c r="A468" s="60"/>
      <c r="B468" s="248"/>
      <c r="C468" s="249" t="s">
        <v>552</v>
      </c>
      <c r="D468" s="101"/>
      <c r="E468" s="191"/>
      <c r="F468" s="191"/>
      <c r="G468" s="191"/>
      <c r="H468" s="191"/>
      <c r="I468" s="191"/>
      <c r="J468" s="191"/>
      <c r="K468" s="191"/>
      <c r="L468" s="191"/>
      <c r="M468" s="191"/>
      <c r="N468" s="191"/>
      <c r="O468" s="191"/>
      <c r="P468" s="192"/>
      <c r="Q468" s="192"/>
      <c r="R468" s="192"/>
      <c r="S468" s="155">
        <f t="shared" si="329"/>
        <v>0</v>
      </c>
      <c r="T468" s="156">
        <f t="shared" si="337"/>
        <v>0</v>
      </c>
      <c r="U468" s="157">
        <f t="shared" si="330"/>
        <v>0</v>
      </c>
      <c r="V468" s="157">
        <f t="shared" si="331"/>
        <v>0</v>
      </c>
      <c r="W468" s="219"/>
      <c r="X468" s="218">
        <v>0</v>
      </c>
      <c r="Y468" s="216">
        <v>0</v>
      </c>
      <c r="Z468" s="65" t="s">
        <v>12</v>
      </c>
      <c r="AA468" s="125">
        <f t="shared" si="332"/>
        <v>0</v>
      </c>
      <c r="AB468" s="125">
        <f t="shared" si="333"/>
        <v>0</v>
      </c>
      <c r="AC468" s="125">
        <f t="shared" si="334"/>
        <v>0</v>
      </c>
      <c r="AD468" s="66">
        <f t="shared" si="338"/>
        <v>0</v>
      </c>
      <c r="AE468" s="66">
        <f t="shared" si="339"/>
        <v>0</v>
      </c>
      <c r="AF468" s="101"/>
      <c r="AG468" s="83"/>
      <c r="AH468" s="68"/>
      <c r="AI468" s="68"/>
      <c r="AJ468" s="68"/>
      <c r="AK468" s="1"/>
      <c r="AL468" s="60"/>
      <c r="AM468" s="60"/>
      <c r="AN468" s="60"/>
      <c r="AO468" s="60"/>
      <c r="AP468" s="60"/>
      <c r="AQ468" s="60"/>
      <c r="AR468" s="60"/>
      <c r="AS468" s="60"/>
      <c r="AT468" s="60"/>
      <c r="AU468" s="60"/>
      <c r="AV468" s="60"/>
      <c r="AW468" s="60"/>
      <c r="AX468" s="60"/>
      <c r="AY468" s="60"/>
      <c r="AZ468" s="60"/>
      <c r="BA468" s="60"/>
      <c r="BB468" s="60"/>
      <c r="BC468" s="60"/>
      <c r="BD468" s="60"/>
      <c r="BE468" s="60"/>
      <c r="BF468" s="60"/>
      <c r="BG468" s="60"/>
      <c r="BH468" s="60"/>
      <c r="BI468" s="60"/>
      <c r="BJ468" s="60"/>
      <c r="BK468" s="60"/>
    </row>
    <row r="469" spans="1:63" ht="24.75" hidden="1" customHeight="1">
      <c r="A469" s="1"/>
      <c r="B469" s="251" t="s">
        <v>553</v>
      </c>
      <c r="C469" s="251" t="s">
        <v>554</v>
      </c>
      <c r="D469" s="67"/>
      <c r="E469" s="149" t="s">
        <v>303</v>
      </c>
      <c r="F469" s="149" t="s">
        <v>404</v>
      </c>
      <c r="G469" s="149">
        <v>1</v>
      </c>
      <c r="H469" s="149" t="s">
        <v>522</v>
      </c>
      <c r="I469" s="149" t="s">
        <v>523</v>
      </c>
      <c r="J469" s="149"/>
      <c r="K469" s="149"/>
      <c r="L469" s="149"/>
      <c r="M469" s="149">
        <v>1</v>
      </c>
      <c r="N469" s="149">
        <v>583</v>
      </c>
      <c r="O469" s="149"/>
      <c r="P469" s="165"/>
      <c r="Q469" s="186" t="s">
        <v>1234</v>
      </c>
      <c r="R469" s="154">
        <v>465.29</v>
      </c>
      <c r="S469" s="155">
        <f t="shared" si="329"/>
        <v>20.472760000000001</v>
      </c>
      <c r="T469" s="156">
        <f t="shared" si="337"/>
        <v>20.472760000000001</v>
      </c>
      <c r="U469" s="157">
        <f t="shared" si="330"/>
        <v>20.472760000000001</v>
      </c>
      <c r="V469" s="157">
        <f t="shared" si="331"/>
        <v>20.472760000000001</v>
      </c>
      <c r="W469" s="219"/>
      <c r="X469" s="218">
        <v>0</v>
      </c>
      <c r="Y469" s="216">
        <v>0</v>
      </c>
      <c r="Z469" s="65" t="s">
        <v>12</v>
      </c>
      <c r="AA469" s="125">
        <f t="shared" si="332"/>
        <v>0</v>
      </c>
      <c r="AB469" s="125">
        <f t="shared" si="333"/>
        <v>0</v>
      </c>
      <c r="AC469" s="125">
        <f t="shared" si="334"/>
        <v>0</v>
      </c>
      <c r="AD469" s="66">
        <f t="shared" si="338"/>
        <v>0</v>
      </c>
      <c r="AE469" s="66">
        <f t="shared" si="339"/>
        <v>0</v>
      </c>
      <c r="AF469" s="67"/>
      <c r="AG469" s="83">
        <v>33</v>
      </c>
      <c r="AH469" s="68" t="str">
        <f t="shared" ref="AH469" si="346">IF(AG469&gt;0,"SKLADEM","VYPRODÁNO")</f>
        <v>SKLADEM</v>
      </c>
      <c r="AI469" s="68"/>
      <c r="AJ469" s="68"/>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row>
    <row r="470" spans="1:63" ht="24.75" hidden="1" customHeight="1">
      <c r="A470" s="1"/>
      <c r="B470" s="269"/>
      <c r="C470" s="249" t="s">
        <v>555</v>
      </c>
      <c r="D470" s="100"/>
      <c r="E470" s="193"/>
      <c r="F470" s="193"/>
      <c r="G470" s="193"/>
      <c r="H470" s="193"/>
      <c r="I470" s="193"/>
      <c r="J470" s="193"/>
      <c r="K470" s="193"/>
      <c r="L470" s="193"/>
      <c r="M470" s="193"/>
      <c r="N470" s="193"/>
      <c r="O470" s="193"/>
      <c r="P470" s="194"/>
      <c r="Q470" s="192"/>
      <c r="R470" s="192"/>
      <c r="S470" s="155">
        <f t="shared" si="329"/>
        <v>0</v>
      </c>
      <c r="T470" s="156">
        <f t="shared" si="337"/>
        <v>0</v>
      </c>
      <c r="U470" s="157">
        <f t="shared" si="330"/>
        <v>0</v>
      </c>
      <c r="V470" s="157">
        <f t="shared" si="331"/>
        <v>0</v>
      </c>
      <c r="W470" s="219"/>
      <c r="X470" s="218">
        <v>0</v>
      </c>
      <c r="Y470" s="216">
        <v>0</v>
      </c>
      <c r="Z470" s="65" t="s">
        <v>12</v>
      </c>
      <c r="AA470" s="125">
        <f t="shared" si="332"/>
        <v>0</v>
      </c>
      <c r="AB470" s="125">
        <f t="shared" si="333"/>
        <v>0</v>
      </c>
      <c r="AC470" s="125">
        <f t="shared" si="334"/>
        <v>0</v>
      </c>
      <c r="AD470" s="66">
        <f t="shared" si="338"/>
        <v>0</v>
      </c>
      <c r="AE470" s="66">
        <f t="shared" si="339"/>
        <v>0</v>
      </c>
      <c r="AF470" s="100"/>
      <c r="AG470" s="68"/>
      <c r="AH470" s="68"/>
      <c r="AI470" s="68"/>
      <c r="AJ470" s="68"/>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row>
    <row r="471" spans="1:63" ht="24.75" hidden="1" customHeight="1">
      <c r="A471" s="1"/>
      <c r="B471" s="251" t="s">
        <v>556</v>
      </c>
      <c r="C471" s="251" t="s">
        <v>557</v>
      </c>
      <c r="D471" s="67"/>
      <c r="E471" s="149" t="s">
        <v>303</v>
      </c>
      <c r="F471" s="149" t="s">
        <v>404</v>
      </c>
      <c r="G471" s="149">
        <v>1</v>
      </c>
      <c r="H471" s="149" t="s">
        <v>522</v>
      </c>
      <c r="I471" s="149" t="s">
        <v>523</v>
      </c>
      <c r="J471" s="149"/>
      <c r="K471" s="149"/>
      <c r="L471" s="149"/>
      <c r="M471" s="149">
        <v>1</v>
      </c>
      <c r="N471" s="149"/>
      <c r="O471" s="149"/>
      <c r="P471" s="165"/>
      <c r="Q471" s="169" t="s">
        <v>1352</v>
      </c>
      <c r="R471" s="154">
        <v>673.55</v>
      </c>
      <c r="S471" s="155">
        <f t="shared" si="329"/>
        <v>29.636199999999995</v>
      </c>
      <c r="T471" s="156">
        <f t="shared" si="337"/>
        <v>29.636199999999995</v>
      </c>
      <c r="U471" s="157">
        <f t="shared" si="330"/>
        <v>29.636199999999995</v>
      </c>
      <c r="V471" s="157">
        <f t="shared" si="331"/>
        <v>29.636199999999995</v>
      </c>
      <c r="W471" s="219"/>
      <c r="X471" s="218">
        <v>0</v>
      </c>
      <c r="Y471" s="216">
        <v>0</v>
      </c>
      <c r="Z471" s="65" t="s">
        <v>12</v>
      </c>
      <c r="AA471" s="125">
        <f t="shared" si="332"/>
        <v>0</v>
      </c>
      <c r="AB471" s="125">
        <f t="shared" si="333"/>
        <v>0</v>
      </c>
      <c r="AC471" s="125">
        <f t="shared" si="334"/>
        <v>0</v>
      </c>
      <c r="AD471" s="66">
        <f t="shared" si="338"/>
        <v>0</v>
      </c>
      <c r="AE471" s="66">
        <f t="shared" si="339"/>
        <v>0</v>
      </c>
      <c r="AF471" s="67"/>
      <c r="AG471" s="68">
        <v>0</v>
      </c>
      <c r="AH471" s="68" t="str">
        <f t="shared" ref="AH471:AH475" si="347">IF(AG471=0,"VYPRODÁNO","SKLADEM")</f>
        <v>VYPRODÁNO</v>
      </c>
      <c r="AI471" s="68"/>
      <c r="AJ471" s="68"/>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row>
    <row r="472" spans="1:63" ht="24.75" hidden="1" customHeight="1">
      <c r="A472" s="1"/>
      <c r="B472" s="251" t="s">
        <v>558</v>
      </c>
      <c r="C472" s="251" t="s">
        <v>559</v>
      </c>
      <c r="D472" s="67"/>
      <c r="E472" s="149" t="s">
        <v>303</v>
      </c>
      <c r="F472" s="149" t="s">
        <v>404</v>
      </c>
      <c r="G472" s="149">
        <v>1</v>
      </c>
      <c r="H472" s="149" t="s">
        <v>522</v>
      </c>
      <c r="I472" s="149" t="s">
        <v>523</v>
      </c>
      <c r="J472" s="149"/>
      <c r="K472" s="149"/>
      <c r="L472" s="149"/>
      <c r="M472" s="149">
        <v>1</v>
      </c>
      <c r="N472" s="149"/>
      <c r="O472" s="149"/>
      <c r="P472" s="165"/>
      <c r="Q472" s="186" t="s">
        <v>1234</v>
      </c>
      <c r="R472" s="154">
        <v>465.29</v>
      </c>
      <c r="S472" s="155">
        <f t="shared" si="329"/>
        <v>20.472760000000001</v>
      </c>
      <c r="T472" s="156">
        <f t="shared" si="337"/>
        <v>20.472760000000001</v>
      </c>
      <c r="U472" s="157">
        <f t="shared" si="330"/>
        <v>20.472760000000001</v>
      </c>
      <c r="V472" s="157">
        <f t="shared" si="331"/>
        <v>20.472760000000001</v>
      </c>
      <c r="W472" s="219"/>
      <c r="X472" s="218">
        <v>0</v>
      </c>
      <c r="Y472" s="216">
        <v>0</v>
      </c>
      <c r="Z472" s="65" t="s">
        <v>12</v>
      </c>
      <c r="AA472" s="125">
        <f t="shared" si="332"/>
        <v>0</v>
      </c>
      <c r="AB472" s="125">
        <f t="shared" si="333"/>
        <v>0</v>
      </c>
      <c r="AC472" s="125">
        <f t="shared" si="334"/>
        <v>0</v>
      </c>
      <c r="AD472" s="66">
        <f t="shared" si="338"/>
        <v>0</v>
      </c>
      <c r="AE472" s="66">
        <f t="shared" si="339"/>
        <v>0</v>
      </c>
      <c r="AF472" s="67"/>
      <c r="AG472" s="68">
        <v>41</v>
      </c>
      <c r="AH472" s="68" t="str">
        <f t="shared" si="347"/>
        <v>SKLADEM</v>
      </c>
      <c r="AI472" s="68"/>
      <c r="AJ472" s="68"/>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row>
    <row r="473" spans="1:63" ht="24.75" hidden="1" customHeight="1">
      <c r="A473" s="1"/>
      <c r="B473" s="251" t="s">
        <v>560</v>
      </c>
      <c r="C473" s="251" t="s">
        <v>561</v>
      </c>
      <c r="D473" s="67"/>
      <c r="E473" s="149" t="s">
        <v>303</v>
      </c>
      <c r="F473" s="149" t="s">
        <v>404</v>
      </c>
      <c r="G473" s="149">
        <v>1</v>
      </c>
      <c r="H473" s="149" t="s">
        <v>522</v>
      </c>
      <c r="I473" s="149" t="s">
        <v>523</v>
      </c>
      <c r="J473" s="149"/>
      <c r="K473" s="149"/>
      <c r="L473" s="149"/>
      <c r="M473" s="149"/>
      <c r="N473" s="149"/>
      <c r="O473" s="149"/>
      <c r="P473" s="165"/>
      <c r="Q473" s="158" t="s">
        <v>11</v>
      </c>
      <c r="R473" s="154">
        <v>223.14</v>
      </c>
      <c r="S473" s="155">
        <f t="shared" si="329"/>
        <v>9.8181599999999989</v>
      </c>
      <c r="T473" s="156">
        <f t="shared" si="337"/>
        <v>0</v>
      </c>
      <c r="U473" s="157">
        <f t="shared" si="330"/>
        <v>9.8181599999999989</v>
      </c>
      <c r="V473" s="157">
        <f t="shared" si="331"/>
        <v>0</v>
      </c>
      <c r="W473" s="219"/>
      <c r="X473" s="218">
        <v>0</v>
      </c>
      <c r="Y473" s="216">
        <v>0</v>
      </c>
      <c r="Z473" s="65" t="s">
        <v>12</v>
      </c>
      <c r="AA473" s="125">
        <f t="shared" si="332"/>
        <v>0</v>
      </c>
      <c r="AB473" s="125">
        <f t="shared" si="333"/>
        <v>0</v>
      </c>
      <c r="AC473" s="125">
        <f t="shared" si="334"/>
        <v>0</v>
      </c>
      <c r="AD473" s="66">
        <f t="shared" si="338"/>
        <v>0</v>
      </c>
      <c r="AE473" s="66">
        <f t="shared" si="339"/>
        <v>0</v>
      </c>
      <c r="AF473" s="67"/>
      <c r="AG473" s="68">
        <v>0</v>
      </c>
      <c r="AH473" s="68" t="str">
        <f t="shared" si="347"/>
        <v>VYPRODÁNO</v>
      </c>
      <c r="AI473" s="68"/>
      <c r="AJ473" s="68"/>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row>
    <row r="474" spans="1:63" ht="24.75" hidden="1" customHeight="1">
      <c r="A474" s="1"/>
      <c r="B474" s="251" t="s">
        <v>562</v>
      </c>
      <c r="C474" s="251" t="s">
        <v>563</v>
      </c>
      <c r="D474" s="67"/>
      <c r="E474" s="149" t="s">
        <v>303</v>
      </c>
      <c r="F474" s="149" t="s">
        <v>404</v>
      </c>
      <c r="G474" s="149">
        <v>1</v>
      </c>
      <c r="H474" s="149" t="s">
        <v>522</v>
      </c>
      <c r="I474" s="149" t="s">
        <v>523</v>
      </c>
      <c r="J474" s="149"/>
      <c r="K474" s="149"/>
      <c r="L474" s="149"/>
      <c r="M474" s="149">
        <v>1</v>
      </c>
      <c r="N474" s="149"/>
      <c r="O474" s="149"/>
      <c r="P474" s="165"/>
      <c r="Q474" s="186" t="s">
        <v>1234</v>
      </c>
      <c r="R474" s="154">
        <v>465.29</v>
      </c>
      <c r="S474" s="155">
        <f t="shared" si="329"/>
        <v>20.472760000000001</v>
      </c>
      <c r="T474" s="156">
        <f t="shared" si="337"/>
        <v>20.472760000000001</v>
      </c>
      <c r="U474" s="157">
        <f t="shared" si="330"/>
        <v>20.472760000000001</v>
      </c>
      <c r="V474" s="157">
        <f t="shared" si="331"/>
        <v>20.472760000000001</v>
      </c>
      <c r="W474" s="219"/>
      <c r="X474" s="218">
        <v>0</v>
      </c>
      <c r="Y474" s="216">
        <v>0</v>
      </c>
      <c r="Z474" s="65" t="s">
        <v>12</v>
      </c>
      <c r="AA474" s="125">
        <f t="shared" si="332"/>
        <v>0</v>
      </c>
      <c r="AB474" s="125">
        <f t="shared" si="333"/>
        <v>0</v>
      </c>
      <c r="AC474" s="125">
        <f t="shared" si="334"/>
        <v>0</v>
      </c>
      <c r="AD474" s="66">
        <f t="shared" si="338"/>
        <v>0</v>
      </c>
      <c r="AE474" s="66">
        <f t="shared" si="339"/>
        <v>0</v>
      </c>
      <c r="AF474" s="67"/>
      <c r="AG474" s="68">
        <v>19</v>
      </c>
      <c r="AH474" s="68" t="str">
        <f t="shared" si="347"/>
        <v>SKLADEM</v>
      </c>
      <c r="AI474" s="68"/>
      <c r="AJ474" s="68"/>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row>
    <row r="475" spans="1:63" ht="24.75" hidden="1" customHeight="1">
      <c r="A475" s="1"/>
      <c r="B475" s="251" t="s">
        <v>564</v>
      </c>
      <c r="C475" s="251" t="s">
        <v>565</v>
      </c>
      <c r="D475" s="67"/>
      <c r="E475" s="149" t="s">
        <v>303</v>
      </c>
      <c r="F475" s="149" t="s">
        <v>404</v>
      </c>
      <c r="G475" s="149">
        <v>1</v>
      </c>
      <c r="H475" s="149" t="s">
        <v>522</v>
      </c>
      <c r="I475" s="149" t="s">
        <v>523</v>
      </c>
      <c r="J475" s="149"/>
      <c r="K475" s="149"/>
      <c r="L475" s="149"/>
      <c r="M475" s="149"/>
      <c r="N475" s="149"/>
      <c r="O475" s="149"/>
      <c r="P475" s="165"/>
      <c r="Q475" s="158" t="s">
        <v>11</v>
      </c>
      <c r="R475" s="154">
        <v>469.42</v>
      </c>
      <c r="S475" s="155">
        <f t="shared" si="329"/>
        <v>20.65448</v>
      </c>
      <c r="T475" s="156">
        <f t="shared" si="337"/>
        <v>0</v>
      </c>
      <c r="U475" s="157">
        <f t="shared" si="330"/>
        <v>20.65448</v>
      </c>
      <c r="V475" s="157">
        <f t="shared" si="331"/>
        <v>0</v>
      </c>
      <c r="W475" s="219"/>
      <c r="X475" s="218">
        <v>0</v>
      </c>
      <c r="Y475" s="216">
        <v>0</v>
      </c>
      <c r="Z475" s="65" t="s">
        <v>12</v>
      </c>
      <c r="AA475" s="125">
        <f t="shared" si="332"/>
        <v>0</v>
      </c>
      <c r="AB475" s="125">
        <f t="shared" si="333"/>
        <v>0</v>
      </c>
      <c r="AC475" s="125">
        <f t="shared" si="334"/>
        <v>0</v>
      </c>
      <c r="AD475" s="66">
        <f t="shared" si="338"/>
        <v>0</v>
      </c>
      <c r="AE475" s="66">
        <f t="shared" si="339"/>
        <v>0</v>
      </c>
      <c r="AF475" s="67"/>
      <c r="AG475" s="68">
        <v>0</v>
      </c>
      <c r="AH475" s="68" t="str">
        <f t="shared" si="347"/>
        <v>VYPRODÁNO</v>
      </c>
      <c r="AI475" s="68"/>
      <c r="AJ475" s="68"/>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row>
    <row r="476" spans="1:63" ht="24.75" hidden="1" customHeight="1">
      <c r="A476" s="1"/>
      <c r="B476" s="135" t="s">
        <v>1293</v>
      </c>
      <c r="C476" s="135"/>
      <c r="D476" s="74"/>
      <c r="E476" s="163"/>
      <c r="F476" s="163"/>
      <c r="G476" s="163"/>
      <c r="H476" s="163"/>
      <c r="I476" s="163"/>
      <c r="J476" s="163"/>
      <c r="K476" s="163"/>
      <c r="L476" s="163"/>
      <c r="M476" s="163"/>
      <c r="N476" s="163"/>
      <c r="O476" s="163"/>
      <c r="P476" s="162"/>
      <c r="Q476" s="162"/>
      <c r="R476" s="162"/>
      <c r="S476" s="155">
        <f t="shared" si="329"/>
        <v>0</v>
      </c>
      <c r="T476" s="156">
        <f t="shared" si="337"/>
        <v>0</v>
      </c>
      <c r="U476" s="157">
        <f t="shared" si="330"/>
        <v>0</v>
      </c>
      <c r="V476" s="157">
        <f t="shared" si="331"/>
        <v>0</v>
      </c>
      <c r="W476" s="219"/>
      <c r="X476" s="218">
        <v>0</v>
      </c>
      <c r="Y476" s="216">
        <v>0</v>
      </c>
      <c r="Z476" s="65" t="s">
        <v>12</v>
      </c>
      <c r="AA476" s="125">
        <f t="shared" si="332"/>
        <v>0</v>
      </c>
      <c r="AB476" s="125">
        <f t="shared" si="333"/>
        <v>0</v>
      </c>
      <c r="AC476" s="125">
        <f t="shared" si="334"/>
        <v>0</v>
      </c>
      <c r="AD476" s="66">
        <f t="shared" si="338"/>
        <v>0</v>
      </c>
      <c r="AE476" s="66">
        <f t="shared" si="339"/>
        <v>0</v>
      </c>
      <c r="AF476" s="74"/>
      <c r="AG476" s="68"/>
      <c r="AH476" s="68"/>
      <c r="AI476" s="68"/>
      <c r="AJ476" s="68"/>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row>
    <row r="477" spans="1:63" ht="24.75" hidden="1" customHeight="1">
      <c r="A477" s="1"/>
      <c r="B477" s="248"/>
      <c r="C477" s="249" t="s">
        <v>566</v>
      </c>
      <c r="D477" s="101"/>
      <c r="E477" s="191"/>
      <c r="F477" s="191"/>
      <c r="G477" s="191"/>
      <c r="H477" s="191"/>
      <c r="I477" s="191"/>
      <c r="J477" s="191"/>
      <c r="K477" s="191"/>
      <c r="L477" s="191"/>
      <c r="M477" s="191"/>
      <c r="N477" s="191"/>
      <c r="O477" s="191"/>
      <c r="P477" s="192"/>
      <c r="Q477" s="192"/>
      <c r="R477" s="195"/>
      <c r="S477" s="155">
        <f t="shared" si="329"/>
        <v>0</v>
      </c>
      <c r="T477" s="156">
        <f t="shared" si="337"/>
        <v>0</v>
      </c>
      <c r="U477" s="157">
        <f t="shared" si="330"/>
        <v>0</v>
      </c>
      <c r="V477" s="157">
        <f t="shared" si="331"/>
        <v>0</v>
      </c>
      <c r="W477" s="219"/>
      <c r="X477" s="218">
        <v>0</v>
      </c>
      <c r="Y477" s="216">
        <v>0</v>
      </c>
      <c r="Z477" s="65" t="s">
        <v>12</v>
      </c>
      <c r="AA477" s="125">
        <f t="shared" si="332"/>
        <v>0</v>
      </c>
      <c r="AB477" s="125">
        <f t="shared" si="333"/>
        <v>0</v>
      </c>
      <c r="AC477" s="125">
        <f t="shared" si="334"/>
        <v>0</v>
      </c>
      <c r="AD477" s="66">
        <f t="shared" si="338"/>
        <v>0</v>
      </c>
      <c r="AE477" s="66">
        <f t="shared" si="339"/>
        <v>0</v>
      </c>
      <c r="AF477" s="101"/>
      <c r="AG477" s="68"/>
      <c r="AH477" s="68"/>
      <c r="AI477" s="68"/>
      <c r="AJ477" s="68"/>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row>
    <row r="478" spans="1:63" ht="24.75" hidden="1" customHeight="1">
      <c r="A478" s="1"/>
      <c r="B478" s="248"/>
      <c r="C478" s="249" t="s">
        <v>567</v>
      </c>
      <c r="D478" s="101"/>
      <c r="E478" s="191"/>
      <c r="F478" s="191"/>
      <c r="G478" s="191"/>
      <c r="H478" s="191"/>
      <c r="I478" s="191"/>
      <c r="J478" s="191"/>
      <c r="K478" s="191"/>
      <c r="L478" s="191"/>
      <c r="M478" s="191"/>
      <c r="N478" s="191"/>
      <c r="O478" s="191"/>
      <c r="P478" s="192"/>
      <c r="Q478" s="192"/>
      <c r="R478" s="192"/>
      <c r="S478" s="155">
        <f t="shared" si="329"/>
        <v>0</v>
      </c>
      <c r="T478" s="156">
        <f t="shared" si="337"/>
        <v>0</v>
      </c>
      <c r="U478" s="157">
        <f t="shared" si="330"/>
        <v>0</v>
      </c>
      <c r="V478" s="157">
        <f t="shared" si="331"/>
        <v>0</v>
      </c>
      <c r="W478" s="219"/>
      <c r="X478" s="218">
        <v>0</v>
      </c>
      <c r="Y478" s="216">
        <v>0</v>
      </c>
      <c r="Z478" s="65" t="s">
        <v>12</v>
      </c>
      <c r="AA478" s="125">
        <f t="shared" si="332"/>
        <v>0</v>
      </c>
      <c r="AB478" s="125">
        <f t="shared" si="333"/>
        <v>0</v>
      </c>
      <c r="AC478" s="125">
        <f t="shared" si="334"/>
        <v>0</v>
      </c>
      <c r="AD478" s="66">
        <f t="shared" si="338"/>
        <v>0</v>
      </c>
      <c r="AE478" s="66">
        <f t="shared" si="339"/>
        <v>0</v>
      </c>
      <c r="AF478" s="101"/>
      <c r="AG478" s="75"/>
      <c r="AH478" s="68"/>
      <c r="AI478" s="68"/>
      <c r="AJ478" s="75"/>
      <c r="AK478" s="60"/>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row>
    <row r="479" spans="1:63" ht="24.75" hidden="1" customHeight="1">
      <c r="A479" s="1"/>
      <c r="B479" s="251" t="s">
        <v>568</v>
      </c>
      <c r="C479" s="251" t="s">
        <v>1185</v>
      </c>
      <c r="D479" s="67"/>
      <c r="E479" s="149" t="s">
        <v>569</v>
      </c>
      <c r="F479" s="149" t="s">
        <v>404</v>
      </c>
      <c r="G479" s="149">
        <v>1</v>
      </c>
      <c r="H479" s="149" t="s">
        <v>20</v>
      </c>
      <c r="I479" s="149" t="s">
        <v>523</v>
      </c>
      <c r="J479" s="149"/>
      <c r="K479" s="149">
        <v>17</v>
      </c>
      <c r="L479" s="149">
        <v>4.7E-2</v>
      </c>
      <c r="M479" s="149">
        <v>72</v>
      </c>
      <c r="N479" s="149">
        <v>140</v>
      </c>
      <c r="O479" s="149"/>
      <c r="P479" s="165"/>
      <c r="Q479" s="158" t="s">
        <v>11</v>
      </c>
      <c r="R479" s="154">
        <v>146.28</v>
      </c>
      <c r="S479" s="155">
        <f t="shared" ref="S479:S542" si="348">R479*0.044</f>
        <v>6.4363199999999994</v>
      </c>
      <c r="T479" s="156">
        <f t="shared" si="337"/>
        <v>463.41503999999998</v>
      </c>
      <c r="U479" s="157">
        <f t="shared" ref="U479:U542" si="349">S479*(1-$C$13)</f>
        <v>6.4363199999999994</v>
      </c>
      <c r="V479" s="157">
        <f t="shared" ref="V479:V542" si="350">T479*(1-$C$13)</f>
        <v>463.41503999999998</v>
      </c>
      <c r="W479" s="219"/>
      <c r="X479" s="218">
        <v>0</v>
      </c>
      <c r="Y479" s="216">
        <v>0</v>
      </c>
      <c r="Z479" s="65" t="s">
        <v>12</v>
      </c>
      <c r="AA479" s="125">
        <f t="shared" ref="AA479:AA542" si="351">U479*X479</f>
        <v>0</v>
      </c>
      <c r="AB479" s="125">
        <f t="shared" ref="AB479:AB542" si="352">V479*Y479</f>
        <v>0</v>
      </c>
      <c r="AC479" s="125">
        <f t="shared" ref="AC479:AC542" si="353">AA479+AB479</f>
        <v>0</v>
      </c>
      <c r="AD479" s="66">
        <f t="shared" si="338"/>
        <v>0</v>
      </c>
      <c r="AE479" s="66">
        <f t="shared" si="339"/>
        <v>0</v>
      </c>
      <c r="AF479" s="67"/>
      <c r="AG479" s="83">
        <v>273</v>
      </c>
      <c r="AH479" s="68" t="str">
        <f t="shared" ref="AH479:AH489" si="354">IF(AG479=0,"VYPRODÁNO","SKLADEM")</f>
        <v>SKLADEM</v>
      </c>
      <c r="AI479" s="68"/>
      <c r="AJ479" s="68"/>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row>
    <row r="480" spans="1:63" ht="24.75" hidden="1" customHeight="1">
      <c r="A480" s="1"/>
      <c r="B480" s="251" t="s">
        <v>570</v>
      </c>
      <c r="C480" s="251" t="s">
        <v>1184</v>
      </c>
      <c r="D480" s="67"/>
      <c r="E480" s="149" t="s">
        <v>569</v>
      </c>
      <c r="F480" s="149" t="s">
        <v>404</v>
      </c>
      <c r="G480" s="149">
        <v>1</v>
      </c>
      <c r="H480" s="149" t="s">
        <v>20</v>
      </c>
      <c r="I480" s="149" t="s">
        <v>523</v>
      </c>
      <c r="J480" s="149"/>
      <c r="K480" s="149">
        <v>17</v>
      </c>
      <c r="L480" s="149">
        <v>4.7E-2</v>
      </c>
      <c r="M480" s="149">
        <v>72</v>
      </c>
      <c r="N480" s="149">
        <v>140</v>
      </c>
      <c r="O480" s="149"/>
      <c r="P480" s="165"/>
      <c r="Q480" s="158" t="s">
        <v>11</v>
      </c>
      <c r="R480" s="154">
        <v>146.28</v>
      </c>
      <c r="S480" s="155">
        <f t="shared" si="348"/>
        <v>6.4363199999999994</v>
      </c>
      <c r="T480" s="156">
        <f t="shared" si="337"/>
        <v>463.41503999999998</v>
      </c>
      <c r="U480" s="157">
        <f t="shared" si="349"/>
        <v>6.4363199999999994</v>
      </c>
      <c r="V480" s="157">
        <f t="shared" si="350"/>
        <v>463.41503999999998</v>
      </c>
      <c r="W480" s="219"/>
      <c r="X480" s="218">
        <v>0</v>
      </c>
      <c r="Y480" s="216">
        <v>0</v>
      </c>
      <c r="Z480" s="65" t="s">
        <v>12</v>
      </c>
      <c r="AA480" s="125">
        <f t="shared" si="351"/>
        <v>0</v>
      </c>
      <c r="AB480" s="125">
        <f t="shared" si="352"/>
        <v>0</v>
      </c>
      <c r="AC480" s="125">
        <f t="shared" si="353"/>
        <v>0</v>
      </c>
      <c r="AD480" s="66">
        <f t="shared" si="338"/>
        <v>0</v>
      </c>
      <c r="AE480" s="66">
        <f t="shared" si="339"/>
        <v>0</v>
      </c>
      <c r="AF480" s="67"/>
      <c r="AG480" s="83">
        <v>148</v>
      </c>
      <c r="AH480" s="68" t="str">
        <f t="shared" si="354"/>
        <v>SKLADEM</v>
      </c>
      <c r="AI480" s="68"/>
      <c r="AJ480" s="68"/>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row>
    <row r="481" spans="1:63" ht="24.75" hidden="1" customHeight="1">
      <c r="A481" s="1"/>
      <c r="B481" s="251" t="s">
        <v>571</v>
      </c>
      <c r="C481" s="251" t="s">
        <v>1183</v>
      </c>
      <c r="D481" s="67"/>
      <c r="E481" s="149" t="s">
        <v>569</v>
      </c>
      <c r="F481" s="149" t="s">
        <v>404</v>
      </c>
      <c r="G481" s="149">
        <v>1</v>
      </c>
      <c r="H481" s="149" t="s">
        <v>20</v>
      </c>
      <c r="I481" s="149" t="s">
        <v>523</v>
      </c>
      <c r="J481" s="149"/>
      <c r="K481" s="149">
        <v>17</v>
      </c>
      <c r="L481" s="149">
        <v>4.7E-2</v>
      </c>
      <c r="M481" s="149">
        <v>72</v>
      </c>
      <c r="N481" s="149">
        <v>140</v>
      </c>
      <c r="O481" s="149"/>
      <c r="P481" s="165"/>
      <c r="Q481" s="158" t="s">
        <v>11</v>
      </c>
      <c r="R481" s="154">
        <v>155.37</v>
      </c>
      <c r="S481" s="155">
        <f t="shared" si="348"/>
        <v>6.8362799999999995</v>
      </c>
      <c r="T481" s="156">
        <f t="shared" si="337"/>
        <v>492.21215999999998</v>
      </c>
      <c r="U481" s="157">
        <f t="shared" si="349"/>
        <v>6.8362799999999995</v>
      </c>
      <c r="V481" s="157">
        <f t="shared" si="350"/>
        <v>492.21215999999998</v>
      </c>
      <c r="W481" s="219"/>
      <c r="X481" s="218">
        <v>0</v>
      </c>
      <c r="Y481" s="216">
        <v>0</v>
      </c>
      <c r="Z481" s="65" t="s">
        <v>12</v>
      </c>
      <c r="AA481" s="125">
        <f t="shared" si="351"/>
        <v>0</v>
      </c>
      <c r="AB481" s="125">
        <f t="shared" si="352"/>
        <v>0</v>
      </c>
      <c r="AC481" s="125">
        <f t="shared" si="353"/>
        <v>0</v>
      </c>
      <c r="AD481" s="66">
        <f t="shared" si="338"/>
        <v>0</v>
      </c>
      <c r="AE481" s="66">
        <f t="shared" si="339"/>
        <v>0</v>
      </c>
      <c r="AF481" s="67"/>
      <c r="AG481" s="83">
        <v>336</v>
      </c>
      <c r="AH481" s="68" t="str">
        <f t="shared" si="354"/>
        <v>SKLADEM</v>
      </c>
      <c r="AI481" s="68"/>
      <c r="AJ481" s="68"/>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row>
    <row r="482" spans="1:63" ht="24.75" hidden="1" customHeight="1">
      <c r="A482" s="1"/>
      <c r="B482" s="251" t="s">
        <v>572</v>
      </c>
      <c r="C482" s="251" t="s">
        <v>1182</v>
      </c>
      <c r="D482" s="67"/>
      <c r="E482" s="149" t="s">
        <v>569</v>
      </c>
      <c r="F482" s="149" t="s">
        <v>404</v>
      </c>
      <c r="G482" s="149">
        <v>1</v>
      </c>
      <c r="H482" s="149" t="s">
        <v>20</v>
      </c>
      <c r="I482" s="149" t="s">
        <v>523</v>
      </c>
      <c r="J482" s="149"/>
      <c r="K482" s="149">
        <v>17</v>
      </c>
      <c r="L482" s="149">
        <v>4.7E-2</v>
      </c>
      <c r="M482" s="149">
        <v>72</v>
      </c>
      <c r="N482" s="149">
        <v>140</v>
      </c>
      <c r="O482" s="149"/>
      <c r="P482" s="165"/>
      <c r="Q482" s="158" t="s">
        <v>11</v>
      </c>
      <c r="R482" s="154">
        <v>146.28</v>
      </c>
      <c r="S482" s="155">
        <f t="shared" si="348"/>
        <v>6.4363199999999994</v>
      </c>
      <c r="T482" s="156">
        <f t="shared" si="337"/>
        <v>463.41503999999998</v>
      </c>
      <c r="U482" s="157">
        <f t="shared" si="349"/>
        <v>6.4363199999999994</v>
      </c>
      <c r="V482" s="157">
        <f t="shared" si="350"/>
        <v>463.41503999999998</v>
      </c>
      <c r="W482" s="219"/>
      <c r="X482" s="218">
        <v>0</v>
      </c>
      <c r="Y482" s="216">
        <v>0</v>
      </c>
      <c r="Z482" s="65" t="s">
        <v>12</v>
      </c>
      <c r="AA482" s="125">
        <f t="shared" si="351"/>
        <v>0</v>
      </c>
      <c r="AB482" s="125">
        <f t="shared" si="352"/>
        <v>0</v>
      </c>
      <c r="AC482" s="125">
        <f t="shared" si="353"/>
        <v>0</v>
      </c>
      <c r="AD482" s="66">
        <f t="shared" si="338"/>
        <v>0</v>
      </c>
      <c r="AE482" s="66">
        <f t="shared" si="339"/>
        <v>0</v>
      </c>
      <c r="AF482" s="67"/>
      <c r="AG482" s="83">
        <v>18</v>
      </c>
      <c r="AH482" s="68" t="str">
        <f t="shared" si="354"/>
        <v>SKLADEM</v>
      </c>
      <c r="AI482" s="68"/>
      <c r="AJ482" s="68"/>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row>
    <row r="483" spans="1:63" ht="24.75" hidden="1" customHeight="1">
      <c r="A483" s="1"/>
      <c r="B483" s="251" t="s">
        <v>573</v>
      </c>
      <c r="C483" s="251" t="s">
        <v>1181</v>
      </c>
      <c r="D483" s="67"/>
      <c r="E483" s="149" t="s">
        <v>569</v>
      </c>
      <c r="F483" s="149" t="s">
        <v>404</v>
      </c>
      <c r="G483" s="149">
        <v>1</v>
      </c>
      <c r="H483" s="149" t="s">
        <v>20</v>
      </c>
      <c r="I483" s="149" t="s">
        <v>523</v>
      </c>
      <c r="J483" s="149"/>
      <c r="K483" s="149">
        <v>17</v>
      </c>
      <c r="L483" s="149">
        <v>5.2999999999999999E-2</v>
      </c>
      <c r="M483" s="149">
        <v>72</v>
      </c>
      <c r="N483" s="149">
        <v>140</v>
      </c>
      <c r="O483" s="149"/>
      <c r="P483" s="165"/>
      <c r="Q483" s="158" t="s">
        <v>11</v>
      </c>
      <c r="R483" s="154">
        <v>146.28</v>
      </c>
      <c r="S483" s="155">
        <f t="shared" si="348"/>
        <v>6.4363199999999994</v>
      </c>
      <c r="T483" s="156">
        <f t="shared" si="337"/>
        <v>463.41503999999998</v>
      </c>
      <c r="U483" s="157">
        <f t="shared" si="349"/>
        <v>6.4363199999999994</v>
      </c>
      <c r="V483" s="157">
        <f t="shared" si="350"/>
        <v>463.41503999999998</v>
      </c>
      <c r="W483" s="219"/>
      <c r="X483" s="218">
        <v>0</v>
      </c>
      <c r="Y483" s="216">
        <v>0</v>
      </c>
      <c r="Z483" s="65" t="s">
        <v>12</v>
      </c>
      <c r="AA483" s="125">
        <f t="shared" si="351"/>
        <v>0</v>
      </c>
      <c r="AB483" s="125">
        <f t="shared" si="352"/>
        <v>0</v>
      </c>
      <c r="AC483" s="125">
        <f t="shared" si="353"/>
        <v>0</v>
      </c>
      <c r="AD483" s="66">
        <f t="shared" si="338"/>
        <v>0</v>
      </c>
      <c r="AE483" s="66">
        <f t="shared" si="339"/>
        <v>0</v>
      </c>
      <c r="AF483" s="67"/>
      <c r="AG483" s="83">
        <v>12</v>
      </c>
      <c r="AH483" s="68" t="str">
        <f t="shared" si="354"/>
        <v>SKLADEM</v>
      </c>
      <c r="AI483" s="68"/>
      <c r="AJ483" s="68"/>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row>
    <row r="484" spans="1:63" ht="24.75" hidden="1" customHeight="1">
      <c r="A484" s="1"/>
      <c r="B484" s="251" t="s">
        <v>574</v>
      </c>
      <c r="C484" s="251" t="s">
        <v>1180</v>
      </c>
      <c r="D484" s="67"/>
      <c r="E484" s="149" t="s">
        <v>569</v>
      </c>
      <c r="F484" s="149" t="s">
        <v>404</v>
      </c>
      <c r="G484" s="149">
        <v>1</v>
      </c>
      <c r="H484" s="149" t="s">
        <v>20</v>
      </c>
      <c r="I484" s="149" t="s">
        <v>523</v>
      </c>
      <c r="J484" s="149"/>
      <c r="K484" s="149"/>
      <c r="L484" s="149"/>
      <c r="M484" s="149"/>
      <c r="N484" s="149"/>
      <c r="O484" s="149"/>
      <c r="P484" s="165"/>
      <c r="Q484" s="159" t="s">
        <v>1233</v>
      </c>
      <c r="R484" s="154">
        <v>137.19</v>
      </c>
      <c r="S484" s="155">
        <f t="shared" si="348"/>
        <v>6.0363599999999993</v>
      </c>
      <c r="T484" s="156">
        <f t="shared" si="337"/>
        <v>0</v>
      </c>
      <c r="U484" s="157">
        <f t="shared" si="349"/>
        <v>6.0363599999999993</v>
      </c>
      <c r="V484" s="157">
        <f t="shared" si="350"/>
        <v>0</v>
      </c>
      <c r="W484" s="219"/>
      <c r="X484" s="218">
        <v>0</v>
      </c>
      <c r="Y484" s="216">
        <v>0</v>
      </c>
      <c r="Z484" s="65" t="s">
        <v>12</v>
      </c>
      <c r="AA484" s="125">
        <f t="shared" si="351"/>
        <v>0</v>
      </c>
      <c r="AB484" s="125">
        <f t="shared" si="352"/>
        <v>0</v>
      </c>
      <c r="AC484" s="125">
        <f t="shared" si="353"/>
        <v>0</v>
      </c>
      <c r="AD484" s="66">
        <f t="shared" si="338"/>
        <v>0</v>
      </c>
      <c r="AE484" s="66">
        <f t="shared" si="339"/>
        <v>0</v>
      </c>
      <c r="AF484" s="67"/>
      <c r="AG484" s="83">
        <v>288</v>
      </c>
      <c r="AH484" s="68" t="str">
        <f t="shared" si="354"/>
        <v>SKLADEM</v>
      </c>
      <c r="AI484" s="68"/>
      <c r="AJ484" s="68"/>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row>
    <row r="485" spans="1:63" ht="24.75" hidden="1" customHeight="1">
      <c r="A485" s="1"/>
      <c r="B485" s="251" t="s">
        <v>575</v>
      </c>
      <c r="C485" s="251" t="s">
        <v>1179</v>
      </c>
      <c r="D485" s="67"/>
      <c r="E485" s="149" t="s">
        <v>569</v>
      </c>
      <c r="F485" s="149" t="s">
        <v>404</v>
      </c>
      <c r="G485" s="149">
        <v>1</v>
      </c>
      <c r="H485" s="149" t="s">
        <v>20</v>
      </c>
      <c r="I485" s="149" t="s">
        <v>523</v>
      </c>
      <c r="J485" s="149"/>
      <c r="K485" s="149">
        <v>17</v>
      </c>
      <c r="L485" s="149">
        <v>4.7E-2</v>
      </c>
      <c r="M485" s="149">
        <v>72</v>
      </c>
      <c r="N485" s="149">
        <v>140</v>
      </c>
      <c r="O485" s="149"/>
      <c r="P485" s="165"/>
      <c r="Q485" s="169" t="s">
        <v>1352</v>
      </c>
      <c r="R485" s="154">
        <v>137.19</v>
      </c>
      <c r="S485" s="155">
        <f t="shared" si="348"/>
        <v>6.0363599999999993</v>
      </c>
      <c r="T485" s="156">
        <f t="shared" si="337"/>
        <v>434.61791999999997</v>
      </c>
      <c r="U485" s="157">
        <f t="shared" si="349"/>
        <v>6.0363599999999993</v>
      </c>
      <c r="V485" s="157">
        <f t="shared" si="350"/>
        <v>434.61791999999997</v>
      </c>
      <c r="W485" s="219"/>
      <c r="X485" s="218">
        <v>0</v>
      </c>
      <c r="Y485" s="216">
        <v>0</v>
      </c>
      <c r="Z485" s="65" t="s">
        <v>12</v>
      </c>
      <c r="AA485" s="125">
        <f t="shared" si="351"/>
        <v>0</v>
      </c>
      <c r="AB485" s="125">
        <f t="shared" si="352"/>
        <v>0</v>
      </c>
      <c r="AC485" s="125">
        <f t="shared" si="353"/>
        <v>0</v>
      </c>
      <c r="AD485" s="66">
        <f t="shared" si="338"/>
        <v>0</v>
      </c>
      <c r="AE485" s="66">
        <f t="shared" si="339"/>
        <v>0</v>
      </c>
      <c r="AF485" s="67"/>
      <c r="AG485" s="83">
        <v>0</v>
      </c>
      <c r="AH485" s="68" t="str">
        <f t="shared" si="354"/>
        <v>VYPRODÁNO</v>
      </c>
      <c r="AI485" s="68"/>
      <c r="AJ485" s="68"/>
      <c r="AK485" s="60"/>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row>
    <row r="486" spans="1:63" ht="24.75" hidden="1" customHeight="1">
      <c r="A486" s="1"/>
      <c r="B486" s="251" t="s">
        <v>576</v>
      </c>
      <c r="C486" s="251" t="s">
        <v>577</v>
      </c>
      <c r="D486" s="67"/>
      <c r="E486" s="149" t="s">
        <v>569</v>
      </c>
      <c r="F486" s="149" t="s">
        <v>404</v>
      </c>
      <c r="G486" s="149">
        <v>1</v>
      </c>
      <c r="H486" s="149" t="s">
        <v>20</v>
      </c>
      <c r="I486" s="149" t="s">
        <v>523</v>
      </c>
      <c r="J486" s="149"/>
      <c r="K486" s="149">
        <v>17</v>
      </c>
      <c r="L486" s="149">
        <v>4.7E-2</v>
      </c>
      <c r="M486" s="149">
        <v>72</v>
      </c>
      <c r="N486" s="149">
        <v>140</v>
      </c>
      <c r="O486" s="149"/>
      <c r="P486" s="165"/>
      <c r="Q486" s="169" t="s">
        <v>1352</v>
      </c>
      <c r="R486" s="154">
        <v>137.19</v>
      </c>
      <c r="S486" s="155">
        <f t="shared" si="348"/>
        <v>6.0363599999999993</v>
      </c>
      <c r="T486" s="156">
        <f t="shared" si="337"/>
        <v>434.61791999999997</v>
      </c>
      <c r="U486" s="157">
        <f t="shared" si="349"/>
        <v>6.0363599999999993</v>
      </c>
      <c r="V486" s="157">
        <f t="shared" si="350"/>
        <v>434.61791999999997</v>
      </c>
      <c r="W486" s="219"/>
      <c r="X486" s="218">
        <v>0</v>
      </c>
      <c r="Y486" s="216">
        <v>0</v>
      </c>
      <c r="Z486" s="65" t="s">
        <v>12</v>
      </c>
      <c r="AA486" s="125">
        <f t="shared" si="351"/>
        <v>0</v>
      </c>
      <c r="AB486" s="125">
        <f t="shared" si="352"/>
        <v>0</v>
      </c>
      <c r="AC486" s="125">
        <f t="shared" si="353"/>
        <v>0</v>
      </c>
      <c r="AD486" s="66">
        <f t="shared" si="338"/>
        <v>0</v>
      </c>
      <c r="AE486" s="66">
        <f t="shared" si="339"/>
        <v>0</v>
      </c>
      <c r="AF486" s="67"/>
      <c r="AG486" s="84">
        <v>3439.4698524753799</v>
      </c>
      <c r="AH486" s="68" t="str">
        <f t="shared" si="354"/>
        <v>SKLADEM</v>
      </c>
      <c r="AI486" s="68"/>
      <c r="AJ486" s="68"/>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row>
    <row r="487" spans="1:63" ht="24.75" hidden="1" customHeight="1">
      <c r="A487" s="1"/>
      <c r="B487" s="251" t="s">
        <v>578</v>
      </c>
      <c r="C487" s="251" t="s">
        <v>1178</v>
      </c>
      <c r="D487" s="67"/>
      <c r="E487" s="149" t="s">
        <v>569</v>
      </c>
      <c r="F487" s="149" t="s">
        <v>404</v>
      </c>
      <c r="G487" s="149">
        <v>1</v>
      </c>
      <c r="H487" s="149" t="s">
        <v>20</v>
      </c>
      <c r="I487" s="149" t="s">
        <v>523</v>
      </c>
      <c r="J487" s="149"/>
      <c r="K487" s="149">
        <v>17</v>
      </c>
      <c r="L487" s="149">
        <v>4.7E-2</v>
      </c>
      <c r="M487" s="149">
        <v>72</v>
      </c>
      <c r="N487" s="149">
        <v>140</v>
      </c>
      <c r="O487" s="149"/>
      <c r="P487" s="165"/>
      <c r="Q487" s="169" t="s">
        <v>1352</v>
      </c>
      <c r="R487" s="154">
        <v>137.19</v>
      </c>
      <c r="S487" s="155">
        <f t="shared" si="348"/>
        <v>6.0363599999999993</v>
      </c>
      <c r="T487" s="156">
        <f t="shared" si="337"/>
        <v>434.61791999999997</v>
      </c>
      <c r="U487" s="157">
        <f t="shared" si="349"/>
        <v>6.0363599999999993</v>
      </c>
      <c r="V487" s="157">
        <f t="shared" si="350"/>
        <v>434.61791999999997</v>
      </c>
      <c r="W487" s="219"/>
      <c r="X487" s="218">
        <v>0</v>
      </c>
      <c r="Y487" s="216">
        <v>0</v>
      </c>
      <c r="Z487" s="65" t="s">
        <v>12</v>
      </c>
      <c r="AA487" s="125">
        <f t="shared" si="351"/>
        <v>0</v>
      </c>
      <c r="AB487" s="125">
        <f t="shared" si="352"/>
        <v>0</v>
      </c>
      <c r="AC487" s="125">
        <f t="shared" si="353"/>
        <v>0</v>
      </c>
      <c r="AD487" s="66">
        <f t="shared" si="338"/>
        <v>0</v>
      </c>
      <c r="AE487" s="66">
        <f t="shared" si="339"/>
        <v>0</v>
      </c>
      <c r="AF487" s="67"/>
      <c r="AG487" s="83">
        <v>0</v>
      </c>
      <c r="AH487" s="68" t="str">
        <f t="shared" si="354"/>
        <v>VYPRODÁNO</v>
      </c>
      <c r="AI487" s="68"/>
      <c r="AJ487" s="68"/>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row>
    <row r="488" spans="1:63" ht="24.75" hidden="1" customHeight="1">
      <c r="A488" s="1"/>
      <c r="B488" s="251" t="s">
        <v>579</v>
      </c>
      <c r="C488" s="251" t="s">
        <v>580</v>
      </c>
      <c r="D488" s="67"/>
      <c r="E488" s="149" t="s">
        <v>42</v>
      </c>
      <c r="F488" s="149" t="s">
        <v>404</v>
      </c>
      <c r="G488" s="149">
        <v>1</v>
      </c>
      <c r="H488" s="149" t="s">
        <v>20</v>
      </c>
      <c r="I488" s="149" t="s">
        <v>523</v>
      </c>
      <c r="J488" s="149"/>
      <c r="K488" s="149">
        <v>17</v>
      </c>
      <c r="L488" s="149">
        <v>4.7E-2</v>
      </c>
      <c r="M488" s="149">
        <v>72</v>
      </c>
      <c r="N488" s="149">
        <v>140</v>
      </c>
      <c r="O488" s="149"/>
      <c r="P488" s="165"/>
      <c r="Q488" s="186" t="s">
        <v>1234</v>
      </c>
      <c r="R488" s="154">
        <v>193.39</v>
      </c>
      <c r="S488" s="155">
        <f t="shared" si="348"/>
        <v>8.5091599999999996</v>
      </c>
      <c r="T488" s="156">
        <f t="shared" si="337"/>
        <v>612.65951999999993</v>
      </c>
      <c r="U488" s="157">
        <f t="shared" si="349"/>
        <v>8.5091599999999996</v>
      </c>
      <c r="V488" s="157">
        <f t="shared" si="350"/>
        <v>612.65951999999993</v>
      </c>
      <c r="W488" s="219"/>
      <c r="X488" s="218">
        <v>0</v>
      </c>
      <c r="Y488" s="216">
        <v>0</v>
      </c>
      <c r="Z488" s="65" t="s">
        <v>12</v>
      </c>
      <c r="AA488" s="125">
        <f t="shared" si="351"/>
        <v>0</v>
      </c>
      <c r="AB488" s="125">
        <f t="shared" si="352"/>
        <v>0</v>
      </c>
      <c r="AC488" s="125">
        <f t="shared" si="353"/>
        <v>0</v>
      </c>
      <c r="AD488" s="66">
        <f t="shared" si="338"/>
        <v>0</v>
      </c>
      <c r="AE488" s="66">
        <f t="shared" si="339"/>
        <v>0</v>
      </c>
      <c r="AF488" s="67"/>
      <c r="AG488" s="83">
        <v>24</v>
      </c>
      <c r="AH488" s="68" t="str">
        <f t="shared" si="354"/>
        <v>SKLADEM</v>
      </c>
      <c r="AI488" s="68"/>
      <c r="AJ488" s="68"/>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row>
    <row r="489" spans="1:63" ht="24.75" hidden="1" customHeight="1">
      <c r="A489" s="1"/>
      <c r="B489" s="251" t="s">
        <v>581</v>
      </c>
      <c r="C489" s="251" t="s">
        <v>582</v>
      </c>
      <c r="D489" s="67"/>
      <c r="E489" s="149" t="s">
        <v>42</v>
      </c>
      <c r="F489" s="149" t="s">
        <v>404</v>
      </c>
      <c r="G489" s="149">
        <v>1</v>
      </c>
      <c r="H489" s="149" t="s">
        <v>20</v>
      </c>
      <c r="I489" s="149" t="s">
        <v>523</v>
      </c>
      <c r="J489" s="149"/>
      <c r="K489" s="149">
        <v>17</v>
      </c>
      <c r="L489" s="149">
        <v>4.7E-2</v>
      </c>
      <c r="M489" s="149">
        <v>72</v>
      </c>
      <c r="N489" s="149">
        <v>140</v>
      </c>
      <c r="O489" s="149"/>
      <c r="P489" s="165"/>
      <c r="Q489" s="169" t="s">
        <v>1352</v>
      </c>
      <c r="R489" s="154">
        <v>193.39</v>
      </c>
      <c r="S489" s="155">
        <f t="shared" si="348"/>
        <v>8.5091599999999996</v>
      </c>
      <c r="T489" s="156">
        <f t="shared" si="337"/>
        <v>612.65951999999993</v>
      </c>
      <c r="U489" s="157">
        <f t="shared" si="349"/>
        <v>8.5091599999999996</v>
      </c>
      <c r="V489" s="157">
        <f t="shared" si="350"/>
        <v>612.65951999999993</v>
      </c>
      <c r="W489" s="219"/>
      <c r="X489" s="218">
        <v>0</v>
      </c>
      <c r="Y489" s="216">
        <v>0</v>
      </c>
      <c r="Z489" s="65" t="s">
        <v>12</v>
      </c>
      <c r="AA489" s="125">
        <f t="shared" si="351"/>
        <v>0</v>
      </c>
      <c r="AB489" s="125">
        <f t="shared" si="352"/>
        <v>0</v>
      </c>
      <c r="AC489" s="125">
        <f t="shared" si="353"/>
        <v>0</v>
      </c>
      <c r="AD489" s="66">
        <f t="shared" si="338"/>
        <v>0</v>
      </c>
      <c r="AE489" s="66">
        <f t="shared" si="339"/>
        <v>0</v>
      </c>
      <c r="AF489" s="67"/>
      <c r="AG489" s="83">
        <v>0</v>
      </c>
      <c r="AH489" s="68" t="str">
        <f t="shared" si="354"/>
        <v>VYPRODÁNO</v>
      </c>
      <c r="AI489" s="68"/>
      <c r="AJ489" s="68"/>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row>
    <row r="490" spans="1:63" ht="24.75" hidden="1" customHeight="1">
      <c r="A490" s="1"/>
      <c r="B490" s="251" t="s">
        <v>1353</v>
      </c>
      <c r="C490" s="251" t="s">
        <v>1354</v>
      </c>
      <c r="D490" s="200" t="s">
        <v>1262</v>
      </c>
      <c r="E490" s="149">
        <v>72</v>
      </c>
      <c r="F490" s="149" t="s">
        <v>404</v>
      </c>
      <c r="G490" s="149">
        <v>1</v>
      </c>
      <c r="H490" s="149" t="s">
        <v>20</v>
      </c>
      <c r="I490" s="149" t="s">
        <v>523</v>
      </c>
      <c r="J490" s="149"/>
      <c r="K490" s="149">
        <v>17</v>
      </c>
      <c r="L490" s="149">
        <v>4.7E-2</v>
      </c>
      <c r="M490" s="149">
        <v>72</v>
      </c>
      <c r="N490" s="149">
        <v>140</v>
      </c>
      <c r="O490" s="149"/>
      <c r="P490" s="165"/>
      <c r="Q490" s="198" t="s">
        <v>1233</v>
      </c>
      <c r="R490" s="154">
        <v>163.18</v>
      </c>
      <c r="S490" s="155">
        <f t="shared" si="348"/>
        <v>7.1799200000000001</v>
      </c>
      <c r="T490" s="156">
        <f t="shared" si="337"/>
        <v>516.95424000000003</v>
      </c>
      <c r="U490" s="157">
        <f t="shared" si="349"/>
        <v>7.1799200000000001</v>
      </c>
      <c r="V490" s="157">
        <f t="shared" si="350"/>
        <v>516.95424000000003</v>
      </c>
      <c r="W490" s="219"/>
      <c r="X490" s="218">
        <v>0</v>
      </c>
      <c r="Y490" s="216">
        <v>0</v>
      </c>
      <c r="Z490" s="65" t="s">
        <v>12</v>
      </c>
      <c r="AA490" s="125">
        <f t="shared" si="351"/>
        <v>0</v>
      </c>
      <c r="AB490" s="125">
        <f t="shared" si="352"/>
        <v>0</v>
      </c>
      <c r="AC490" s="125">
        <f t="shared" si="353"/>
        <v>0</v>
      </c>
      <c r="AD490" s="66">
        <f t="shared" si="338"/>
        <v>0</v>
      </c>
      <c r="AE490" s="66">
        <f t="shared" si="339"/>
        <v>0</v>
      </c>
      <c r="AF490" s="200" t="s">
        <v>1262</v>
      </c>
      <c r="AG490" s="83"/>
      <c r="AH490" s="68"/>
      <c r="AI490" s="68"/>
      <c r="AJ490" s="68"/>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row>
    <row r="491" spans="1:63" ht="24.75" hidden="1" customHeight="1">
      <c r="A491" s="1"/>
      <c r="B491" s="251" t="s">
        <v>583</v>
      </c>
      <c r="C491" s="251" t="s">
        <v>584</v>
      </c>
      <c r="D491" s="67"/>
      <c r="E491" s="149" t="s">
        <v>42</v>
      </c>
      <c r="F491" s="149" t="s">
        <v>404</v>
      </c>
      <c r="G491" s="149">
        <v>1</v>
      </c>
      <c r="H491" s="149" t="s">
        <v>20</v>
      </c>
      <c r="I491" s="149" t="s">
        <v>523</v>
      </c>
      <c r="J491" s="149"/>
      <c r="K491" s="149">
        <v>17</v>
      </c>
      <c r="L491" s="149">
        <v>4.7E-2</v>
      </c>
      <c r="M491" s="149">
        <v>72</v>
      </c>
      <c r="N491" s="149">
        <v>140</v>
      </c>
      <c r="O491" s="149"/>
      <c r="P491" s="165"/>
      <c r="Q491" s="169" t="s">
        <v>1352</v>
      </c>
      <c r="R491" s="154">
        <v>171.07</v>
      </c>
      <c r="S491" s="155">
        <f t="shared" si="348"/>
        <v>7.5270799999999989</v>
      </c>
      <c r="T491" s="156">
        <f t="shared" ref="T491:T554" si="355">S491*M491</f>
        <v>541.94975999999997</v>
      </c>
      <c r="U491" s="157">
        <f t="shared" si="349"/>
        <v>7.5270799999999989</v>
      </c>
      <c r="V491" s="157">
        <f t="shared" si="350"/>
        <v>541.94975999999997</v>
      </c>
      <c r="W491" s="219"/>
      <c r="X491" s="218">
        <v>0</v>
      </c>
      <c r="Y491" s="216">
        <v>0</v>
      </c>
      <c r="Z491" s="65" t="s">
        <v>12</v>
      </c>
      <c r="AA491" s="125">
        <f t="shared" si="351"/>
        <v>0</v>
      </c>
      <c r="AB491" s="125">
        <f t="shared" si="352"/>
        <v>0</v>
      </c>
      <c r="AC491" s="125">
        <f t="shared" si="353"/>
        <v>0</v>
      </c>
      <c r="AD491" s="66">
        <f t="shared" ref="AD491:AD554" si="356">K491*Y491</f>
        <v>0</v>
      </c>
      <c r="AE491" s="66">
        <f t="shared" ref="AE491:AE554" si="357">L491*Y491</f>
        <v>0</v>
      </c>
      <c r="AF491" s="67"/>
      <c r="AG491" s="83">
        <v>0</v>
      </c>
      <c r="AH491" s="68" t="str">
        <f t="shared" ref="AH491:AH492" si="358">IF(AG491&gt;0,"SKLADEM","VYPRODÁNO")</f>
        <v>VYPRODÁNO</v>
      </c>
      <c r="AI491" s="68"/>
      <c r="AJ491" s="68"/>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row>
    <row r="492" spans="1:63" ht="24.75" hidden="1" customHeight="1">
      <c r="A492" s="1"/>
      <c r="B492" s="251" t="s">
        <v>585</v>
      </c>
      <c r="C492" s="251" t="s">
        <v>586</v>
      </c>
      <c r="D492" s="67"/>
      <c r="E492" s="149" t="s">
        <v>42</v>
      </c>
      <c r="F492" s="149" t="s">
        <v>404</v>
      </c>
      <c r="G492" s="149">
        <v>1</v>
      </c>
      <c r="H492" s="149" t="s">
        <v>20</v>
      </c>
      <c r="I492" s="149" t="s">
        <v>523</v>
      </c>
      <c r="J492" s="149"/>
      <c r="K492" s="149">
        <v>17</v>
      </c>
      <c r="L492" s="149">
        <v>4.7E-2</v>
      </c>
      <c r="M492" s="149">
        <v>72</v>
      </c>
      <c r="N492" s="149">
        <v>140</v>
      </c>
      <c r="O492" s="149"/>
      <c r="P492" s="165"/>
      <c r="Q492" s="169" t="s">
        <v>1352</v>
      </c>
      <c r="R492" s="154">
        <v>175.21</v>
      </c>
      <c r="S492" s="155">
        <f t="shared" si="348"/>
        <v>7.7092400000000003</v>
      </c>
      <c r="T492" s="156">
        <f t="shared" si="355"/>
        <v>555.06528000000003</v>
      </c>
      <c r="U492" s="157">
        <f t="shared" si="349"/>
        <v>7.7092400000000003</v>
      </c>
      <c r="V492" s="157">
        <f t="shared" si="350"/>
        <v>555.06528000000003</v>
      </c>
      <c r="W492" s="219"/>
      <c r="X492" s="218">
        <v>0</v>
      </c>
      <c r="Y492" s="216">
        <v>0</v>
      </c>
      <c r="Z492" s="65" t="s">
        <v>12</v>
      </c>
      <c r="AA492" s="125">
        <f t="shared" si="351"/>
        <v>0</v>
      </c>
      <c r="AB492" s="125">
        <f t="shared" si="352"/>
        <v>0</v>
      </c>
      <c r="AC492" s="125">
        <f t="shared" si="353"/>
        <v>0</v>
      </c>
      <c r="AD492" s="66">
        <f t="shared" si="356"/>
        <v>0</v>
      </c>
      <c r="AE492" s="66">
        <f t="shared" si="357"/>
        <v>0</v>
      </c>
      <c r="AF492" s="67"/>
      <c r="AG492" s="83">
        <v>0</v>
      </c>
      <c r="AH492" s="68" t="str">
        <f t="shared" si="358"/>
        <v>VYPRODÁNO</v>
      </c>
      <c r="AI492" s="68"/>
      <c r="AJ492" s="68"/>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row>
    <row r="493" spans="1:63" ht="24.75" hidden="1" customHeight="1">
      <c r="A493" s="1"/>
      <c r="B493" s="248"/>
      <c r="C493" s="249" t="s">
        <v>587</v>
      </c>
      <c r="D493" s="100"/>
      <c r="E493" s="191"/>
      <c r="F493" s="191"/>
      <c r="G493" s="191"/>
      <c r="H493" s="191"/>
      <c r="I493" s="191"/>
      <c r="J493" s="191"/>
      <c r="K493" s="191"/>
      <c r="L493" s="191"/>
      <c r="M493" s="191"/>
      <c r="N493" s="191"/>
      <c r="O493" s="191"/>
      <c r="P493" s="192"/>
      <c r="Q493" s="192"/>
      <c r="R493" s="192"/>
      <c r="S493" s="155">
        <f t="shared" si="348"/>
        <v>0</v>
      </c>
      <c r="T493" s="156">
        <f t="shared" si="355"/>
        <v>0</v>
      </c>
      <c r="U493" s="157">
        <f t="shared" si="349"/>
        <v>0</v>
      </c>
      <c r="V493" s="157">
        <f t="shared" si="350"/>
        <v>0</v>
      </c>
      <c r="W493" s="219"/>
      <c r="X493" s="218">
        <v>0</v>
      </c>
      <c r="Y493" s="216">
        <v>0</v>
      </c>
      <c r="Z493" s="65" t="s">
        <v>12</v>
      </c>
      <c r="AA493" s="125">
        <f t="shared" si="351"/>
        <v>0</v>
      </c>
      <c r="AB493" s="125">
        <f t="shared" si="352"/>
        <v>0</v>
      </c>
      <c r="AC493" s="125">
        <f t="shared" si="353"/>
        <v>0</v>
      </c>
      <c r="AD493" s="66">
        <f t="shared" si="356"/>
        <v>0</v>
      </c>
      <c r="AE493" s="66">
        <f t="shared" si="357"/>
        <v>0</v>
      </c>
      <c r="AF493" s="100"/>
      <c r="AG493" s="68"/>
      <c r="AH493" s="68"/>
      <c r="AI493" s="68"/>
      <c r="AJ493" s="68"/>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row>
    <row r="494" spans="1:63" ht="24.75" hidden="1" customHeight="1">
      <c r="A494" s="1"/>
      <c r="B494" s="251" t="s">
        <v>588</v>
      </c>
      <c r="C494" s="251" t="s">
        <v>1177</v>
      </c>
      <c r="D494" s="67"/>
      <c r="E494" s="149" t="s">
        <v>569</v>
      </c>
      <c r="F494" s="149" t="s">
        <v>404</v>
      </c>
      <c r="G494" s="149">
        <v>1</v>
      </c>
      <c r="H494" s="149" t="s">
        <v>20</v>
      </c>
      <c r="I494" s="149" t="s">
        <v>523</v>
      </c>
      <c r="J494" s="149"/>
      <c r="K494" s="149">
        <v>17</v>
      </c>
      <c r="L494" s="149">
        <v>4.7E-2</v>
      </c>
      <c r="M494" s="149">
        <v>72</v>
      </c>
      <c r="N494" s="149">
        <v>140</v>
      </c>
      <c r="O494" s="149"/>
      <c r="P494" s="165"/>
      <c r="Q494" s="169" t="s">
        <v>1352</v>
      </c>
      <c r="R494" s="154">
        <v>146.28</v>
      </c>
      <c r="S494" s="155">
        <f t="shared" si="348"/>
        <v>6.4363199999999994</v>
      </c>
      <c r="T494" s="156">
        <f t="shared" si="355"/>
        <v>463.41503999999998</v>
      </c>
      <c r="U494" s="157">
        <f t="shared" si="349"/>
        <v>6.4363199999999994</v>
      </c>
      <c r="V494" s="157">
        <f t="shared" si="350"/>
        <v>463.41503999999998</v>
      </c>
      <c r="W494" s="219"/>
      <c r="X494" s="218">
        <v>0</v>
      </c>
      <c r="Y494" s="216">
        <v>0</v>
      </c>
      <c r="Z494" s="65" t="s">
        <v>12</v>
      </c>
      <c r="AA494" s="125">
        <f t="shared" si="351"/>
        <v>0</v>
      </c>
      <c r="AB494" s="125">
        <f t="shared" si="352"/>
        <v>0</v>
      </c>
      <c r="AC494" s="125">
        <f t="shared" si="353"/>
        <v>0</v>
      </c>
      <c r="AD494" s="66">
        <f t="shared" si="356"/>
        <v>0</v>
      </c>
      <c r="AE494" s="66">
        <f t="shared" si="357"/>
        <v>0</v>
      </c>
      <c r="AF494" s="67"/>
      <c r="AG494" s="83">
        <v>36</v>
      </c>
      <c r="AH494" s="68" t="str">
        <f t="shared" ref="AH494:AH500" si="359">IF(AG494=0,"VYPRODÁNO","SKLADEM")</f>
        <v>SKLADEM</v>
      </c>
      <c r="AI494" s="68"/>
      <c r="AJ494" s="68"/>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row>
    <row r="495" spans="1:63" ht="24.75" hidden="1" customHeight="1">
      <c r="A495" s="1"/>
      <c r="B495" s="251" t="s">
        <v>589</v>
      </c>
      <c r="C495" s="251" t="s">
        <v>1176</v>
      </c>
      <c r="D495" s="67"/>
      <c r="E495" s="149" t="s">
        <v>569</v>
      </c>
      <c r="F495" s="149" t="s">
        <v>404</v>
      </c>
      <c r="G495" s="149">
        <v>1</v>
      </c>
      <c r="H495" s="149" t="s">
        <v>20</v>
      </c>
      <c r="I495" s="149" t="s">
        <v>523</v>
      </c>
      <c r="J495" s="149"/>
      <c r="K495" s="149">
        <v>17</v>
      </c>
      <c r="L495" s="149">
        <v>4.7E-2</v>
      </c>
      <c r="M495" s="149">
        <v>72</v>
      </c>
      <c r="N495" s="149">
        <v>140</v>
      </c>
      <c r="O495" s="149"/>
      <c r="P495" s="165"/>
      <c r="Q495" s="159" t="s">
        <v>1233</v>
      </c>
      <c r="R495" s="154">
        <v>137.19</v>
      </c>
      <c r="S495" s="155">
        <f t="shared" si="348"/>
        <v>6.0363599999999993</v>
      </c>
      <c r="T495" s="156">
        <f t="shared" si="355"/>
        <v>434.61791999999997</v>
      </c>
      <c r="U495" s="157">
        <f t="shared" si="349"/>
        <v>6.0363599999999993</v>
      </c>
      <c r="V495" s="157">
        <f t="shared" si="350"/>
        <v>434.61791999999997</v>
      </c>
      <c r="W495" s="219"/>
      <c r="X495" s="218">
        <v>0</v>
      </c>
      <c r="Y495" s="216">
        <v>0</v>
      </c>
      <c r="Z495" s="65" t="s">
        <v>12</v>
      </c>
      <c r="AA495" s="125">
        <f t="shared" si="351"/>
        <v>0</v>
      </c>
      <c r="AB495" s="125">
        <f t="shared" si="352"/>
        <v>0</v>
      </c>
      <c r="AC495" s="125">
        <f t="shared" si="353"/>
        <v>0</v>
      </c>
      <c r="AD495" s="66">
        <f t="shared" si="356"/>
        <v>0</v>
      </c>
      <c r="AE495" s="66">
        <f t="shared" si="357"/>
        <v>0</v>
      </c>
      <c r="AF495" s="67"/>
      <c r="AG495" s="83">
        <v>144</v>
      </c>
      <c r="AH495" s="68" t="str">
        <f t="shared" si="359"/>
        <v>SKLADEM</v>
      </c>
      <c r="AI495" s="68"/>
      <c r="AJ495" s="68"/>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row>
    <row r="496" spans="1:63" ht="24.75" hidden="1" customHeight="1">
      <c r="A496" s="1"/>
      <c r="B496" s="251" t="s">
        <v>590</v>
      </c>
      <c r="C496" s="251" t="s">
        <v>1175</v>
      </c>
      <c r="D496" s="67"/>
      <c r="E496" s="149" t="s">
        <v>569</v>
      </c>
      <c r="F496" s="149" t="s">
        <v>404</v>
      </c>
      <c r="G496" s="149">
        <v>1</v>
      </c>
      <c r="H496" s="149" t="s">
        <v>20</v>
      </c>
      <c r="I496" s="149" t="s">
        <v>523</v>
      </c>
      <c r="J496" s="149"/>
      <c r="K496" s="149">
        <v>17</v>
      </c>
      <c r="L496" s="149">
        <v>4.7E-2</v>
      </c>
      <c r="M496" s="149">
        <v>72</v>
      </c>
      <c r="N496" s="149">
        <v>140</v>
      </c>
      <c r="O496" s="149"/>
      <c r="P496" s="165"/>
      <c r="Q496" s="174" t="s">
        <v>1352</v>
      </c>
      <c r="R496" s="154">
        <v>146.28</v>
      </c>
      <c r="S496" s="155">
        <f t="shared" si="348"/>
        <v>6.4363199999999994</v>
      </c>
      <c r="T496" s="156">
        <f t="shared" si="355"/>
        <v>463.41503999999998</v>
      </c>
      <c r="U496" s="157">
        <f t="shared" si="349"/>
        <v>6.4363199999999994</v>
      </c>
      <c r="V496" s="157">
        <f t="shared" si="350"/>
        <v>463.41503999999998</v>
      </c>
      <c r="W496" s="219"/>
      <c r="X496" s="218">
        <v>0</v>
      </c>
      <c r="Y496" s="216">
        <v>0</v>
      </c>
      <c r="Z496" s="65" t="s">
        <v>12</v>
      </c>
      <c r="AA496" s="125">
        <f t="shared" si="351"/>
        <v>0</v>
      </c>
      <c r="AB496" s="125">
        <f t="shared" si="352"/>
        <v>0</v>
      </c>
      <c r="AC496" s="125">
        <f t="shared" si="353"/>
        <v>0</v>
      </c>
      <c r="AD496" s="66">
        <f t="shared" si="356"/>
        <v>0</v>
      </c>
      <c r="AE496" s="66">
        <f t="shared" si="357"/>
        <v>0</v>
      </c>
      <c r="AF496" s="67"/>
      <c r="AG496" s="83">
        <v>210</v>
      </c>
      <c r="AH496" s="68" t="str">
        <f t="shared" si="359"/>
        <v>SKLADEM</v>
      </c>
      <c r="AI496" s="68"/>
      <c r="AJ496" s="68"/>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row>
    <row r="497" spans="1:63" ht="24.75" hidden="1" customHeight="1">
      <c r="A497" s="1"/>
      <c r="B497" s="251" t="s">
        <v>591</v>
      </c>
      <c r="C497" s="251" t="s">
        <v>1174</v>
      </c>
      <c r="D497" s="67"/>
      <c r="E497" s="149" t="s">
        <v>569</v>
      </c>
      <c r="F497" s="149" t="s">
        <v>404</v>
      </c>
      <c r="G497" s="149">
        <v>1</v>
      </c>
      <c r="H497" s="149" t="s">
        <v>20</v>
      </c>
      <c r="I497" s="149" t="s">
        <v>523</v>
      </c>
      <c r="J497" s="149"/>
      <c r="K497" s="149">
        <v>17</v>
      </c>
      <c r="L497" s="149">
        <v>4.7E-2</v>
      </c>
      <c r="M497" s="149">
        <v>72</v>
      </c>
      <c r="N497" s="149">
        <v>140</v>
      </c>
      <c r="O497" s="149"/>
      <c r="P497" s="165"/>
      <c r="Q497" s="159" t="s">
        <v>1233</v>
      </c>
      <c r="R497" s="154">
        <v>137.19</v>
      </c>
      <c r="S497" s="155">
        <f t="shared" si="348"/>
        <v>6.0363599999999993</v>
      </c>
      <c r="T497" s="156">
        <f t="shared" si="355"/>
        <v>434.61791999999997</v>
      </c>
      <c r="U497" s="157">
        <f t="shared" si="349"/>
        <v>6.0363599999999993</v>
      </c>
      <c r="V497" s="157">
        <f t="shared" si="350"/>
        <v>434.61791999999997</v>
      </c>
      <c r="W497" s="219"/>
      <c r="X497" s="218">
        <v>0</v>
      </c>
      <c r="Y497" s="216">
        <v>0</v>
      </c>
      <c r="Z497" s="65" t="s">
        <v>12</v>
      </c>
      <c r="AA497" s="125">
        <f t="shared" si="351"/>
        <v>0</v>
      </c>
      <c r="AB497" s="125">
        <f t="shared" si="352"/>
        <v>0</v>
      </c>
      <c r="AC497" s="125">
        <f t="shared" si="353"/>
        <v>0</v>
      </c>
      <c r="AD497" s="66">
        <f t="shared" si="356"/>
        <v>0</v>
      </c>
      <c r="AE497" s="66">
        <f t="shared" si="357"/>
        <v>0</v>
      </c>
      <c r="AF497" s="67"/>
      <c r="AG497" s="84">
        <v>288</v>
      </c>
      <c r="AH497" s="68" t="str">
        <f t="shared" si="359"/>
        <v>SKLADEM</v>
      </c>
      <c r="AI497" s="68"/>
      <c r="AJ497" s="68"/>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row>
    <row r="498" spans="1:63" ht="24.75" hidden="1" customHeight="1">
      <c r="A498" s="1"/>
      <c r="B498" s="251" t="s">
        <v>592</v>
      </c>
      <c r="C498" s="251" t="s">
        <v>1173</v>
      </c>
      <c r="D498" s="67"/>
      <c r="E498" s="149" t="s">
        <v>569</v>
      </c>
      <c r="F498" s="149" t="s">
        <v>404</v>
      </c>
      <c r="G498" s="149">
        <v>1</v>
      </c>
      <c r="H498" s="149" t="s">
        <v>20</v>
      </c>
      <c r="I498" s="149" t="s">
        <v>523</v>
      </c>
      <c r="J498" s="149"/>
      <c r="K498" s="149">
        <v>17</v>
      </c>
      <c r="L498" s="149">
        <v>4.7E-2</v>
      </c>
      <c r="M498" s="149">
        <v>72</v>
      </c>
      <c r="N498" s="149">
        <v>140</v>
      </c>
      <c r="O498" s="149"/>
      <c r="P498" s="165"/>
      <c r="Q498" s="186" t="s">
        <v>1234</v>
      </c>
      <c r="R498" s="154">
        <v>146.28</v>
      </c>
      <c r="S498" s="155">
        <f t="shared" si="348"/>
        <v>6.4363199999999994</v>
      </c>
      <c r="T498" s="156">
        <f t="shared" si="355"/>
        <v>463.41503999999998</v>
      </c>
      <c r="U498" s="157">
        <f t="shared" si="349"/>
        <v>6.4363199999999994</v>
      </c>
      <c r="V498" s="157">
        <f t="shared" si="350"/>
        <v>463.41503999999998</v>
      </c>
      <c r="W498" s="219"/>
      <c r="X498" s="218">
        <v>0</v>
      </c>
      <c r="Y498" s="216">
        <v>0</v>
      </c>
      <c r="Z498" s="65" t="s">
        <v>12</v>
      </c>
      <c r="AA498" s="125">
        <f t="shared" si="351"/>
        <v>0</v>
      </c>
      <c r="AB498" s="125">
        <f t="shared" si="352"/>
        <v>0</v>
      </c>
      <c r="AC498" s="125">
        <f t="shared" si="353"/>
        <v>0</v>
      </c>
      <c r="AD498" s="66">
        <f t="shared" si="356"/>
        <v>0</v>
      </c>
      <c r="AE498" s="66">
        <f t="shared" si="357"/>
        <v>0</v>
      </c>
      <c r="AF498" s="67"/>
      <c r="AG498" s="83">
        <v>36</v>
      </c>
      <c r="AH498" s="68" t="str">
        <f t="shared" si="359"/>
        <v>SKLADEM</v>
      </c>
      <c r="AI498" s="68"/>
      <c r="AJ498" s="68"/>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row>
    <row r="499" spans="1:63" ht="24.75" hidden="1" customHeight="1">
      <c r="A499" s="1"/>
      <c r="B499" s="251" t="s">
        <v>593</v>
      </c>
      <c r="C499" s="251" t="s">
        <v>1172</v>
      </c>
      <c r="D499" s="67"/>
      <c r="E499" s="149" t="s">
        <v>569</v>
      </c>
      <c r="F499" s="149" t="s">
        <v>404</v>
      </c>
      <c r="G499" s="149">
        <v>1</v>
      </c>
      <c r="H499" s="149" t="s">
        <v>20</v>
      </c>
      <c r="I499" s="149" t="s">
        <v>523</v>
      </c>
      <c r="J499" s="149"/>
      <c r="K499" s="149">
        <v>17</v>
      </c>
      <c r="L499" s="149">
        <v>4.7E-2</v>
      </c>
      <c r="M499" s="149">
        <v>72</v>
      </c>
      <c r="N499" s="149">
        <v>140</v>
      </c>
      <c r="O499" s="149"/>
      <c r="P499" s="165"/>
      <c r="Q499" s="159" t="s">
        <v>1233</v>
      </c>
      <c r="R499" s="154">
        <v>146.28</v>
      </c>
      <c r="S499" s="155">
        <f t="shared" si="348"/>
        <v>6.4363199999999994</v>
      </c>
      <c r="T499" s="156">
        <f t="shared" si="355"/>
        <v>463.41503999999998</v>
      </c>
      <c r="U499" s="157">
        <f t="shared" si="349"/>
        <v>6.4363199999999994</v>
      </c>
      <c r="V499" s="157">
        <f t="shared" si="350"/>
        <v>463.41503999999998</v>
      </c>
      <c r="W499" s="219"/>
      <c r="X499" s="218">
        <v>0</v>
      </c>
      <c r="Y499" s="216">
        <v>0</v>
      </c>
      <c r="Z499" s="65" t="s">
        <v>12</v>
      </c>
      <c r="AA499" s="125">
        <f t="shared" si="351"/>
        <v>0</v>
      </c>
      <c r="AB499" s="125">
        <f t="shared" si="352"/>
        <v>0</v>
      </c>
      <c r="AC499" s="125">
        <f t="shared" si="353"/>
        <v>0</v>
      </c>
      <c r="AD499" s="66">
        <f t="shared" si="356"/>
        <v>0</v>
      </c>
      <c r="AE499" s="66">
        <f t="shared" si="357"/>
        <v>0</v>
      </c>
      <c r="AF499" s="67"/>
      <c r="AG499" s="83">
        <v>0</v>
      </c>
      <c r="AH499" s="68" t="str">
        <f t="shared" si="359"/>
        <v>VYPRODÁNO</v>
      </c>
      <c r="AI499" s="68"/>
      <c r="AJ499" s="68"/>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row>
    <row r="500" spans="1:63" ht="24.75" hidden="1" customHeight="1">
      <c r="A500" s="1"/>
      <c r="B500" s="251" t="s">
        <v>594</v>
      </c>
      <c r="C500" s="251" t="s">
        <v>1171</v>
      </c>
      <c r="D500" s="67"/>
      <c r="E500" s="149" t="s">
        <v>569</v>
      </c>
      <c r="F500" s="149" t="s">
        <v>404</v>
      </c>
      <c r="G500" s="149">
        <v>1</v>
      </c>
      <c r="H500" s="149" t="s">
        <v>20</v>
      </c>
      <c r="I500" s="149" t="s">
        <v>523</v>
      </c>
      <c r="J500" s="149"/>
      <c r="K500" s="149">
        <v>17</v>
      </c>
      <c r="L500" s="149">
        <v>4.7E-2</v>
      </c>
      <c r="M500" s="149">
        <v>72</v>
      </c>
      <c r="N500" s="149">
        <v>140</v>
      </c>
      <c r="O500" s="149"/>
      <c r="P500" s="165"/>
      <c r="Q500" s="159" t="s">
        <v>1233</v>
      </c>
      <c r="R500" s="154">
        <v>137.19</v>
      </c>
      <c r="S500" s="155">
        <f t="shared" si="348"/>
        <v>6.0363599999999993</v>
      </c>
      <c r="T500" s="156">
        <f t="shared" si="355"/>
        <v>434.61791999999997</v>
      </c>
      <c r="U500" s="157">
        <f t="shared" si="349"/>
        <v>6.0363599999999993</v>
      </c>
      <c r="V500" s="157">
        <f t="shared" si="350"/>
        <v>434.61791999999997</v>
      </c>
      <c r="W500" s="219"/>
      <c r="X500" s="218">
        <v>0</v>
      </c>
      <c r="Y500" s="216">
        <v>0</v>
      </c>
      <c r="Z500" s="65" t="s">
        <v>12</v>
      </c>
      <c r="AA500" s="125">
        <f t="shared" si="351"/>
        <v>0</v>
      </c>
      <c r="AB500" s="125">
        <f t="shared" si="352"/>
        <v>0</v>
      </c>
      <c r="AC500" s="125">
        <f t="shared" si="353"/>
        <v>0</v>
      </c>
      <c r="AD500" s="66">
        <f t="shared" si="356"/>
        <v>0</v>
      </c>
      <c r="AE500" s="66">
        <f t="shared" si="357"/>
        <v>0</v>
      </c>
      <c r="AF500" s="67"/>
      <c r="AG500" s="83">
        <v>72</v>
      </c>
      <c r="AH500" s="68" t="str">
        <f t="shared" si="359"/>
        <v>SKLADEM</v>
      </c>
      <c r="AI500" s="68"/>
      <c r="AJ500" s="68"/>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row>
    <row r="501" spans="1:63" ht="24.75" hidden="1" customHeight="1">
      <c r="A501" s="1"/>
      <c r="B501" s="251" t="s">
        <v>595</v>
      </c>
      <c r="C501" s="251" t="s">
        <v>1170</v>
      </c>
      <c r="D501" s="67"/>
      <c r="E501" s="149" t="s">
        <v>569</v>
      </c>
      <c r="F501" s="149" t="s">
        <v>404</v>
      </c>
      <c r="G501" s="149">
        <v>1</v>
      </c>
      <c r="H501" s="149" t="s">
        <v>20</v>
      </c>
      <c r="I501" s="149" t="s">
        <v>523</v>
      </c>
      <c r="J501" s="149"/>
      <c r="K501" s="149">
        <v>17</v>
      </c>
      <c r="L501" s="149">
        <v>4.7E-2</v>
      </c>
      <c r="M501" s="149">
        <v>72</v>
      </c>
      <c r="N501" s="149">
        <v>140</v>
      </c>
      <c r="O501" s="149"/>
      <c r="P501" s="165"/>
      <c r="Q501" s="159" t="s">
        <v>1233</v>
      </c>
      <c r="R501" s="154">
        <v>137.19</v>
      </c>
      <c r="S501" s="155">
        <f t="shared" si="348"/>
        <v>6.0363599999999993</v>
      </c>
      <c r="T501" s="156">
        <f t="shared" si="355"/>
        <v>434.61791999999997</v>
      </c>
      <c r="U501" s="157">
        <f t="shared" si="349"/>
        <v>6.0363599999999993</v>
      </c>
      <c r="V501" s="157">
        <f t="shared" si="350"/>
        <v>434.61791999999997</v>
      </c>
      <c r="W501" s="219"/>
      <c r="X501" s="218">
        <v>0</v>
      </c>
      <c r="Y501" s="216">
        <v>0</v>
      </c>
      <c r="Z501" s="65" t="s">
        <v>12</v>
      </c>
      <c r="AA501" s="125">
        <f t="shared" si="351"/>
        <v>0</v>
      </c>
      <c r="AB501" s="125">
        <f t="shared" si="352"/>
        <v>0</v>
      </c>
      <c r="AC501" s="125">
        <f t="shared" si="353"/>
        <v>0</v>
      </c>
      <c r="AD501" s="66">
        <f t="shared" si="356"/>
        <v>0</v>
      </c>
      <c r="AE501" s="66">
        <f t="shared" si="357"/>
        <v>0</v>
      </c>
      <c r="AF501" s="67"/>
      <c r="AG501" s="83">
        <v>72</v>
      </c>
      <c r="AH501" s="68" t="str">
        <f t="shared" ref="AH501:AH502" si="360">IF(AG501&gt;0,"SKLADEM","VYPRODÁNO")</f>
        <v>SKLADEM</v>
      </c>
      <c r="AI501" s="68"/>
      <c r="AJ501" s="68"/>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row>
    <row r="502" spans="1:63" ht="24.75" hidden="1" customHeight="1">
      <c r="A502" s="1"/>
      <c r="B502" s="251" t="s">
        <v>596</v>
      </c>
      <c r="C502" s="251" t="s">
        <v>597</v>
      </c>
      <c r="D502" s="67"/>
      <c r="E502" s="149" t="s">
        <v>42</v>
      </c>
      <c r="F502" s="149" t="s">
        <v>404</v>
      </c>
      <c r="G502" s="149">
        <v>1</v>
      </c>
      <c r="H502" s="149" t="s">
        <v>20</v>
      </c>
      <c r="I502" s="149" t="s">
        <v>523</v>
      </c>
      <c r="J502" s="149"/>
      <c r="K502" s="149">
        <v>17</v>
      </c>
      <c r="L502" s="149">
        <v>4.7E-2</v>
      </c>
      <c r="M502" s="149">
        <v>72</v>
      </c>
      <c r="N502" s="149">
        <v>140</v>
      </c>
      <c r="O502" s="149"/>
      <c r="P502" s="165"/>
      <c r="Q502" s="174" t="s">
        <v>1352</v>
      </c>
      <c r="R502" s="154">
        <v>169.42</v>
      </c>
      <c r="S502" s="155">
        <f t="shared" si="348"/>
        <v>7.4544799999999993</v>
      </c>
      <c r="T502" s="156">
        <f t="shared" si="355"/>
        <v>536.72255999999993</v>
      </c>
      <c r="U502" s="157">
        <f t="shared" si="349"/>
        <v>7.4544799999999993</v>
      </c>
      <c r="V502" s="157">
        <f t="shared" si="350"/>
        <v>536.72255999999993</v>
      </c>
      <c r="W502" s="219"/>
      <c r="X502" s="218">
        <v>0</v>
      </c>
      <c r="Y502" s="216">
        <v>0</v>
      </c>
      <c r="Z502" s="65" t="s">
        <v>12</v>
      </c>
      <c r="AA502" s="125">
        <f t="shared" si="351"/>
        <v>0</v>
      </c>
      <c r="AB502" s="125">
        <f t="shared" si="352"/>
        <v>0</v>
      </c>
      <c r="AC502" s="125">
        <f t="shared" si="353"/>
        <v>0</v>
      </c>
      <c r="AD502" s="66">
        <f t="shared" si="356"/>
        <v>0</v>
      </c>
      <c r="AE502" s="66">
        <f t="shared" si="357"/>
        <v>0</v>
      </c>
      <c r="AF502" s="67"/>
      <c r="AG502" s="83">
        <v>0</v>
      </c>
      <c r="AH502" s="68" t="str">
        <f t="shared" si="360"/>
        <v>VYPRODÁNO</v>
      </c>
      <c r="AI502" s="68"/>
      <c r="AJ502" s="68"/>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row>
    <row r="503" spans="1:63" ht="24.75" hidden="1" customHeight="1">
      <c r="A503" s="1"/>
      <c r="B503" s="251" t="s">
        <v>598</v>
      </c>
      <c r="C503" s="251" t="s">
        <v>599</v>
      </c>
      <c r="D503" s="67"/>
      <c r="E503" s="149" t="s">
        <v>42</v>
      </c>
      <c r="F503" s="149" t="s">
        <v>404</v>
      </c>
      <c r="G503" s="149">
        <v>1</v>
      </c>
      <c r="H503" s="149" t="s">
        <v>20</v>
      </c>
      <c r="I503" s="149" t="s">
        <v>523</v>
      </c>
      <c r="J503" s="149"/>
      <c r="K503" s="149">
        <v>17</v>
      </c>
      <c r="L503" s="149">
        <v>4.7E-2</v>
      </c>
      <c r="M503" s="149">
        <v>72</v>
      </c>
      <c r="N503" s="149">
        <v>140</v>
      </c>
      <c r="O503" s="149"/>
      <c r="P503" s="165"/>
      <c r="Q503" s="174" t="s">
        <v>1352</v>
      </c>
      <c r="R503" s="154">
        <v>202.48</v>
      </c>
      <c r="S503" s="155">
        <f t="shared" si="348"/>
        <v>8.9091199999999997</v>
      </c>
      <c r="T503" s="156">
        <f t="shared" si="355"/>
        <v>641.45663999999999</v>
      </c>
      <c r="U503" s="157">
        <f t="shared" si="349"/>
        <v>8.9091199999999997</v>
      </c>
      <c r="V503" s="157">
        <f t="shared" si="350"/>
        <v>641.45663999999999</v>
      </c>
      <c r="W503" s="219"/>
      <c r="X503" s="218">
        <v>0</v>
      </c>
      <c r="Y503" s="216">
        <v>0</v>
      </c>
      <c r="Z503" s="65" t="s">
        <v>12</v>
      </c>
      <c r="AA503" s="125">
        <f t="shared" si="351"/>
        <v>0</v>
      </c>
      <c r="AB503" s="125">
        <f t="shared" si="352"/>
        <v>0</v>
      </c>
      <c r="AC503" s="125">
        <f t="shared" si="353"/>
        <v>0</v>
      </c>
      <c r="AD503" s="66">
        <f t="shared" si="356"/>
        <v>0</v>
      </c>
      <c r="AE503" s="66">
        <f t="shared" si="357"/>
        <v>0</v>
      </c>
      <c r="AF503" s="67"/>
      <c r="AG503" s="83">
        <v>0</v>
      </c>
      <c r="AH503" s="68" t="str">
        <f t="shared" ref="AH503:AH516" si="361">IF(AG503=0,"VYPRODÁNO","SKLADEM")</f>
        <v>VYPRODÁNO</v>
      </c>
      <c r="AI503" s="68"/>
      <c r="AJ503" s="68"/>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row>
    <row r="504" spans="1:63" ht="24.75" hidden="1" customHeight="1">
      <c r="A504" s="1"/>
      <c r="B504" s="251" t="s">
        <v>600</v>
      </c>
      <c r="C504" s="251" t="s">
        <v>1169</v>
      </c>
      <c r="D504" s="67"/>
      <c r="E504" s="149" t="s">
        <v>569</v>
      </c>
      <c r="F504" s="149" t="s">
        <v>404</v>
      </c>
      <c r="G504" s="149">
        <v>1</v>
      </c>
      <c r="H504" s="149" t="s">
        <v>20</v>
      </c>
      <c r="I504" s="149" t="s">
        <v>523</v>
      </c>
      <c r="J504" s="149"/>
      <c r="K504" s="149">
        <v>17</v>
      </c>
      <c r="L504" s="149">
        <v>4.7E-2</v>
      </c>
      <c r="M504" s="149">
        <v>72</v>
      </c>
      <c r="N504" s="149">
        <v>140</v>
      </c>
      <c r="O504" s="149"/>
      <c r="P504" s="165"/>
      <c r="Q504" s="159" t="s">
        <v>1233</v>
      </c>
      <c r="R504" s="154">
        <v>133.06</v>
      </c>
      <c r="S504" s="155">
        <f t="shared" si="348"/>
        <v>5.8546399999999998</v>
      </c>
      <c r="T504" s="156">
        <f t="shared" si="355"/>
        <v>421.53408000000002</v>
      </c>
      <c r="U504" s="157">
        <f t="shared" si="349"/>
        <v>5.8546399999999998</v>
      </c>
      <c r="V504" s="157">
        <f t="shared" si="350"/>
        <v>421.53408000000002</v>
      </c>
      <c r="W504" s="219"/>
      <c r="X504" s="218">
        <v>0</v>
      </c>
      <c r="Y504" s="216">
        <v>0</v>
      </c>
      <c r="Z504" s="65" t="s">
        <v>12</v>
      </c>
      <c r="AA504" s="125">
        <f t="shared" si="351"/>
        <v>0</v>
      </c>
      <c r="AB504" s="125">
        <f t="shared" si="352"/>
        <v>0</v>
      </c>
      <c r="AC504" s="125">
        <f t="shared" si="353"/>
        <v>0</v>
      </c>
      <c r="AD504" s="66">
        <f t="shared" si="356"/>
        <v>0</v>
      </c>
      <c r="AE504" s="66">
        <f t="shared" si="357"/>
        <v>0</v>
      </c>
      <c r="AF504" s="67"/>
      <c r="AG504" s="83">
        <v>462</v>
      </c>
      <c r="AH504" s="68" t="str">
        <f t="shared" si="361"/>
        <v>SKLADEM</v>
      </c>
      <c r="AI504" s="68"/>
      <c r="AJ504" s="68"/>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row>
    <row r="505" spans="1:63" ht="24.75" hidden="1" customHeight="1">
      <c r="A505" s="1"/>
      <c r="B505" s="248"/>
      <c r="C505" s="249" t="s">
        <v>601</v>
      </c>
      <c r="D505" s="101"/>
      <c r="E505" s="191"/>
      <c r="F505" s="191"/>
      <c r="G505" s="191"/>
      <c r="H505" s="191"/>
      <c r="I505" s="191"/>
      <c r="J505" s="191"/>
      <c r="K505" s="191"/>
      <c r="L505" s="191"/>
      <c r="M505" s="191"/>
      <c r="N505" s="191"/>
      <c r="O505" s="191"/>
      <c r="P505" s="192"/>
      <c r="Q505" s="192"/>
      <c r="R505" s="192"/>
      <c r="S505" s="155">
        <f t="shared" si="348"/>
        <v>0</v>
      </c>
      <c r="T505" s="156">
        <f t="shared" si="355"/>
        <v>0</v>
      </c>
      <c r="U505" s="157">
        <f t="shared" si="349"/>
        <v>0</v>
      </c>
      <c r="V505" s="157">
        <f t="shared" si="350"/>
        <v>0</v>
      </c>
      <c r="W505" s="219"/>
      <c r="X505" s="218">
        <v>0</v>
      </c>
      <c r="Y505" s="216">
        <v>0</v>
      </c>
      <c r="Z505" s="65" t="s">
        <v>12</v>
      </c>
      <c r="AA505" s="125">
        <f t="shared" si="351"/>
        <v>0</v>
      </c>
      <c r="AB505" s="125">
        <f t="shared" si="352"/>
        <v>0</v>
      </c>
      <c r="AC505" s="125">
        <f t="shared" si="353"/>
        <v>0</v>
      </c>
      <c r="AD505" s="66">
        <f t="shared" si="356"/>
        <v>0</v>
      </c>
      <c r="AE505" s="66">
        <f t="shared" si="357"/>
        <v>0</v>
      </c>
      <c r="AF505" s="101"/>
      <c r="AG505" s="68"/>
      <c r="AH505" s="68"/>
      <c r="AI505" s="68"/>
      <c r="AJ505" s="68"/>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row>
    <row r="506" spans="1:63" ht="24.75" hidden="1" customHeight="1">
      <c r="A506" s="1"/>
      <c r="B506" s="251" t="s">
        <v>602</v>
      </c>
      <c r="C506" s="251" t="s">
        <v>1168</v>
      </c>
      <c r="D506" s="67"/>
      <c r="E506" s="149" t="s">
        <v>569</v>
      </c>
      <c r="F506" s="149" t="s">
        <v>404</v>
      </c>
      <c r="G506" s="149">
        <v>1</v>
      </c>
      <c r="H506" s="149" t="s">
        <v>20</v>
      </c>
      <c r="I506" s="149" t="s">
        <v>523</v>
      </c>
      <c r="J506" s="149"/>
      <c r="K506" s="149">
        <v>17</v>
      </c>
      <c r="L506" s="149">
        <v>4.7E-2</v>
      </c>
      <c r="M506" s="149">
        <v>72</v>
      </c>
      <c r="N506" s="149">
        <v>140</v>
      </c>
      <c r="O506" s="149"/>
      <c r="P506" s="165"/>
      <c r="Q506" s="159" t="s">
        <v>1233</v>
      </c>
      <c r="R506" s="154">
        <v>146.28</v>
      </c>
      <c r="S506" s="155">
        <f t="shared" si="348"/>
        <v>6.4363199999999994</v>
      </c>
      <c r="T506" s="156">
        <f t="shared" si="355"/>
        <v>463.41503999999998</v>
      </c>
      <c r="U506" s="157">
        <f t="shared" si="349"/>
        <v>6.4363199999999994</v>
      </c>
      <c r="V506" s="157">
        <f t="shared" si="350"/>
        <v>463.41503999999998</v>
      </c>
      <c r="W506" s="219"/>
      <c r="X506" s="218">
        <v>0</v>
      </c>
      <c r="Y506" s="216">
        <v>0</v>
      </c>
      <c r="Z506" s="65" t="s">
        <v>12</v>
      </c>
      <c r="AA506" s="125">
        <f t="shared" si="351"/>
        <v>0</v>
      </c>
      <c r="AB506" s="125">
        <f t="shared" si="352"/>
        <v>0</v>
      </c>
      <c r="AC506" s="125">
        <f t="shared" si="353"/>
        <v>0</v>
      </c>
      <c r="AD506" s="66">
        <f t="shared" si="356"/>
        <v>0</v>
      </c>
      <c r="AE506" s="66">
        <f t="shared" si="357"/>
        <v>0</v>
      </c>
      <c r="AF506" s="67"/>
      <c r="AG506" s="83">
        <v>1</v>
      </c>
      <c r="AH506" s="68" t="str">
        <f t="shared" si="361"/>
        <v>SKLADEM</v>
      </c>
      <c r="AI506" s="68"/>
      <c r="AJ506" s="68"/>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row>
    <row r="507" spans="1:63" ht="24.75" hidden="1" customHeight="1">
      <c r="A507" s="1"/>
      <c r="B507" s="251" t="s">
        <v>603</v>
      </c>
      <c r="C507" s="251" t="s">
        <v>1167</v>
      </c>
      <c r="D507" s="67"/>
      <c r="E507" s="149" t="s">
        <v>569</v>
      </c>
      <c r="F507" s="149" t="s">
        <v>404</v>
      </c>
      <c r="G507" s="149">
        <v>1</v>
      </c>
      <c r="H507" s="149" t="s">
        <v>20</v>
      </c>
      <c r="I507" s="149" t="s">
        <v>523</v>
      </c>
      <c r="J507" s="149"/>
      <c r="K507" s="149">
        <v>17</v>
      </c>
      <c r="L507" s="149">
        <v>4.7E-2</v>
      </c>
      <c r="M507" s="149">
        <v>72</v>
      </c>
      <c r="N507" s="149">
        <v>140</v>
      </c>
      <c r="O507" s="149"/>
      <c r="P507" s="165"/>
      <c r="Q507" s="203" t="s">
        <v>1234</v>
      </c>
      <c r="R507" s="154">
        <v>146.28</v>
      </c>
      <c r="S507" s="155">
        <f t="shared" si="348"/>
        <v>6.4363199999999994</v>
      </c>
      <c r="T507" s="156">
        <f t="shared" si="355"/>
        <v>463.41503999999998</v>
      </c>
      <c r="U507" s="157">
        <f t="shared" si="349"/>
        <v>6.4363199999999994</v>
      </c>
      <c r="V507" s="157">
        <f t="shared" si="350"/>
        <v>463.41503999999998</v>
      </c>
      <c r="W507" s="219"/>
      <c r="X507" s="218">
        <v>0</v>
      </c>
      <c r="Y507" s="216">
        <v>0</v>
      </c>
      <c r="Z507" s="65" t="s">
        <v>12</v>
      </c>
      <c r="AA507" s="125">
        <f t="shared" si="351"/>
        <v>0</v>
      </c>
      <c r="AB507" s="125">
        <f t="shared" si="352"/>
        <v>0</v>
      </c>
      <c r="AC507" s="125">
        <f t="shared" si="353"/>
        <v>0</v>
      </c>
      <c r="AD507" s="66">
        <f t="shared" si="356"/>
        <v>0</v>
      </c>
      <c r="AE507" s="66">
        <f t="shared" si="357"/>
        <v>0</v>
      </c>
      <c r="AF507" s="67"/>
      <c r="AG507" s="102">
        <v>36</v>
      </c>
      <c r="AH507" s="68" t="str">
        <f t="shared" si="361"/>
        <v>SKLADEM</v>
      </c>
      <c r="AI507" s="68"/>
      <c r="AJ507" s="68"/>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row>
    <row r="508" spans="1:63" ht="24.75" hidden="1" customHeight="1">
      <c r="A508" s="1"/>
      <c r="B508" s="251" t="s">
        <v>604</v>
      </c>
      <c r="C508" s="251" t="s">
        <v>1166</v>
      </c>
      <c r="D508" s="67"/>
      <c r="E508" s="149" t="s">
        <v>569</v>
      </c>
      <c r="F508" s="149" t="s">
        <v>404</v>
      </c>
      <c r="G508" s="149">
        <v>1</v>
      </c>
      <c r="H508" s="149" t="s">
        <v>20</v>
      </c>
      <c r="I508" s="149" t="s">
        <v>523</v>
      </c>
      <c r="J508" s="149"/>
      <c r="K508" s="149">
        <v>17</v>
      </c>
      <c r="L508" s="149">
        <v>4.7E-2</v>
      </c>
      <c r="M508" s="149">
        <v>72</v>
      </c>
      <c r="N508" s="149">
        <v>140</v>
      </c>
      <c r="O508" s="149"/>
      <c r="P508" s="165"/>
      <c r="Q508" s="203" t="s">
        <v>1234</v>
      </c>
      <c r="R508" s="154">
        <v>146.28</v>
      </c>
      <c r="S508" s="155">
        <f t="shared" si="348"/>
        <v>6.4363199999999994</v>
      </c>
      <c r="T508" s="156">
        <f t="shared" si="355"/>
        <v>463.41503999999998</v>
      </c>
      <c r="U508" s="157">
        <f t="shared" si="349"/>
        <v>6.4363199999999994</v>
      </c>
      <c r="V508" s="157">
        <f t="shared" si="350"/>
        <v>463.41503999999998</v>
      </c>
      <c r="W508" s="219"/>
      <c r="X508" s="218">
        <v>0</v>
      </c>
      <c r="Y508" s="216">
        <v>0</v>
      </c>
      <c r="Z508" s="65" t="s">
        <v>12</v>
      </c>
      <c r="AA508" s="125">
        <f t="shared" si="351"/>
        <v>0</v>
      </c>
      <c r="AB508" s="125">
        <f t="shared" si="352"/>
        <v>0</v>
      </c>
      <c r="AC508" s="125">
        <f t="shared" si="353"/>
        <v>0</v>
      </c>
      <c r="AD508" s="66">
        <f t="shared" si="356"/>
        <v>0</v>
      </c>
      <c r="AE508" s="66">
        <f t="shared" si="357"/>
        <v>0</v>
      </c>
      <c r="AF508" s="67"/>
      <c r="AG508" s="83">
        <v>36</v>
      </c>
      <c r="AH508" s="68" t="str">
        <f t="shared" si="361"/>
        <v>SKLADEM</v>
      </c>
      <c r="AI508" s="68"/>
      <c r="AJ508" s="68"/>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row>
    <row r="509" spans="1:63" ht="24.75" hidden="1" customHeight="1">
      <c r="A509" s="1"/>
      <c r="B509" s="248"/>
      <c r="C509" s="249" t="s">
        <v>605</v>
      </c>
      <c r="D509" s="101"/>
      <c r="E509" s="191"/>
      <c r="F509" s="191"/>
      <c r="G509" s="191"/>
      <c r="H509" s="191"/>
      <c r="I509" s="191"/>
      <c r="J509" s="191"/>
      <c r="K509" s="191"/>
      <c r="L509" s="191"/>
      <c r="M509" s="191"/>
      <c r="N509" s="191"/>
      <c r="O509" s="191"/>
      <c r="P509" s="192"/>
      <c r="Q509" s="192"/>
      <c r="R509" s="195"/>
      <c r="S509" s="155">
        <f t="shared" si="348"/>
        <v>0</v>
      </c>
      <c r="T509" s="156">
        <f t="shared" si="355"/>
        <v>0</v>
      </c>
      <c r="U509" s="157">
        <f t="shared" si="349"/>
        <v>0</v>
      </c>
      <c r="V509" s="157">
        <f t="shared" si="350"/>
        <v>0</v>
      </c>
      <c r="W509" s="219"/>
      <c r="X509" s="218">
        <v>0</v>
      </c>
      <c r="Y509" s="216">
        <v>0</v>
      </c>
      <c r="Z509" s="65" t="s">
        <v>12</v>
      </c>
      <c r="AA509" s="125">
        <f t="shared" si="351"/>
        <v>0</v>
      </c>
      <c r="AB509" s="125">
        <f t="shared" si="352"/>
        <v>0</v>
      </c>
      <c r="AC509" s="125">
        <f t="shared" si="353"/>
        <v>0</v>
      </c>
      <c r="AD509" s="66">
        <f t="shared" si="356"/>
        <v>0</v>
      </c>
      <c r="AE509" s="66">
        <f t="shared" si="357"/>
        <v>0</v>
      </c>
      <c r="AF509" s="101"/>
      <c r="AG509" s="83"/>
      <c r="AH509" s="68" t="str">
        <f t="shared" si="361"/>
        <v>VYPRODÁNO</v>
      </c>
      <c r="AI509" s="68"/>
      <c r="AJ509" s="68"/>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row>
    <row r="510" spans="1:63" ht="24.75" hidden="1" customHeight="1">
      <c r="A510" s="1"/>
      <c r="B510" s="248"/>
      <c r="C510" s="249" t="s">
        <v>606</v>
      </c>
      <c r="D510" s="101"/>
      <c r="E510" s="191"/>
      <c r="F510" s="191"/>
      <c r="G510" s="191"/>
      <c r="H510" s="191"/>
      <c r="I510" s="191"/>
      <c r="J510" s="191"/>
      <c r="K510" s="191"/>
      <c r="L510" s="191"/>
      <c r="M510" s="191"/>
      <c r="N510" s="191"/>
      <c r="O510" s="191"/>
      <c r="P510" s="192"/>
      <c r="Q510" s="192"/>
      <c r="R510" s="195"/>
      <c r="S510" s="155">
        <f t="shared" si="348"/>
        <v>0</v>
      </c>
      <c r="T510" s="156">
        <f t="shared" si="355"/>
        <v>0</v>
      </c>
      <c r="U510" s="157">
        <f t="shared" si="349"/>
        <v>0</v>
      </c>
      <c r="V510" s="157">
        <f t="shared" si="350"/>
        <v>0</v>
      </c>
      <c r="W510" s="219"/>
      <c r="X510" s="218">
        <v>0</v>
      </c>
      <c r="Y510" s="216">
        <v>0</v>
      </c>
      <c r="Z510" s="65" t="s">
        <v>12</v>
      </c>
      <c r="AA510" s="125">
        <f t="shared" si="351"/>
        <v>0</v>
      </c>
      <c r="AB510" s="125">
        <f t="shared" si="352"/>
        <v>0</v>
      </c>
      <c r="AC510" s="125">
        <f t="shared" si="353"/>
        <v>0</v>
      </c>
      <c r="AD510" s="66">
        <f t="shared" si="356"/>
        <v>0</v>
      </c>
      <c r="AE510" s="66">
        <f t="shared" si="357"/>
        <v>0</v>
      </c>
      <c r="AF510" s="101"/>
      <c r="AG510" s="83"/>
      <c r="AH510" s="68" t="str">
        <f t="shared" si="361"/>
        <v>VYPRODÁNO</v>
      </c>
      <c r="AI510" s="68"/>
      <c r="AJ510" s="68"/>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row>
    <row r="511" spans="1:63" ht="24.75" hidden="1" customHeight="1">
      <c r="A511" s="1"/>
      <c r="B511" s="251" t="s">
        <v>607</v>
      </c>
      <c r="C511" s="251" t="s">
        <v>608</v>
      </c>
      <c r="D511" s="67"/>
      <c r="E511" s="149" t="s">
        <v>569</v>
      </c>
      <c r="F511" s="149" t="s">
        <v>404</v>
      </c>
      <c r="G511" s="149">
        <v>1</v>
      </c>
      <c r="H511" s="149" t="s">
        <v>20</v>
      </c>
      <c r="I511" s="149" t="s">
        <v>523</v>
      </c>
      <c r="J511" s="149"/>
      <c r="K511" s="149">
        <v>17</v>
      </c>
      <c r="L511" s="149">
        <v>4.7E-2</v>
      </c>
      <c r="M511" s="149">
        <v>72</v>
      </c>
      <c r="N511" s="149">
        <v>140</v>
      </c>
      <c r="O511" s="149"/>
      <c r="P511" s="165"/>
      <c r="Q511" s="158" t="s">
        <v>11</v>
      </c>
      <c r="R511" s="154">
        <v>157.02000000000001</v>
      </c>
      <c r="S511" s="155">
        <f t="shared" si="348"/>
        <v>6.9088799999999999</v>
      </c>
      <c r="T511" s="156">
        <f t="shared" si="355"/>
        <v>497.43935999999997</v>
      </c>
      <c r="U511" s="157">
        <f t="shared" si="349"/>
        <v>6.9088799999999999</v>
      </c>
      <c r="V511" s="157">
        <f t="shared" si="350"/>
        <v>497.43935999999997</v>
      </c>
      <c r="W511" s="219"/>
      <c r="X511" s="218">
        <v>0</v>
      </c>
      <c r="Y511" s="216">
        <v>0</v>
      </c>
      <c r="Z511" s="65" t="s">
        <v>12</v>
      </c>
      <c r="AA511" s="125">
        <f t="shared" si="351"/>
        <v>0</v>
      </c>
      <c r="AB511" s="125">
        <f t="shared" si="352"/>
        <v>0</v>
      </c>
      <c r="AC511" s="125">
        <f t="shared" si="353"/>
        <v>0</v>
      </c>
      <c r="AD511" s="66">
        <f t="shared" si="356"/>
        <v>0</v>
      </c>
      <c r="AE511" s="66">
        <f t="shared" si="357"/>
        <v>0</v>
      </c>
      <c r="AF511" s="67"/>
      <c r="AG511" s="83">
        <v>3647.1783840620501</v>
      </c>
      <c r="AH511" s="68" t="str">
        <f t="shared" si="361"/>
        <v>SKLADEM</v>
      </c>
      <c r="AI511" s="68"/>
      <c r="AJ511" s="68"/>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row>
    <row r="512" spans="1:63" ht="24.75" hidden="1" customHeight="1">
      <c r="A512" s="1"/>
      <c r="B512" s="251" t="s">
        <v>609</v>
      </c>
      <c r="C512" s="251" t="s">
        <v>610</v>
      </c>
      <c r="D512" s="67"/>
      <c r="E512" s="149" t="s">
        <v>569</v>
      </c>
      <c r="F512" s="149" t="s">
        <v>404</v>
      </c>
      <c r="G512" s="149">
        <v>1</v>
      </c>
      <c r="H512" s="149" t="s">
        <v>20</v>
      </c>
      <c r="I512" s="149" t="s">
        <v>523</v>
      </c>
      <c r="J512" s="149"/>
      <c r="K512" s="149">
        <v>17</v>
      </c>
      <c r="L512" s="149">
        <v>4.7E-2</v>
      </c>
      <c r="M512" s="149">
        <v>72</v>
      </c>
      <c r="N512" s="149">
        <v>140</v>
      </c>
      <c r="O512" s="149"/>
      <c r="P512" s="165"/>
      <c r="Q512" s="158" t="s">
        <v>11</v>
      </c>
      <c r="R512" s="154">
        <v>157.02000000000001</v>
      </c>
      <c r="S512" s="155">
        <f t="shared" si="348"/>
        <v>6.9088799999999999</v>
      </c>
      <c r="T512" s="156">
        <f t="shared" si="355"/>
        <v>497.43935999999997</v>
      </c>
      <c r="U512" s="157">
        <f t="shared" si="349"/>
        <v>6.9088799999999999</v>
      </c>
      <c r="V512" s="157">
        <f t="shared" si="350"/>
        <v>497.43935999999997</v>
      </c>
      <c r="W512" s="219"/>
      <c r="X512" s="218">
        <v>0</v>
      </c>
      <c r="Y512" s="216">
        <v>0</v>
      </c>
      <c r="Z512" s="65" t="s">
        <v>12</v>
      </c>
      <c r="AA512" s="125">
        <f t="shared" si="351"/>
        <v>0</v>
      </c>
      <c r="AB512" s="125">
        <f t="shared" si="352"/>
        <v>0</v>
      </c>
      <c r="AC512" s="125">
        <f t="shared" si="353"/>
        <v>0</v>
      </c>
      <c r="AD512" s="66">
        <f t="shared" si="356"/>
        <v>0</v>
      </c>
      <c r="AE512" s="66">
        <f t="shared" si="357"/>
        <v>0</v>
      </c>
      <c r="AF512" s="67"/>
      <c r="AG512" s="83">
        <v>3657.5638106413899</v>
      </c>
      <c r="AH512" s="68" t="str">
        <f t="shared" si="361"/>
        <v>SKLADEM</v>
      </c>
      <c r="AI512" s="68"/>
      <c r="AJ512" s="68"/>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row>
    <row r="513" spans="1:63" ht="24.75" hidden="1" customHeight="1">
      <c r="A513" s="1"/>
      <c r="B513" s="248"/>
      <c r="C513" s="249" t="s">
        <v>611</v>
      </c>
      <c r="D513" s="100"/>
      <c r="E513" s="191"/>
      <c r="F513" s="191"/>
      <c r="G513" s="191"/>
      <c r="H513" s="191"/>
      <c r="I513" s="191"/>
      <c r="J513" s="191"/>
      <c r="K513" s="191"/>
      <c r="L513" s="191"/>
      <c r="M513" s="191"/>
      <c r="N513" s="191"/>
      <c r="O513" s="191"/>
      <c r="P513" s="192"/>
      <c r="Q513" s="192"/>
      <c r="R513" s="192"/>
      <c r="S513" s="155">
        <f t="shared" si="348"/>
        <v>0</v>
      </c>
      <c r="T513" s="156">
        <f t="shared" si="355"/>
        <v>0</v>
      </c>
      <c r="U513" s="157">
        <f t="shared" si="349"/>
        <v>0</v>
      </c>
      <c r="V513" s="157">
        <f t="shared" si="350"/>
        <v>0</v>
      </c>
      <c r="W513" s="219"/>
      <c r="X513" s="218">
        <v>0</v>
      </c>
      <c r="Y513" s="216">
        <v>0</v>
      </c>
      <c r="Z513" s="65" t="s">
        <v>12</v>
      </c>
      <c r="AA513" s="125">
        <f t="shared" si="351"/>
        <v>0</v>
      </c>
      <c r="AB513" s="125">
        <f t="shared" si="352"/>
        <v>0</v>
      </c>
      <c r="AC513" s="125">
        <f t="shared" si="353"/>
        <v>0</v>
      </c>
      <c r="AD513" s="66">
        <f t="shared" si="356"/>
        <v>0</v>
      </c>
      <c r="AE513" s="66">
        <f t="shared" si="357"/>
        <v>0</v>
      </c>
      <c r="AF513" s="100"/>
      <c r="AG513" s="102"/>
      <c r="AH513" s="68"/>
      <c r="AI513" s="68"/>
      <c r="AJ513" s="68"/>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row>
    <row r="514" spans="1:63" ht="24.75" hidden="1" customHeight="1">
      <c r="A514" s="1"/>
      <c r="B514" s="251" t="s">
        <v>612</v>
      </c>
      <c r="C514" s="251" t="s">
        <v>1165</v>
      </c>
      <c r="D514" s="67"/>
      <c r="E514" s="149" t="s">
        <v>569</v>
      </c>
      <c r="F514" s="149" t="s">
        <v>404</v>
      </c>
      <c r="G514" s="149">
        <v>1</v>
      </c>
      <c r="H514" s="149" t="s">
        <v>20</v>
      </c>
      <c r="I514" s="149" t="s">
        <v>523</v>
      </c>
      <c r="J514" s="149"/>
      <c r="K514" s="149">
        <v>17</v>
      </c>
      <c r="L514" s="149">
        <v>4.7E-2</v>
      </c>
      <c r="M514" s="149">
        <v>72</v>
      </c>
      <c r="N514" s="149">
        <v>140</v>
      </c>
      <c r="O514" s="149"/>
      <c r="P514" s="165"/>
      <c r="Q514" s="174" t="s">
        <v>1352</v>
      </c>
      <c r="R514" s="154">
        <v>146.28</v>
      </c>
      <c r="S514" s="155">
        <f t="shared" si="348"/>
        <v>6.4363199999999994</v>
      </c>
      <c r="T514" s="156">
        <f t="shared" si="355"/>
        <v>463.41503999999998</v>
      </c>
      <c r="U514" s="157">
        <f t="shared" si="349"/>
        <v>6.4363199999999994</v>
      </c>
      <c r="V514" s="157">
        <f t="shared" si="350"/>
        <v>463.41503999999998</v>
      </c>
      <c r="W514" s="219"/>
      <c r="X514" s="218">
        <v>0</v>
      </c>
      <c r="Y514" s="216">
        <v>0</v>
      </c>
      <c r="Z514" s="65" t="s">
        <v>12</v>
      </c>
      <c r="AA514" s="125">
        <f t="shared" si="351"/>
        <v>0</v>
      </c>
      <c r="AB514" s="125">
        <f t="shared" si="352"/>
        <v>0</v>
      </c>
      <c r="AC514" s="125">
        <f t="shared" si="353"/>
        <v>0</v>
      </c>
      <c r="AD514" s="66">
        <f t="shared" si="356"/>
        <v>0</v>
      </c>
      <c r="AE514" s="66">
        <f t="shared" si="357"/>
        <v>0</v>
      </c>
      <c r="AF514" s="67"/>
      <c r="AG514" s="83">
        <v>102</v>
      </c>
      <c r="AH514" s="68" t="str">
        <f t="shared" si="361"/>
        <v>SKLADEM</v>
      </c>
      <c r="AI514" s="68"/>
      <c r="AJ514" s="68"/>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row>
    <row r="515" spans="1:63" ht="24.75" hidden="1" customHeight="1">
      <c r="A515" s="1"/>
      <c r="B515" s="251" t="s">
        <v>613</v>
      </c>
      <c r="C515" s="251" t="s">
        <v>1164</v>
      </c>
      <c r="D515" s="67"/>
      <c r="E515" s="149" t="s">
        <v>569</v>
      </c>
      <c r="F515" s="149" t="s">
        <v>404</v>
      </c>
      <c r="G515" s="149">
        <v>1</v>
      </c>
      <c r="H515" s="149" t="s">
        <v>20</v>
      </c>
      <c r="I515" s="149" t="s">
        <v>523</v>
      </c>
      <c r="J515" s="149"/>
      <c r="K515" s="149"/>
      <c r="L515" s="149"/>
      <c r="M515" s="149"/>
      <c r="N515" s="149"/>
      <c r="O515" s="149"/>
      <c r="P515" s="165"/>
      <c r="Q515" s="159" t="s">
        <v>1233</v>
      </c>
      <c r="R515" s="154">
        <v>147.11000000000001</v>
      </c>
      <c r="S515" s="155">
        <f t="shared" si="348"/>
        <v>6.4728400000000006</v>
      </c>
      <c r="T515" s="156">
        <f t="shared" si="355"/>
        <v>0</v>
      </c>
      <c r="U515" s="157">
        <f t="shared" si="349"/>
        <v>6.4728400000000006</v>
      </c>
      <c r="V515" s="157">
        <f t="shared" si="350"/>
        <v>0</v>
      </c>
      <c r="W515" s="219"/>
      <c r="X515" s="218">
        <v>0</v>
      </c>
      <c r="Y515" s="216">
        <v>0</v>
      </c>
      <c r="Z515" s="65" t="s">
        <v>12</v>
      </c>
      <c r="AA515" s="125">
        <f t="shared" si="351"/>
        <v>0</v>
      </c>
      <c r="AB515" s="125">
        <f t="shared" si="352"/>
        <v>0</v>
      </c>
      <c r="AC515" s="125">
        <f t="shared" si="353"/>
        <v>0</v>
      </c>
      <c r="AD515" s="66">
        <f t="shared" si="356"/>
        <v>0</v>
      </c>
      <c r="AE515" s="66">
        <f t="shared" si="357"/>
        <v>0</v>
      </c>
      <c r="AF515" s="67"/>
      <c r="AG515" s="83">
        <v>0</v>
      </c>
      <c r="AH515" s="68" t="str">
        <f t="shared" si="361"/>
        <v>VYPRODÁNO</v>
      </c>
      <c r="AI515" s="68"/>
      <c r="AJ515" s="68"/>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row>
    <row r="516" spans="1:63" ht="24.75" hidden="1" customHeight="1">
      <c r="A516" s="1"/>
      <c r="B516" s="251" t="s">
        <v>614</v>
      </c>
      <c r="C516" s="251" t="s">
        <v>1163</v>
      </c>
      <c r="D516" s="67"/>
      <c r="E516" s="149" t="s">
        <v>569</v>
      </c>
      <c r="F516" s="149" t="s">
        <v>404</v>
      </c>
      <c r="G516" s="149">
        <v>1</v>
      </c>
      <c r="H516" s="149" t="s">
        <v>20</v>
      </c>
      <c r="I516" s="149" t="s">
        <v>523</v>
      </c>
      <c r="J516" s="149"/>
      <c r="K516" s="149">
        <v>17</v>
      </c>
      <c r="L516" s="149">
        <v>4.7E-2</v>
      </c>
      <c r="M516" s="149">
        <v>72</v>
      </c>
      <c r="N516" s="149">
        <v>140</v>
      </c>
      <c r="O516" s="149"/>
      <c r="P516" s="165"/>
      <c r="Q516" s="159" t="s">
        <v>1233</v>
      </c>
      <c r="R516" s="154">
        <v>146.28</v>
      </c>
      <c r="S516" s="155">
        <f t="shared" si="348"/>
        <v>6.4363199999999994</v>
      </c>
      <c r="T516" s="156">
        <f t="shared" si="355"/>
        <v>463.41503999999998</v>
      </c>
      <c r="U516" s="157">
        <f t="shared" si="349"/>
        <v>6.4363199999999994</v>
      </c>
      <c r="V516" s="157">
        <f t="shared" si="350"/>
        <v>463.41503999999998</v>
      </c>
      <c r="W516" s="219"/>
      <c r="X516" s="218">
        <v>0</v>
      </c>
      <c r="Y516" s="216">
        <v>0</v>
      </c>
      <c r="Z516" s="65" t="s">
        <v>12</v>
      </c>
      <c r="AA516" s="125">
        <f t="shared" si="351"/>
        <v>0</v>
      </c>
      <c r="AB516" s="125">
        <f t="shared" si="352"/>
        <v>0</v>
      </c>
      <c r="AC516" s="125">
        <f t="shared" si="353"/>
        <v>0</v>
      </c>
      <c r="AD516" s="66">
        <f t="shared" si="356"/>
        <v>0</v>
      </c>
      <c r="AE516" s="66">
        <f t="shared" si="357"/>
        <v>0</v>
      </c>
      <c r="AF516" s="67"/>
      <c r="AG516" s="83">
        <v>150</v>
      </c>
      <c r="AH516" s="68" t="str">
        <f t="shared" si="361"/>
        <v>SKLADEM</v>
      </c>
      <c r="AI516" s="68"/>
      <c r="AJ516" s="68"/>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row>
    <row r="517" spans="1:63" ht="24.75" hidden="1" customHeight="1">
      <c r="A517" s="1"/>
      <c r="B517" s="248"/>
      <c r="C517" s="249" t="s">
        <v>615</v>
      </c>
      <c r="D517" s="101"/>
      <c r="E517" s="191"/>
      <c r="F517" s="191"/>
      <c r="G517" s="191"/>
      <c r="H517" s="191"/>
      <c r="I517" s="191"/>
      <c r="J517" s="191"/>
      <c r="K517" s="191"/>
      <c r="L517" s="191"/>
      <c r="M517" s="191"/>
      <c r="N517" s="191"/>
      <c r="O517" s="191"/>
      <c r="P517" s="192"/>
      <c r="Q517" s="192"/>
      <c r="R517" s="192"/>
      <c r="S517" s="155">
        <f t="shared" si="348"/>
        <v>0</v>
      </c>
      <c r="T517" s="156">
        <f t="shared" si="355"/>
        <v>0</v>
      </c>
      <c r="U517" s="157">
        <f t="shared" si="349"/>
        <v>0</v>
      </c>
      <c r="V517" s="157">
        <f t="shared" si="350"/>
        <v>0</v>
      </c>
      <c r="W517" s="219"/>
      <c r="X517" s="218">
        <v>0</v>
      </c>
      <c r="Y517" s="216">
        <v>0</v>
      </c>
      <c r="Z517" s="65" t="s">
        <v>12</v>
      </c>
      <c r="AA517" s="125">
        <f t="shared" si="351"/>
        <v>0</v>
      </c>
      <c r="AB517" s="125">
        <f t="shared" si="352"/>
        <v>0</v>
      </c>
      <c r="AC517" s="125">
        <f t="shared" si="353"/>
        <v>0</v>
      </c>
      <c r="AD517" s="66">
        <f t="shared" si="356"/>
        <v>0</v>
      </c>
      <c r="AE517" s="66">
        <f t="shared" si="357"/>
        <v>0</v>
      </c>
      <c r="AF517" s="101"/>
      <c r="AG517" s="83"/>
      <c r="AH517" s="68"/>
      <c r="AI517" s="68"/>
      <c r="AJ517" s="68"/>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row>
    <row r="518" spans="1:63" ht="24.75" hidden="1" customHeight="1">
      <c r="A518" s="1"/>
      <c r="B518" s="251" t="s">
        <v>616</v>
      </c>
      <c r="C518" s="251" t="s">
        <v>1162</v>
      </c>
      <c r="D518" s="67"/>
      <c r="E518" s="149" t="s">
        <v>569</v>
      </c>
      <c r="F518" s="149" t="s">
        <v>404</v>
      </c>
      <c r="G518" s="149">
        <v>1</v>
      </c>
      <c r="H518" s="149" t="s">
        <v>20</v>
      </c>
      <c r="I518" s="149" t="s">
        <v>523</v>
      </c>
      <c r="J518" s="149"/>
      <c r="K518" s="149">
        <v>17</v>
      </c>
      <c r="L518" s="149">
        <v>4.7E-2</v>
      </c>
      <c r="M518" s="149">
        <v>72</v>
      </c>
      <c r="N518" s="149">
        <v>140</v>
      </c>
      <c r="O518" s="149"/>
      <c r="P518" s="165"/>
      <c r="Q518" s="159" t="s">
        <v>1233</v>
      </c>
      <c r="R518" s="154">
        <v>137.19</v>
      </c>
      <c r="S518" s="155">
        <f t="shared" si="348"/>
        <v>6.0363599999999993</v>
      </c>
      <c r="T518" s="156">
        <f t="shared" si="355"/>
        <v>434.61791999999997</v>
      </c>
      <c r="U518" s="157">
        <f t="shared" si="349"/>
        <v>6.0363599999999993</v>
      </c>
      <c r="V518" s="157">
        <f t="shared" si="350"/>
        <v>434.61791999999997</v>
      </c>
      <c r="W518" s="219"/>
      <c r="X518" s="218">
        <v>0</v>
      </c>
      <c r="Y518" s="216">
        <v>0</v>
      </c>
      <c r="Z518" s="65" t="s">
        <v>12</v>
      </c>
      <c r="AA518" s="125">
        <f t="shared" si="351"/>
        <v>0</v>
      </c>
      <c r="AB518" s="125">
        <f t="shared" si="352"/>
        <v>0</v>
      </c>
      <c r="AC518" s="125">
        <f t="shared" si="353"/>
        <v>0</v>
      </c>
      <c r="AD518" s="66">
        <f t="shared" si="356"/>
        <v>0</v>
      </c>
      <c r="AE518" s="66">
        <f t="shared" si="357"/>
        <v>0</v>
      </c>
      <c r="AF518" s="67"/>
      <c r="AG518" s="83">
        <v>216</v>
      </c>
      <c r="AH518" s="68" t="str">
        <f t="shared" ref="AH518" si="362">IF(AG518&gt;0,"SKLADEM","VYPRODÁNO")</f>
        <v>SKLADEM</v>
      </c>
      <c r="AI518" s="68"/>
      <c r="AJ518" s="68"/>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row>
    <row r="519" spans="1:63" ht="24.75" hidden="1" customHeight="1">
      <c r="A519" s="1"/>
      <c r="B519" s="251" t="s">
        <v>617</v>
      </c>
      <c r="C519" s="251" t="s">
        <v>1161</v>
      </c>
      <c r="D519" s="67"/>
      <c r="E519" s="149" t="s">
        <v>569</v>
      </c>
      <c r="F519" s="149" t="s">
        <v>404</v>
      </c>
      <c r="G519" s="149">
        <v>1</v>
      </c>
      <c r="H519" s="149" t="s">
        <v>20</v>
      </c>
      <c r="I519" s="149" t="s">
        <v>523</v>
      </c>
      <c r="J519" s="149"/>
      <c r="K519" s="149">
        <v>17</v>
      </c>
      <c r="L519" s="149">
        <v>4.7E-2</v>
      </c>
      <c r="M519" s="149">
        <v>72</v>
      </c>
      <c r="N519" s="149">
        <v>140</v>
      </c>
      <c r="O519" s="149"/>
      <c r="P519" s="165"/>
      <c r="Q519" s="159" t="s">
        <v>1233</v>
      </c>
      <c r="R519" s="154">
        <v>137.19</v>
      </c>
      <c r="S519" s="155">
        <f t="shared" si="348"/>
        <v>6.0363599999999993</v>
      </c>
      <c r="T519" s="156">
        <f t="shared" si="355"/>
        <v>434.61791999999997</v>
      </c>
      <c r="U519" s="157">
        <f t="shared" si="349"/>
        <v>6.0363599999999993</v>
      </c>
      <c r="V519" s="157">
        <f t="shared" si="350"/>
        <v>434.61791999999997</v>
      </c>
      <c r="W519" s="219"/>
      <c r="X519" s="218">
        <v>0</v>
      </c>
      <c r="Y519" s="216">
        <v>0</v>
      </c>
      <c r="Z519" s="65" t="s">
        <v>12</v>
      </c>
      <c r="AA519" s="125">
        <f t="shared" si="351"/>
        <v>0</v>
      </c>
      <c r="AB519" s="125">
        <f t="shared" si="352"/>
        <v>0</v>
      </c>
      <c r="AC519" s="125">
        <f t="shared" si="353"/>
        <v>0</v>
      </c>
      <c r="AD519" s="66">
        <f t="shared" si="356"/>
        <v>0</v>
      </c>
      <c r="AE519" s="66">
        <f t="shared" si="357"/>
        <v>0</v>
      </c>
      <c r="AF519" s="67"/>
      <c r="AG519" s="83">
        <v>216</v>
      </c>
      <c r="AH519" s="68" t="str">
        <f t="shared" ref="AH519:AH527" si="363">IF(AG519=0,"VYPRODÁNO","SKLADEM")</f>
        <v>SKLADEM</v>
      </c>
      <c r="AI519" s="68"/>
      <c r="AJ519" s="68"/>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row>
    <row r="520" spans="1:63" ht="24.75" hidden="1" customHeight="1">
      <c r="A520" s="1"/>
      <c r="B520" s="251" t="s">
        <v>1355</v>
      </c>
      <c r="C520" s="251" t="s">
        <v>1356</v>
      </c>
      <c r="D520" s="200" t="s">
        <v>1262</v>
      </c>
      <c r="E520" s="149" t="s">
        <v>42</v>
      </c>
      <c r="F520" s="149" t="s">
        <v>404</v>
      </c>
      <c r="G520" s="149">
        <v>1</v>
      </c>
      <c r="H520" s="149" t="s">
        <v>20</v>
      </c>
      <c r="I520" s="149" t="s">
        <v>523</v>
      </c>
      <c r="J520" s="149"/>
      <c r="K520" s="149">
        <v>17</v>
      </c>
      <c r="L520" s="149">
        <v>4.7E-2</v>
      </c>
      <c r="M520" s="149">
        <v>72</v>
      </c>
      <c r="N520" s="149">
        <v>140</v>
      </c>
      <c r="O520" s="149"/>
      <c r="P520" s="165"/>
      <c r="Q520" s="159" t="s">
        <v>1233</v>
      </c>
      <c r="R520" s="154">
        <v>163.18</v>
      </c>
      <c r="S520" s="155">
        <f t="shared" si="348"/>
        <v>7.1799200000000001</v>
      </c>
      <c r="T520" s="156">
        <f t="shared" si="355"/>
        <v>516.95424000000003</v>
      </c>
      <c r="U520" s="157">
        <f t="shared" si="349"/>
        <v>7.1799200000000001</v>
      </c>
      <c r="V520" s="157">
        <f t="shared" si="350"/>
        <v>516.95424000000003</v>
      </c>
      <c r="W520" s="219"/>
      <c r="X520" s="218">
        <v>0</v>
      </c>
      <c r="Y520" s="216">
        <v>0</v>
      </c>
      <c r="Z520" s="65" t="s">
        <v>12</v>
      </c>
      <c r="AA520" s="125">
        <f t="shared" si="351"/>
        <v>0</v>
      </c>
      <c r="AB520" s="125">
        <f t="shared" si="352"/>
        <v>0</v>
      </c>
      <c r="AC520" s="125">
        <f t="shared" si="353"/>
        <v>0</v>
      </c>
      <c r="AD520" s="66">
        <f t="shared" si="356"/>
        <v>0</v>
      </c>
      <c r="AE520" s="66">
        <f t="shared" si="357"/>
        <v>0</v>
      </c>
      <c r="AF520" s="200" t="s">
        <v>1262</v>
      </c>
      <c r="AG520" s="83">
        <v>66</v>
      </c>
      <c r="AH520" s="68"/>
      <c r="AI520" s="68"/>
      <c r="AJ520" s="68"/>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row>
    <row r="521" spans="1:63" ht="24.75" hidden="1" customHeight="1">
      <c r="A521" s="1"/>
      <c r="B521" s="248"/>
      <c r="C521" s="249" t="s">
        <v>618</v>
      </c>
      <c r="D521" s="100"/>
      <c r="E521" s="191"/>
      <c r="F521" s="191"/>
      <c r="G521" s="191"/>
      <c r="H521" s="191"/>
      <c r="I521" s="191"/>
      <c r="J521" s="191"/>
      <c r="K521" s="191"/>
      <c r="L521" s="191"/>
      <c r="M521" s="191"/>
      <c r="N521" s="191"/>
      <c r="O521" s="191"/>
      <c r="P521" s="192"/>
      <c r="Q521" s="192"/>
      <c r="R521" s="192"/>
      <c r="S521" s="155">
        <f t="shared" si="348"/>
        <v>0</v>
      </c>
      <c r="T521" s="156">
        <f t="shared" si="355"/>
        <v>0</v>
      </c>
      <c r="U521" s="157">
        <f t="shared" si="349"/>
        <v>0</v>
      </c>
      <c r="V521" s="157">
        <f t="shared" si="350"/>
        <v>0</v>
      </c>
      <c r="W521" s="219"/>
      <c r="X521" s="218">
        <v>0</v>
      </c>
      <c r="Y521" s="216">
        <v>0</v>
      </c>
      <c r="Z521" s="65" t="s">
        <v>12</v>
      </c>
      <c r="AA521" s="125">
        <f t="shared" si="351"/>
        <v>0</v>
      </c>
      <c r="AB521" s="125">
        <f t="shared" si="352"/>
        <v>0</v>
      </c>
      <c r="AC521" s="125">
        <f t="shared" si="353"/>
        <v>0</v>
      </c>
      <c r="AD521" s="66">
        <f t="shared" si="356"/>
        <v>0</v>
      </c>
      <c r="AE521" s="66">
        <f t="shared" si="357"/>
        <v>0</v>
      </c>
      <c r="AF521" s="100"/>
      <c r="AG521" s="68"/>
      <c r="AH521" s="68"/>
      <c r="AI521" s="68"/>
      <c r="AJ521" s="68"/>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row>
    <row r="522" spans="1:63" ht="24.75" hidden="1" customHeight="1">
      <c r="A522" s="1"/>
      <c r="B522" s="251" t="s">
        <v>619</v>
      </c>
      <c r="C522" s="251" t="s">
        <v>1160</v>
      </c>
      <c r="D522" s="67"/>
      <c r="E522" s="149" t="s">
        <v>569</v>
      </c>
      <c r="F522" s="149" t="s">
        <v>404</v>
      </c>
      <c r="G522" s="149">
        <v>1</v>
      </c>
      <c r="H522" s="149" t="s">
        <v>20</v>
      </c>
      <c r="I522" s="149" t="s">
        <v>523</v>
      </c>
      <c r="J522" s="149"/>
      <c r="K522" s="149">
        <v>17</v>
      </c>
      <c r="L522" s="149">
        <v>4.7E-2</v>
      </c>
      <c r="M522" s="149">
        <v>72</v>
      </c>
      <c r="N522" s="149">
        <v>140</v>
      </c>
      <c r="O522" s="149"/>
      <c r="P522" s="165"/>
      <c r="Q522" s="159" t="s">
        <v>1233</v>
      </c>
      <c r="R522" s="154">
        <v>137.19</v>
      </c>
      <c r="S522" s="155">
        <f t="shared" si="348"/>
        <v>6.0363599999999993</v>
      </c>
      <c r="T522" s="156">
        <f t="shared" si="355"/>
        <v>434.61791999999997</v>
      </c>
      <c r="U522" s="157">
        <f t="shared" si="349"/>
        <v>6.0363599999999993</v>
      </c>
      <c r="V522" s="157">
        <f t="shared" si="350"/>
        <v>434.61791999999997</v>
      </c>
      <c r="W522" s="219"/>
      <c r="X522" s="218">
        <v>0</v>
      </c>
      <c r="Y522" s="216">
        <v>0</v>
      </c>
      <c r="Z522" s="65" t="s">
        <v>12</v>
      </c>
      <c r="AA522" s="125">
        <f t="shared" si="351"/>
        <v>0</v>
      </c>
      <c r="AB522" s="125">
        <f t="shared" si="352"/>
        <v>0</v>
      </c>
      <c r="AC522" s="125">
        <f t="shared" si="353"/>
        <v>0</v>
      </c>
      <c r="AD522" s="66">
        <f t="shared" si="356"/>
        <v>0</v>
      </c>
      <c r="AE522" s="66">
        <f t="shared" si="357"/>
        <v>0</v>
      </c>
      <c r="AF522" s="67"/>
      <c r="AG522" s="68">
        <v>288</v>
      </c>
      <c r="AH522" s="68" t="str">
        <f t="shared" si="363"/>
        <v>SKLADEM</v>
      </c>
      <c r="AI522" s="68"/>
      <c r="AJ522" s="68"/>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row>
    <row r="523" spans="1:63" ht="24.75" hidden="1" customHeight="1">
      <c r="A523" s="1"/>
      <c r="B523" s="251" t="s">
        <v>620</v>
      </c>
      <c r="C523" s="251" t="s">
        <v>1159</v>
      </c>
      <c r="D523" s="67"/>
      <c r="E523" s="149" t="s">
        <v>569</v>
      </c>
      <c r="F523" s="149" t="s">
        <v>404</v>
      </c>
      <c r="G523" s="149">
        <v>1</v>
      </c>
      <c r="H523" s="149" t="s">
        <v>20</v>
      </c>
      <c r="I523" s="149" t="s">
        <v>523</v>
      </c>
      <c r="J523" s="149"/>
      <c r="K523" s="149">
        <v>17</v>
      </c>
      <c r="L523" s="149">
        <v>4.7E-2</v>
      </c>
      <c r="M523" s="149">
        <v>72</v>
      </c>
      <c r="N523" s="149">
        <v>140</v>
      </c>
      <c r="O523" s="149"/>
      <c r="P523" s="165"/>
      <c r="Q523" s="159" t="s">
        <v>1233</v>
      </c>
      <c r="R523" s="154">
        <v>137.19</v>
      </c>
      <c r="S523" s="155">
        <f t="shared" si="348"/>
        <v>6.0363599999999993</v>
      </c>
      <c r="T523" s="156">
        <f t="shared" si="355"/>
        <v>434.61791999999997</v>
      </c>
      <c r="U523" s="157">
        <f t="shared" si="349"/>
        <v>6.0363599999999993</v>
      </c>
      <c r="V523" s="157">
        <f t="shared" si="350"/>
        <v>434.61791999999997</v>
      </c>
      <c r="W523" s="219"/>
      <c r="X523" s="218">
        <v>0</v>
      </c>
      <c r="Y523" s="216">
        <v>0</v>
      </c>
      <c r="Z523" s="65" t="s">
        <v>12</v>
      </c>
      <c r="AA523" s="125">
        <f t="shared" si="351"/>
        <v>0</v>
      </c>
      <c r="AB523" s="125">
        <f t="shared" si="352"/>
        <v>0</v>
      </c>
      <c r="AC523" s="125">
        <f t="shared" si="353"/>
        <v>0</v>
      </c>
      <c r="AD523" s="66">
        <f t="shared" si="356"/>
        <v>0</v>
      </c>
      <c r="AE523" s="66">
        <f t="shared" si="357"/>
        <v>0</v>
      </c>
      <c r="AF523" s="67"/>
      <c r="AG523" s="68">
        <v>144</v>
      </c>
      <c r="AH523" s="68" t="str">
        <f t="shared" si="363"/>
        <v>SKLADEM</v>
      </c>
      <c r="AI523" s="68"/>
      <c r="AJ523" s="68"/>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row>
    <row r="524" spans="1:63" ht="24.75" hidden="1" customHeight="1">
      <c r="A524" s="1"/>
      <c r="B524" s="251" t="s">
        <v>621</v>
      </c>
      <c r="C524" s="251" t="s">
        <v>1158</v>
      </c>
      <c r="D524" s="67"/>
      <c r="E524" s="149" t="s">
        <v>569</v>
      </c>
      <c r="F524" s="149" t="s">
        <v>404</v>
      </c>
      <c r="G524" s="149">
        <v>1</v>
      </c>
      <c r="H524" s="149" t="s">
        <v>20</v>
      </c>
      <c r="I524" s="149" t="s">
        <v>523</v>
      </c>
      <c r="J524" s="149"/>
      <c r="K524" s="149">
        <v>17</v>
      </c>
      <c r="L524" s="149">
        <v>4.7E-2</v>
      </c>
      <c r="M524" s="149">
        <v>72</v>
      </c>
      <c r="N524" s="149">
        <v>140</v>
      </c>
      <c r="O524" s="149"/>
      <c r="P524" s="165"/>
      <c r="Q524" s="174" t="s">
        <v>1352</v>
      </c>
      <c r="R524" s="154">
        <v>146.28</v>
      </c>
      <c r="S524" s="155">
        <f t="shared" si="348"/>
        <v>6.4363199999999994</v>
      </c>
      <c r="T524" s="156">
        <f t="shared" si="355"/>
        <v>463.41503999999998</v>
      </c>
      <c r="U524" s="157">
        <f t="shared" si="349"/>
        <v>6.4363199999999994</v>
      </c>
      <c r="V524" s="157">
        <f t="shared" si="350"/>
        <v>463.41503999999998</v>
      </c>
      <c r="W524" s="219"/>
      <c r="X524" s="218">
        <v>0</v>
      </c>
      <c r="Y524" s="216">
        <v>0</v>
      </c>
      <c r="Z524" s="65" t="s">
        <v>12</v>
      </c>
      <c r="AA524" s="125">
        <f t="shared" si="351"/>
        <v>0</v>
      </c>
      <c r="AB524" s="125">
        <f t="shared" si="352"/>
        <v>0</v>
      </c>
      <c r="AC524" s="125">
        <f t="shared" si="353"/>
        <v>0</v>
      </c>
      <c r="AD524" s="66">
        <f t="shared" si="356"/>
        <v>0</v>
      </c>
      <c r="AE524" s="66">
        <f t="shared" si="357"/>
        <v>0</v>
      </c>
      <c r="AF524" s="67"/>
      <c r="AG524" s="68">
        <v>240</v>
      </c>
      <c r="AH524" s="68" t="str">
        <f t="shared" si="363"/>
        <v>SKLADEM</v>
      </c>
      <c r="AI524" s="68"/>
      <c r="AJ524" s="68"/>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row>
    <row r="525" spans="1:63" ht="24.75" hidden="1" customHeight="1">
      <c r="A525" s="1"/>
      <c r="B525" s="251" t="s">
        <v>622</v>
      </c>
      <c r="C525" s="251" t="s">
        <v>1157</v>
      </c>
      <c r="D525" s="67"/>
      <c r="E525" s="149" t="s">
        <v>569</v>
      </c>
      <c r="F525" s="149" t="s">
        <v>404</v>
      </c>
      <c r="G525" s="149">
        <v>1</v>
      </c>
      <c r="H525" s="149" t="s">
        <v>20</v>
      </c>
      <c r="I525" s="149" t="s">
        <v>523</v>
      </c>
      <c r="J525" s="149"/>
      <c r="K525" s="149">
        <v>17</v>
      </c>
      <c r="L525" s="149">
        <v>4.7E-2</v>
      </c>
      <c r="M525" s="149">
        <v>72</v>
      </c>
      <c r="N525" s="149">
        <v>140</v>
      </c>
      <c r="O525" s="149"/>
      <c r="P525" s="165"/>
      <c r="Q525" s="174" t="s">
        <v>1352</v>
      </c>
      <c r="R525" s="154">
        <v>146.28</v>
      </c>
      <c r="S525" s="155">
        <f t="shared" si="348"/>
        <v>6.4363199999999994</v>
      </c>
      <c r="T525" s="156">
        <f t="shared" si="355"/>
        <v>463.41503999999998</v>
      </c>
      <c r="U525" s="157">
        <f t="shared" si="349"/>
        <v>6.4363199999999994</v>
      </c>
      <c r="V525" s="157">
        <f t="shared" si="350"/>
        <v>463.41503999999998</v>
      </c>
      <c r="W525" s="219"/>
      <c r="X525" s="218">
        <v>0</v>
      </c>
      <c r="Y525" s="216">
        <v>0</v>
      </c>
      <c r="Z525" s="65" t="s">
        <v>12</v>
      </c>
      <c r="AA525" s="125">
        <f t="shared" si="351"/>
        <v>0</v>
      </c>
      <c r="AB525" s="125">
        <f t="shared" si="352"/>
        <v>0</v>
      </c>
      <c r="AC525" s="125">
        <f t="shared" si="353"/>
        <v>0</v>
      </c>
      <c r="AD525" s="66">
        <f t="shared" si="356"/>
        <v>0</v>
      </c>
      <c r="AE525" s="66">
        <f t="shared" si="357"/>
        <v>0</v>
      </c>
      <c r="AF525" s="67"/>
      <c r="AG525" s="68">
        <v>510</v>
      </c>
      <c r="AH525" s="68" t="str">
        <f t="shared" si="363"/>
        <v>SKLADEM</v>
      </c>
      <c r="AI525" s="68"/>
      <c r="AJ525" s="68"/>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row>
    <row r="526" spans="1:63" ht="24.75" hidden="1" customHeight="1">
      <c r="A526" s="1"/>
      <c r="B526" s="251" t="s">
        <v>623</v>
      </c>
      <c r="C526" s="251" t="s">
        <v>624</v>
      </c>
      <c r="D526" s="67"/>
      <c r="E526" s="149" t="s">
        <v>42</v>
      </c>
      <c r="F526" s="149" t="s">
        <v>404</v>
      </c>
      <c r="G526" s="149">
        <v>1</v>
      </c>
      <c r="H526" s="149" t="s">
        <v>20</v>
      </c>
      <c r="I526" s="149" t="s">
        <v>523</v>
      </c>
      <c r="J526" s="149"/>
      <c r="K526" s="149"/>
      <c r="L526" s="149">
        <v>4.7E-2</v>
      </c>
      <c r="M526" s="149">
        <v>72</v>
      </c>
      <c r="N526" s="149"/>
      <c r="O526" s="149"/>
      <c r="P526" s="165"/>
      <c r="Q526" s="169" t="s">
        <v>1352</v>
      </c>
      <c r="R526" s="154">
        <v>165.28</v>
      </c>
      <c r="S526" s="155">
        <f t="shared" si="348"/>
        <v>7.2723199999999997</v>
      </c>
      <c r="T526" s="156">
        <f t="shared" si="355"/>
        <v>523.60703999999998</v>
      </c>
      <c r="U526" s="157">
        <f t="shared" si="349"/>
        <v>7.2723199999999997</v>
      </c>
      <c r="V526" s="157">
        <f t="shared" si="350"/>
        <v>523.60703999999998</v>
      </c>
      <c r="W526" s="219"/>
      <c r="X526" s="218">
        <v>0</v>
      </c>
      <c r="Y526" s="216">
        <v>0</v>
      </c>
      <c r="Z526" s="65" t="s">
        <v>12</v>
      </c>
      <c r="AA526" s="125">
        <f t="shared" si="351"/>
        <v>0</v>
      </c>
      <c r="AB526" s="125">
        <f t="shared" si="352"/>
        <v>0</v>
      </c>
      <c r="AC526" s="125">
        <f t="shared" si="353"/>
        <v>0</v>
      </c>
      <c r="AD526" s="66">
        <f t="shared" si="356"/>
        <v>0</v>
      </c>
      <c r="AE526" s="66">
        <f t="shared" si="357"/>
        <v>0</v>
      </c>
      <c r="AF526" s="67"/>
      <c r="AG526" s="68">
        <v>0</v>
      </c>
      <c r="AH526" s="68" t="str">
        <f t="shared" si="363"/>
        <v>VYPRODÁNO</v>
      </c>
      <c r="AI526" s="68"/>
      <c r="AJ526" s="68"/>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row>
    <row r="527" spans="1:63" ht="24.75" hidden="1" customHeight="1">
      <c r="A527" s="1"/>
      <c r="B527" s="251" t="s">
        <v>625</v>
      </c>
      <c r="C527" s="251" t="s">
        <v>1156</v>
      </c>
      <c r="D527" s="67"/>
      <c r="E527" s="149" t="s">
        <v>569</v>
      </c>
      <c r="F527" s="149" t="s">
        <v>404</v>
      </c>
      <c r="G527" s="149">
        <v>1</v>
      </c>
      <c r="H527" s="149" t="s">
        <v>20</v>
      </c>
      <c r="I527" s="149" t="s">
        <v>523</v>
      </c>
      <c r="J527" s="149"/>
      <c r="K527" s="149">
        <v>17</v>
      </c>
      <c r="L527" s="149">
        <v>4.7E-2</v>
      </c>
      <c r="M527" s="149">
        <v>72</v>
      </c>
      <c r="N527" s="149">
        <v>140</v>
      </c>
      <c r="O527" s="149"/>
      <c r="P527" s="165"/>
      <c r="Q527" s="159" t="s">
        <v>1233</v>
      </c>
      <c r="R527" s="154">
        <v>137.19</v>
      </c>
      <c r="S527" s="155">
        <f t="shared" si="348"/>
        <v>6.0363599999999993</v>
      </c>
      <c r="T527" s="156">
        <f t="shared" si="355"/>
        <v>434.61791999999997</v>
      </c>
      <c r="U527" s="157">
        <f t="shared" si="349"/>
        <v>6.0363599999999993</v>
      </c>
      <c r="V527" s="157">
        <f t="shared" si="350"/>
        <v>434.61791999999997</v>
      </c>
      <c r="W527" s="219"/>
      <c r="X527" s="218">
        <v>0</v>
      </c>
      <c r="Y527" s="216">
        <v>0</v>
      </c>
      <c r="Z527" s="65" t="s">
        <v>12</v>
      </c>
      <c r="AA527" s="125">
        <f t="shared" si="351"/>
        <v>0</v>
      </c>
      <c r="AB527" s="125">
        <f t="shared" si="352"/>
        <v>0</v>
      </c>
      <c r="AC527" s="125">
        <f t="shared" si="353"/>
        <v>0</v>
      </c>
      <c r="AD527" s="66">
        <f t="shared" si="356"/>
        <v>0</v>
      </c>
      <c r="AE527" s="66">
        <f t="shared" si="357"/>
        <v>0</v>
      </c>
      <c r="AF527" s="67"/>
      <c r="AG527" s="68">
        <v>576</v>
      </c>
      <c r="AH527" s="68" t="str">
        <f t="shared" si="363"/>
        <v>SKLADEM</v>
      </c>
      <c r="AI527" s="68"/>
      <c r="AJ527" s="68"/>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row>
    <row r="528" spans="1:63" ht="24.75" hidden="1" customHeight="1">
      <c r="A528" s="1"/>
      <c r="B528" s="248"/>
      <c r="C528" s="249" t="s">
        <v>626</v>
      </c>
      <c r="D528" s="101"/>
      <c r="E528" s="191"/>
      <c r="F528" s="191"/>
      <c r="G528" s="191"/>
      <c r="H528" s="191"/>
      <c r="I528" s="191"/>
      <c r="J528" s="191"/>
      <c r="K528" s="191"/>
      <c r="L528" s="191"/>
      <c r="M528" s="191"/>
      <c r="N528" s="191"/>
      <c r="O528" s="191"/>
      <c r="P528" s="192"/>
      <c r="Q528" s="192"/>
      <c r="R528" s="192"/>
      <c r="S528" s="155">
        <f t="shared" si="348"/>
        <v>0</v>
      </c>
      <c r="T528" s="156">
        <f t="shared" si="355"/>
        <v>0</v>
      </c>
      <c r="U528" s="157">
        <f t="shared" si="349"/>
        <v>0</v>
      </c>
      <c r="V528" s="157">
        <f t="shared" si="350"/>
        <v>0</v>
      </c>
      <c r="W528" s="219"/>
      <c r="X528" s="218">
        <v>0</v>
      </c>
      <c r="Y528" s="216">
        <v>0</v>
      </c>
      <c r="Z528" s="65" t="s">
        <v>12</v>
      </c>
      <c r="AA528" s="125">
        <f t="shared" si="351"/>
        <v>0</v>
      </c>
      <c r="AB528" s="125">
        <f t="shared" si="352"/>
        <v>0</v>
      </c>
      <c r="AC528" s="125">
        <f t="shared" si="353"/>
        <v>0</v>
      </c>
      <c r="AD528" s="66">
        <f t="shared" si="356"/>
        <v>0</v>
      </c>
      <c r="AE528" s="66">
        <f t="shared" si="357"/>
        <v>0</v>
      </c>
      <c r="AF528" s="101"/>
      <c r="AG528" s="75"/>
      <c r="AH528" s="68"/>
      <c r="AI528" s="68"/>
      <c r="AJ528" s="75"/>
      <c r="AK528" s="60"/>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row>
    <row r="529" spans="1:63" ht="24.75" hidden="1" customHeight="1">
      <c r="A529" s="1"/>
      <c r="B529" s="251" t="s">
        <v>627</v>
      </c>
      <c r="C529" s="251" t="s">
        <v>1078</v>
      </c>
      <c r="D529" s="67"/>
      <c r="E529" s="149" t="s">
        <v>569</v>
      </c>
      <c r="F529" s="149" t="s">
        <v>404</v>
      </c>
      <c r="G529" s="149">
        <v>1</v>
      </c>
      <c r="H529" s="149" t="s">
        <v>20</v>
      </c>
      <c r="I529" s="149" t="s">
        <v>523</v>
      </c>
      <c r="J529" s="149"/>
      <c r="K529" s="149">
        <v>17</v>
      </c>
      <c r="L529" s="149">
        <v>4.7E-2</v>
      </c>
      <c r="M529" s="149">
        <v>72</v>
      </c>
      <c r="N529" s="149">
        <v>140</v>
      </c>
      <c r="O529" s="149"/>
      <c r="P529" s="165"/>
      <c r="Q529" s="158" t="s">
        <v>11</v>
      </c>
      <c r="R529" s="154">
        <v>148.76</v>
      </c>
      <c r="S529" s="155">
        <f t="shared" si="348"/>
        <v>6.5454399999999993</v>
      </c>
      <c r="T529" s="156">
        <f t="shared" si="355"/>
        <v>471.27167999999995</v>
      </c>
      <c r="U529" s="157">
        <f t="shared" si="349"/>
        <v>6.5454399999999993</v>
      </c>
      <c r="V529" s="157">
        <f t="shared" si="350"/>
        <v>471.27167999999995</v>
      </c>
      <c r="W529" s="219"/>
      <c r="X529" s="218">
        <v>0</v>
      </c>
      <c r="Y529" s="216">
        <v>0</v>
      </c>
      <c r="Z529" s="65" t="s">
        <v>12</v>
      </c>
      <c r="AA529" s="125">
        <f t="shared" si="351"/>
        <v>0</v>
      </c>
      <c r="AB529" s="125">
        <f t="shared" si="352"/>
        <v>0</v>
      </c>
      <c r="AC529" s="125">
        <f t="shared" si="353"/>
        <v>0</v>
      </c>
      <c r="AD529" s="66">
        <f t="shared" si="356"/>
        <v>0</v>
      </c>
      <c r="AE529" s="66">
        <f t="shared" si="357"/>
        <v>0</v>
      </c>
      <c r="AF529" s="67"/>
      <c r="AG529" s="68">
        <v>75</v>
      </c>
      <c r="AH529" s="68" t="str">
        <f t="shared" ref="AH529:AH539" si="364">IF(AG529=0,"VYPRODÁNO","SKLADEM")</f>
        <v>SKLADEM</v>
      </c>
      <c r="AI529" s="68"/>
      <c r="AJ529" s="68"/>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row>
    <row r="530" spans="1:63" ht="24.75" hidden="1" customHeight="1">
      <c r="A530" s="1"/>
      <c r="B530" s="251" t="s">
        <v>628</v>
      </c>
      <c r="C530" s="251" t="s">
        <v>1079</v>
      </c>
      <c r="D530" s="67"/>
      <c r="E530" s="149" t="s">
        <v>569</v>
      </c>
      <c r="F530" s="149" t="s">
        <v>404</v>
      </c>
      <c r="G530" s="149">
        <v>1</v>
      </c>
      <c r="H530" s="149" t="s">
        <v>20</v>
      </c>
      <c r="I530" s="149" t="s">
        <v>523</v>
      </c>
      <c r="J530" s="149"/>
      <c r="K530" s="149">
        <v>17</v>
      </c>
      <c r="L530" s="149">
        <v>4.7E-2</v>
      </c>
      <c r="M530" s="149">
        <v>72</v>
      </c>
      <c r="N530" s="149">
        <v>140</v>
      </c>
      <c r="O530" s="149"/>
      <c r="P530" s="165"/>
      <c r="Q530" s="158" t="s">
        <v>11</v>
      </c>
      <c r="R530" s="154">
        <v>148.76</v>
      </c>
      <c r="S530" s="155">
        <f t="shared" si="348"/>
        <v>6.5454399999999993</v>
      </c>
      <c r="T530" s="156">
        <f t="shared" si="355"/>
        <v>471.27167999999995</v>
      </c>
      <c r="U530" s="157">
        <f t="shared" si="349"/>
        <v>6.5454399999999993</v>
      </c>
      <c r="V530" s="157">
        <f t="shared" si="350"/>
        <v>471.27167999999995</v>
      </c>
      <c r="W530" s="219"/>
      <c r="X530" s="218">
        <v>0</v>
      </c>
      <c r="Y530" s="216">
        <v>0</v>
      </c>
      <c r="Z530" s="65" t="s">
        <v>12</v>
      </c>
      <c r="AA530" s="125">
        <f t="shared" si="351"/>
        <v>0</v>
      </c>
      <c r="AB530" s="125">
        <f t="shared" si="352"/>
        <v>0</v>
      </c>
      <c r="AC530" s="125">
        <f t="shared" si="353"/>
        <v>0</v>
      </c>
      <c r="AD530" s="66">
        <f t="shared" si="356"/>
        <v>0</v>
      </c>
      <c r="AE530" s="66">
        <f t="shared" si="357"/>
        <v>0</v>
      </c>
      <c r="AF530" s="67"/>
      <c r="AG530" s="68">
        <v>222</v>
      </c>
      <c r="AH530" s="68" t="str">
        <f t="shared" si="364"/>
        <v>SKLADEM</v>
      </c>
      <c r="AI530" s="68"/>
      <c r="AJ530" s="68"/>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row>
    <row r="531" spans="1:63" ht="24.75" hidden="1" customHeight="1">
      <c r="A531" s="1"/>
      <c r="B531" s="251" t="s">
        <v>629</v>
      </c>
      <c r="C531" s="251" t="s">
        <v>1080</v>
      </c>
      <c r="D531" s="67"/>
      <c r="E531" s="149" t="s">
        <v>569</v>
      </c>
      <c r="F531" s="149" t="s">
        <v>404</v>
      </c>
      <c r="G531" s="149">
        <v>1</v>
      </c>
      <c r="H531" s="149" t="s">
        <v>20</v>
      </c>
      <c r="I531" s="149" t="s">
        <v>523</v>
      </c>
      <c r="J531" s="149"/>
      <c r="K531" s="149">
        <v>17</v>
      </c>
      <c r="L531" s="149">
        <v>4.7E-2</v>
      </c>
      <c r="M531" s="149">
        <v>72</v>
      </c>
      <c r="N531" s="149">
        <v>140</v>
      </c>
      <c r="O531" s="149"/>
      <c r="P531" s="165"/>
      <c r="Q531" s="158" t="s">
        <v>11</v>
      </c>
      <c r="R531" s="154">
        <v>160.33000000000001</v>
      </c>
      <c r="S531" s="155">
        <f t="shared" si="348"/>
        <v>7.0545200000000001</v>
      </c>
      <c r="T531" s="156">
        <f t="shared" si="355"/>
        <v>507.92543999999998</v>
      </c>
      <c r="U531" s="157">
        <f t="shared" si="349"/>
        <v>7.0545200000000001</v>
      </c>
      <c r="V531" s="157">
        <f t="shared" si="350"/>
        <v>507.92543999999998</v>
      </c>
      <c r="W531" s="219"/>
      <c r="X531" s="218">
        <v>0</v>
      </c>
      <c r="Y531" s="216">
        <v>0</v>
      </c>
      <c r="Z531" s="65" t="s">
        <v>12</v>
      </c>
      <c r="AA531" s="125">
        <f t="shared" si="351"/>
        <v>0</v>
      </c>
      <c r="AB531" s="125">
        <f t="shared" si="352"/>
        <v>0</v>
      </c>
      <c r="AC531" s="125">
        <f t="shared" si="353"/>
        <v>0</v>
      </c>
      <c r="AD531" s="66">
        <f t="shared" si="356"/>
        <v>0</v>
      </c>
      <c r="AE531" s="66">
        <f t="shared" si="357"/>
        <v>0</v>
      </c>
      <c r="AF531" s="67"/>
      <c r="AG531" s="68">
        <v>180</v>
      </c>
      <c r="AH531" s="68" t="str">
        <f t="shared" si="364"/>
        <v>SKLADEM</v>
      </c>
      <c r="AI531" s="68"/>
      <c r="AJ531" s="68"/>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row>
    <row r="532" spans="1:63" ht="24.75" hidden="1" customHeight="1">
      <c r="A532" s="1"/>
      <c r="B532" s="251" t="s">
        <v>630</v>
      </c>
      <c r="C532" s="251" t="s">
        <v>631</v>
      </c>
      <c r="D532" s="67"/>
      <c r="E532" s="149" t="s">
        <v>569</v>
      </c>
      <c r="F532" s="149" t="s">
        <v>404</v>
      </c>
      <c r="G532" s="149">
        <v>1</v>
      </c>
      <c r="H532" s="149" t="s">
        <v>20</v>
      </c>
      <c r="I532" s="149" t="s">
        <v>523</v>
      </c>
      <c r="J532" s="149"/>
      <c r="K532" s="149">
        <v>17</v>
      </c>
      <c r="L532" s="149">
        <v>4.7E-2</v>
      </c>
      <c r="M532" s="149">
        <v>72</v>
      </c>
      <c r="N532" s="149">
        <v>140</v>
      </c>
      <c r="O532" s="149"/>
      <c r="P532" s="165"/>
      <c r="Q532" s="158" t="s">
        <v>11</v>
      </c>
      <c r="R532" s="154">
        <v>148.76</v>
      </c>
      <c r="S532" s="155">
        <f t="shared" si="348"/>
        <v>6.5454399999999993</v>
      </c>
      <c r="T532" s="156">
        <f t="shared" si="355"/>
        <v>471.27167999999995</v>
      </c>
      <c r="U532" s="157">
        <f t="shared" si="349"/>
        <v>6.5454399999999993</v>
      </c>
      <c r="V532" s="157">
        <f t="shared" si="350"/>
        <v>471.27167999999995</v>
      </c>
      <c r="W532" s="219"/>
      <c r="X532" s="218">
        <v>0</v>
      </c>
      <c r="Y532" s="216">
        <v>0</v>
      </c>
      <c r="Z532" s="65" t="s">
        <v>12</v>
      </c>
      <c r="AA532" s="125">
        <f t="shared" si="351"/>
        <v>0</v>
      </c>
      <c r="AB532" s="125">
        <f t="shared" si="352"/>
        <v>0</v>
      </c>
      <c r="AC532" s="125">
        <f t="shared" si="353"/>
        <v>0</v>
      </c>
      <c r="AD532" s="66">
        <f t="shared" si="356"/>
        <v>0</v>
      </c>
      <c r="AE532" s="66">
        <f t="shared" si="357"/>
        <v>0</v>
      </c>
      <c r="AF532" s="67"/>
      <c r="AG532" s="68">
        <v>3817.5201393491898</v>
      </c>
      <c r="AH532" s="68" t="str">
        <f t="shared" si="364"/>
        <v>SKLADEM</v>
      </c>
      <c r="AI532" s="68"/>
      <c r="AJ532" s="68"/>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row>
    <row r="533" spans="1:63" ht="24.75" hidden="1" customHeight="1">
      <c r="A533" s="1"/>
      <c r="B533" s="248"/>
      <c r="C533" s="249" t="s">
        <v>632</v>
      </c>
      <c r="D533" s="100"/>
      <c r="E533" s="191"/>
      <c r="F533" s="191"/>
      <c r="G533" s="191"/>
      <c r="H533" s="191"/>
      <c r="I533" s="191"/>
      <c r="J533" s="191"/>
      <c r="K533" s="191"/>
      <c r="L533" s="191"/>
      <c r="M533" s="191"/>
      <c r="N533" s="191"/>
      <c r="O533" s="191"/>
      <c r="P533" s="192"/>
      <c r="Q533" s="192"/>
      <c r="R533" s="192"/>
      <c r="S533" s="155">
        <f t="shared" si="348"/>
        <v>0</v>
      </c>
      <c r="T533" s="156">
        <f t="shared" si="355"/>
        <v>0</v>
      </c>
      <c r="U533" s="157">
        <f t="shared" si="349"/>
        <v>0</v>
      </c>
      <c r="V533" s="157">
        <f t="shared" si="350"/>
        <v>0</v>
      </c>
      <c r="W533" s="219"/>
      <c r="X533" s="218">
        <v>0</v>
      </c>
      <c r="Y533" s="216">
        <v>0</v>
      </c>
      <c r="Z533" s="65" t="s">
        <v>12</v>
      </c>
      <c r="AA533" s="125">
        <f t="shared" si="351"/>
        <v>0</v>
      </c>
      <c r="AB533" s="125">
        <f t="shared" si="352"/>
        <v>0</v>
      </c>
      <c r="AC533" s="125">
        <f t="shared" si="353"/>
        <v>0</v>
      </c>
      <c r="AD533" s="66">
        <f t="shared" si="356"/>
        <v>0</v>
      </c>
      <c r="AE533" s="66">
        <f t="shared" si="357"/>
        <v>0</v>
      </c>
      <c r="AF533" s="100"/>
      <c r="AG533" s="68"/>
      <c r="AH533" s="68"/>
      <c r="AI533" s="68"/>
      <c r="AJ533" s="68"/>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row>
    <row r="534" spans="1:63" ht="24.75" hidden="1" customHeight="1">
      <c r="A534" s="1"/>
      <c r="B534" s="251" t="s">
        <v>633</v>
      </c>
      <c r="C534" s="251" t="s">
        <v>1081</v>
      </c>
      <c r="D534" s="67"/>
      <c r="E534" s="149" t="s">
        <v>569</v>
      </c>
      <c r="F534" s="149" t="s">
        <v>404</v>
      </c>
      <c r="G534" s="149">
        <v>1</v>
      </c>
      <c r="H534" s="149" t="s">
        <v>20</v>
      </c>
      <c r="I534" s="149" t="s">
        <v>523</v>
      </c>
      <c r="J534" s="149"/>
      <c r="K534" s="149">
        <v>17</v>
      </c>
      <c r="L534" s="149">
        <v>4.7E-2</v>
      </c>
      <c r="M534" s="149">
        <v>72</v>
      </c>
      <c r="N534" s="149">
        <v>140</v>
      </c>
      <c r="O534" s="149"/>
      <c r="P534" s="165"/>
      <c r="Q534" s="159" t="s">
        <v>1233</v>
      </c>
      <c r="R534" s="154">
        <v>140.5</v>
      </c>
      <c r="S534" s="155">
        <f t="shared" si="348"/>
        <v>6.1819999999999995</v>
      </c>
      <c r="T534" s="156">
        <f t="shared" si="355"/>
        <v>445.10399999999998</v>
      </c>
      <c r="U534" s="157">
        <f t="shared" si="349"/>
        <v>6.1819999999999995</v>
      </c>
      <c r="V534" s="157">
        <f t="shared" si="350"/>
        <v>445.10399999999998</v>
      </c>
      <c r="W534" s="219"/>
      <c r="X534" s="218">
        <v>0</v>
      </c>
      <c r="Y534" s="216">
        <v>0</v>
      </c>
      <c r="Z534" s="65" t="s">
        <v>12</v>
      </c>
      <c r="AA534" s="125">
        <f t="shared" si="351"/>
        <v>0</v>
      </c>
      <c r="AB534" s="125">
        <f t="shared" si="352"/>
        <v>0</v>
      </c>
      <c r="AC534" s="125">
        <f t="shared" si="353"/>
        <v>0</v>
      </c>
      <c r="AD534" s="66">
        <f t="shared" si="356"/>
        <v>0</v>
      </c>
      <c r="AE534" s="66">
        <f t="shared" si="357"/>
        <v>0</v>
      </c>
      <c r="AF534" s="67"/>
      <c r="AG534" s="83">
        <v>144</v>
      </c>
      <c r="AH534" s="68" t="str">
        <f>AH55</f>
        <v>SKLADEM</v>
      </c>
      <c r="AI534" s="68"/>
      <c r="AJ534" s="68"/>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row>
    <row r="535" spans="1:63" ht="24.75" hidden="1" customHeight="1">
      <c r="A535" s="1"/>
      <c r="B535" s="251" t="s">
        <v>634</v>
      </c>
      <c r="C535" s="251" t="s">
        <v>1082</v>
      </c>
      <c r="D535" s="67"/>
      <c r="E535" s="149" t="s">
        <v>569</v>
      </c>
      <c r="F535" s="149" t="s">
        <v>404</v>
      </c>
      <c r="G535" s="149">
        <v>1</v>
      </c>
      <c r="H535" s="149" t="s">
        <v>20</v>
      </c>
      <c r="I535" s="149" t="s">
        <v>523</v>
      </c>
      <c r="J535" s="149"/>
      <c r="K535" s="149">
        <v>17</v>
      </c>
      <c r="L535" s="149">
        <v>4.7E-2</v>
      </c>
      <c r="M535" s="149">
        <v>72</v>
      </c>
      <c r="N535" s="149">
        <v>140</v>
      </c>
      <c r="O535" s="149"/>
      <c r="P535" s="165"/>
      <c r="Q535" s="159" t="s">
        <v>1233</v>
      </c>
      <c r="R535" s="154">
        <v>141.32</v>
      </c>
      <c r="S535" s="155">
        <f t="shared" si="348"/>
        <v>6.2180799999999996</v>
      </c>
      <c r="T535" s="156">
        <f t="shared" si="355"/>
        <v>447.70175999999998</v>
      </c>
      <c r="U535" s="157">
        <f t="shared" si="349"/>
        <v>6.2180799999999996</v>
      </c>
      <c r="V535" s="157">
        <f t="shared" si="350"/>
        <v>447.70175999999998</v>
      </c>
      <c r="W535" s="219"/>
      <c r="X535" s="218">
        <v>0</v>
      </c>
      <c r="Y535" s="216">
        <v>0</v>
      </c>
      <c r="Z535" s="65" t="s">
        <v>12</v>
      </c>
      <c r="AA535" s="125">
        <f t="shared" si="351"/>
        <v>0</v>
      </c>
      <c r="AB535" s="125">
        <f t="shared" si="352"/>
        <v>0</v>
      </c>
      <c r="AC535" s="125">
        <f t="shared" si="353"/>
        <v>0</v>
      </c>
      <c r="AD535" s="66">
        <f t="shared" si="356"/>
        <v>0</v>
      </c>
      <c r="AE535" s="66">
        <f t="shared" si="357"/>
        <v>0</v>
      </c>
      <c r="AF535" s="67"/>
      <c r="AG535" s="83">
        <v>792</v>
      </c>
      <c r="AH535" s="68" t="str">
        <f t="shared" si="364"/>
        <v>SKLADEM</v>
      </c>
      <c r="AI535" s="68"/>
      <c r="AJ535" s="68"/>
      <c r="AK535" s="60"/>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row>
    <row r="536" spans="1:63" ht="24.75" hidden="1" customHeight="1">
      <c r="A536" s="1"/>
      <c r="B536" s="248"/>
      <c r="C536" s="249" t="s">
        <v>635</v>
      </c>
      <c r="D536" s="101"/>
      <c r="E536" s="191"/>
      <c r="F536" s="191"/>
      <c r="G536" s="191"/>
      <c r="H536" s="191"/>
      <c r="I536" s="191"/>
      <c r="J536" s="191"/>
      <c r="K536" s="191"/>
      <c r="L536" s="191"/>
      <c r="M536" s="191"/>
      <c r="N536" s="191"/>
      <c r="O536" s="191"/>
      <c r="P536" s="192"/>
      <c r="Q536" s="192"/>
      <c r="R536" s="192"/>
      <c r="S536" s="155">
        <f t="shared" si="348"/>
        <v>0</v>
      </c>
      <c r="T536" s="156">
        <f t="shared" si="355"/>
        <v>0</v>
      </c>
      <c r="U536" s="157">
        <f t="shared" si="349"/>
        <v>0</v>
      </c>
      <c r="V536" s="157">
        <f t="shared" si="350"/>
        <v>0</v>
      </c>
      <c r="W536" s="219"/>
      <c r="X536" s="218">
        <v>0</v>
      </c>
      <c r="Y536" s="216">
        <v>0</v>
      </c>
      <c r="Z536" s="65" t="s">
        <v>12</v>
      </c>
      <c r="AA536" s="125">
        <f t="shared" si="351"/>
        <v>0</v>
      </c>
      <c r="AB536" s="125">
        <f t="shared" si="352"/>
        <v>0</v>
      </c>
      <c r="AC536" s="125">
        <f t="shared" si="353"/>
        <v>0</v>
      </c>
      <c r="AD536" s="66">
        <f t="shared" si="356"/>
        <v>0</v>
      </c>
      <c r="AE536" s="66">
        <f t="shared" si="357"/>
        <v>0</v>
      </c>
      <c r="AF536" s="101"/>
      <c r="AG536" s="84"/>
      <c r="AH536" s="68"/>
      <c r="AI536" s="68"/>
      <c r="AJ536" s="68"/>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row>
    <row r="537" spans="1:63" ht="24.75" hidden="1" customHeight="1">
      <c r="A537" s="1"/>
      <c r="B537" s="251" t="s">
        <v>636</v>
      </c>
      <c r="C537" s="251" t="s">
        <v>1083</v>
      </c>
      <c r="D537" s="67"/>
      <c r="E537" s="149" t="s">
        <v>569</v>
      </c>
      <c r="F537" s="149" t="s">
        <v>404</v>
      </c>
      <c r="G537" s="149">
        <v>1</v>
      </c>
      <c r="H537" s="149" t="s">
        <v>20</v>
      </c>
      <c r="I537" s="149" t="s">
        <v>523</v>
      </c>
      <c r="J537" s="149"/>
      <c r="K537" s="149">
        <v>17</v>
      </c>
      <c r="L537" s="149">
        <v>4.7E-2</v>
      </c>
      <c r="M537" s="149">
        <v>72</v>
      </c>
      <c r="N537" s="149">
        <v>140</v>
      </c>
      <c r="O537" s="149"/>
      <c r="P537" s="165"/>
      <c r="Q537" s="159" t="s">
        <v>1233</v>
      </c>
      <c r="R537" s="154">
        <v>152.07</v>
      </c>
      <c r="S537" s="155">
        <f t="shared" si="348"/>
        <v>6.6910799999999995</v>
      </c>
      <c r="T537" s="156">
        <f t="shared" si="355"/>
        <v>481.75775999999996</v>
      </c>
      <c r="U537" s="157">
        <f t="shared" si="349"/>
        <v>6.6910799999999995</v>
      </c>
      <c r="V537" s="157">
        <f t="shared" si="350"/>
        <v>481.75775999999996</v>
      </c>
      <c r="W537" s="219"/>
      <c r="X537" s="218">
        <v>0</v>
      </c>
      <c r="Y537" s="216">
        <v>0</v>
      </c>
      <c r="Z537" s="65" t="s">
        <v>12</v>
      </c>
      <c r="AA537" s="125">
        <f t="shared" si="351"/>
        <v>0</v>
      </c>
      <c r="AB537" s="125">
        <f t="shared" si="352"/>
        <v>0</v>
      </c>
      <c r="AC537" s="125">
        <f t="shared" si="353"/>
        <v>0</v>
      </c>
      <c r="AD537" s="66">
        <f t="shared" si="356"/>
        <v>0</v>
      </c>
      <c r="AE537" s="66">
        <f t="shared" si="357"/>
        <v>0</v>
      </c>
      <c r="AF537" s="67"/>
      <c r="AG537" s="83">
        <v>288</v>
      </c>
      <c r="AH537" s="68" t="str">
        <f t="shared" si="364"/>
        <v>SKLADEM</v>
      </c>
      <c r="AI537" s="68"/>
      <c r="AJ537" s="68"/>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row>
    <row r="538" spans="1:63" ht="24.75" hidden="1" customHeight="1">
      <c r="A538" s="1"/>
      <c r="B538" s="248"/>
      <c r="C538" s="249" t="s">
        <v>637</v>
      </c>
      <c r="D538" s="101"/>
      <c r="E538" s="191"/>
      <c r="F538" s="191"/>
      <c r="G538" s="191"/>
      <c r="H538" s="191"/>
      <c r="I538" s="191"/>
      <c r="J538" s="191"/>
      <c r="K538" s="191"/>
      <c r="L538" s="191"/>
      <c r="M538" s="191"/>
      <c r="N538" s="191"/>
      <c r="O538" s="191"/>
      <c r="P538" s="192"/>
      <c r="Q538" s="191"/>
      <c r="R538" s="191"/>
      <c r="S538" s="155">
        <f t="shared" si="348"/>
        <v>0</v>
      </c>
      <c r="T538" s="156">
        <f t="shared" si="355"/>
        <v>0</v>
      </c>
      <c r="U538" s="157">
        <f t="shared" si="349"/>
        <v>0</v>
      </c>
      <c r="V538" s="157">
        <f t="shared" si="350"/>
        <v>0</v>
      </c>
      <c r="W538" s="219"/>
      <c r="X538" s="218">
        <v>0</v>
      </c>
      <c r="Y538" s="216">
        <v>0</v>
      </c>
      <c r="Z538" s="65" t="s">
        <v>12</v>
      </c>
      <c r="AA538" s="125">
        <f t="shared" si="351"/>
        <v>0</v>
      </c>
      <c r="AB538" s="125">
        <f t="shared" si="352"/>
        <v>0</v>
      </c>
      <c r="AC538" s="125">
        <f t="shared" si="353"/>
        <v>0</v>
      </c>
      <c r="AD538" s="66">
        <f t="shared" si="356"/>
        <v>0</v>
      </c>
      <c r="AE538" s="66">
        <f t="shared" si="357"/>
        <v>0</v>
      </c>
      <c r="AF538" s="101"/>
      <c r="AG538" s="83"/>
      <c r="AH538" s="68"/>
      <c r="AI538" s="68"/>
      <c r="AJ538" s="68"/>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row>
    <row r="539" spans="1:63" ht="24.75" hidden="1" customHeight="1">
      <c r="A539" s="1"/>
      <c r="B539" s="251" t="s">
        <v>638</v>
      </c>
      <c r="C539" s="251" t="s">
        <v>639</v>
      </c>
      <c r="D539" s="67"/>
      <c r="E539" s="149" t="s">
        <v>569</v>
      </c>
      <c r="F539" s="149" t="s">
        <v>404</v>
      </c>
      <c r="G539" s="149">
        <v>1</v>
      </c>
      <c r="H539" s="149" t="s">
        <v>20</v>
      </c>
      <c r="I539" s="149" t="s">
        <v>523</v>
      </c>
      <c r="J539" s="149"/>
      <c r="K539" s="149">
        <v>17</v>
      </c>
      <c r="L539" s="149">
        <v>4.7E-2</v>
      </c>
      <c r="M539" s="149">
        <v>72</v>
      </c>
      <c r="N539" s="149">
        <v>140</v>
      </c>
      <c r="O539" s="149"/>
      <c r="P539" s="165"/>
      <c r="Q539" s="174" t="s">
        <v>1352</v>
      </c>
      <c r="R539" s="154">
        <v>137.19</v>
      </c>
      <c r="S539" s="155">
        <f t="shared" si="348"/>
        <v>6.0363599999999993</v>
      </c>
      <c r="T539" s="156">
        <f t="shared" si="355"/>
        <v>434.61791999999997</v>
      </c>
      <c r="U539" s="157">
        <f t="shared" si="349"/>
        <v>6.0363599999999993</v>
      </c>
      <c r="V539" s="157">
        <f t="shared" si="350"/>
        <v>434.61791999999997</v>
      </c>
      <c r="W539" s="219"/>
      <c r="X539" s="218">
        <v>0</v>
      </c>
      <c r="Y539" s="216">
        <v>0</v>
      </c>
      <c r="Z539" s="65" t="s">
        <v>12</v>
      </c>
      <c r="AA539" s="125">
        <f t="shared" si="351"/>
        <v>0</v>
      </c>
      <c r="AB539" s="125">
        <f t="shared" si="352"/>
        <v>0</v>
      </c>
      <c r="AC539" s="125">
        <f t="shared" si="353"/>
        <v>0</v>
      </c>
      <c r="AD539" s="66">
        <f t="shared" si="356"/>
        <v>0</v>
      </c>
      <c r="AE539" s="66">
        <f t="shared" si="357"/>
        <v>0</v>
      </c>
      <c r="AF539" s="67"/>
      <c r="AG539" s="83">
        <v>0</v>
      </c>
      <c r="AH539" s="68" t="str">
        <f t="shared" si="364"/>
        <v>VYPRODÁNO</v>
      </c>
      <c r="AI539" s="68"/>
      <c r="AJ539" s="68"/>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row>
    <row r="540" spans="1:63" ht="24.75" hidden="1" customHeight="1">
      <c r="A540" s="1"/>
      <c r="B540" s="251" t="s">
        <v>640</v>
      </c>
      <c r="C540" s="251" t="s">
        <v>641</v>
      </c>
      <c r="D540" s="67"/>
      <c r="E540" s="149" t="s">
        <v>569</v>
      </c>
      <c r="F540" s="149" t="s">
        <v>404</v>
      </c>
      <c r="G540" s="149">
        <v>1</v>
      </c>
      <c r="H540" s="149" t="s">
        <v>20</v>
      </c>
      <c r="I540" s="149" t="s">
        <v>523</v>
      </c>
      <c r="J540" s="149"/>
      <c r="K540" s="149">
        <v>17</v>
      </c>
      <c r="L540" s="149">
        <v>4.7E-2</v>
      </c>
      <c r="M540" s="149">
        <v>72</v>
      </c>
      <c r="N540" s="149">
        <v>140</v>
      </c>
      <c r="O540" s="149"/>
      <c r="P540" s="165"/>
      <c r="Q540" s="159" t="s">
        <v>1352</v>
      </c>
      <c r="R540" s="154">
        <v>137.19</v>
      </c>
      <c r="S540" s="155">
        <f t="shared" si="348"/>
        <v>6.0363599999999993</v>
      </c>
      <c r="T540" s="156">
        <f t="shared" si="355"/>
        <v>434.61791999999997</v>
      </c>
      <c r="U540" s="157">
        <f t="shared" si="349"/>
        <v>6.0363599999999993</v>
      </c>
      <c r="V540" s="157">
        <f t="shared" si="350"/>
        <v>434.61791999999997</v>
      </c>
      <c r="W540" s="219"/>
      <c r="X540" s="218">
        <v>0</v>
      </c>
      <c r="Y540" s="216">
        <v>0</v>
      </c>
      <c r="Z540" s="65" t="s">
        <v>12</v>
      </c>
      <c r="AA540" s="125">
        <f t="shared" si="351"/>
        <v>0</v>
      </c>
      <c r="AB540" s="125">
        <f t="shared" si="352"/>
        <v>0</v>
      </c>
      <c r="AC540" s="125">
        <f t="shared" si="353"/>
        <v>0</v>
      </c>
      <c r="AD540" s="66">
        <f t="shared" si="356"/>
        <v>0</v>
      </c>
      <c r="AE540" s="66">
        <f t="shared" si="357"/>
        <v>0</v>
      </c>
      <c r="AF540" s="67"/>
      <c r="AG540" s="83">
        <v>0</v>
      </c>
      <c r="AH540" s="68" t="str">
        <f t="shared" ref="AH540:AH541" si="365">IF(AG540&gt;0,"SKLADEM","VYPRODÁNO")</f>
        <v>VYPRODÁNO</v>
      </c>
      <c r="AI540" s="68"/>
      <c r="AJ540" s="68"/>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row>
    <row r="541" spans="1:63" ht="24.75" hidden="1" customHeight="1">
      <c r="A541" s="1"/>
      <c r="B541" s="251" t="s">
        <v>642</v>
      </c>
      <c r="C541" s="251" t="s">
        <v>643</v>
      </c>
      <c r="D541" s="67"/>
      <c r="E541" s="149" t="s">
        <v>569</v>
      </c>
      <c r="F541" s="149" t="s">
        <v>404</v>
      </c>
      <c r="G541" s="149">
        <v>1</v>
      </c>
      <c r="H541" s="149" t="s">
        <v>20</v>
      </c>
      <c r="I541" s="149" t="s">
        <v>523</v>
      </c>
      <c r="J541" s="149"/>
      <c r="K541" s="149">
        <v>17</v>
      </c>
      <c r="L541" s="149">
        <v>4.7E-2</v>
      </c>
      <c r="M541" s="149">
        <v>72</v>
      </c>
      <c r="N541" s="149">
        <v>140</v>
      </c>
      <c r="O541" s="149"/>
      <c r="P541" s="165"/>
      <c r="Q541" s="158" t="s">
        <v>11</v>
      </c>
      <c r="R541" s="154">
        <v>137.19</v>
      </c>
      <c r="S541" s="155">
        <f t="shared" si="348"/>
        <v>6.0363599999999993</v>
      </c>
      <c r="T541" s="156">
        <f t="shared" si="355"/>
        <v>434.61791999999997</v>
      </c>
      <c r="U541" s="157">
        <f t="shared" si="349"/>
        <v>6.0363599999999993</v>
      </c>
      <c r="V541" s="157">
        <f t="shared" si="350"/>
        <v>434.61791999999997</v>
      </c>
      <c r="W541" s="219"/>
      <c r="X541" s="218">
        <v>0</v>
      </c>
      <c r="Y541" s="216">
        <v>0</v>
      </c>
      <c r="Z541" s="65" t="s">
        <v>12</v>
      </c>
      <c r="AA541" s="125">
        <f t="shared" si="351"/>
        <v>0</v>
      </c>
      <c r="AB541" s="125">
        <f t="shared" si="352"/>
        <v>0</v>
      </c>
      <c r="AC541" s="125">
        <f t="shared" si="353"/>
        <v>0</v>
      </c>
      <c r="AD541" s="66">
        <f t="shared" si="356"/>
        <v>0</v>
      </c>
      <c r="AE541" s="66">
        <f t="shared" si="357"/>
        <v>0</v>
      </c>
      <c r="AF541" s="67"/>
      <c r="AG541" s="83">
        <v>3902.1695970210399</v>
      </c>
      <c r="AH541" s="68" t="str">
        <f t="shared" si="365"/>
        <v>SKLADEM</v>
      </c>
      <c r="AI541" s="68"/>
      <c r="AJ541" s="68"/>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row>
    <row r="542" spans="1:63" ht="24.75" hidden="1" customHeight="1">
      <c r="A542" s="1"/>
      <c r="B542" s="248"/>
      <c r="C542" s="249" t="s">
        <v>644</v>
      </c>
      <c r="D542" s="100"/>
      <c r="E542" s="191"/>
      <c r="F542" s="191"/>
      <c r="G542" s="191"/>
      <c r="H542" s="191"/>
      <c r="I542" s="191"/>
      <c r="J542" s="191"/>
      <c r="K542" s="191"/>
      <c r="L542" s="191"/>
      <c r="M542" s="191"/>
      <c r="N542" s="191"/>
      <c r="O542" s="191"/>
      <c r="P542" s="192"/>
      <c r="Q542" s="191"/>
      <c r="R542" s="191"/>
      <c r="S542" s="155">
        <f t="shared" si="348"/>
        <v>0</v>
      </c>
      <c r="T542" s="156">
        <f t="shared" si="355"/>
        <v>0</v>
      </c>
      <c r="U542" s="157">
        <f t="shared" si="349"/>
        <v>0</v>
      </c>
      <c r="V542" s="157">
        <f t="shared" si="350"/>
        <v>0</v>
      </c>
      <c r="W542" s="219"/>
      <c r="X542" s="218">
        <v>0</v>
      </c>
      <c r="Y542" s="216">
        <v>0</v>
      </c>
      <c r="Z542" s="65" t="s">
        <v>12</v>
      </c>
      <c r="AA542" s="125">
        <f t="shared" si="351"/>
        <v>0</v>
      </c>
      <c r="AB542" s="125">
        <f t="shared" si="352"/>
        <v>0</v>
      </c>
      <c r="AC542" s="125">
        <f t="shared" si="353"/>
        <v>0</v>
      </c>
      <c r="AD542" s="66">
        <f t="shared" si="356"/>
        <v>0</v>
      </c>
      <c r="AE542" s="66">
        <f t="shared" si="357"/>
        <v>0</v>
      </c>
      <c r="AF542" s="100"/>
      <c r="AG542" s="83"/>
      <c r="AH542" s="68"/>
      <c r="AI542" s="68"/>
      <c r="AJ542" s="68"/>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row>
    <row r="543" spans="1:63" ht="24.75" hidden="1" customHeight="1">
      <c r="A543" s="1"/>
      <c r="B543" s="251" t="s">
        <v>645</v>
      </c>
      <c r="C543" s="251" t="s">
        <v>1084</v>
      </c>
      <c r="D543" s="67"/>
      <c r="E543" s="149" t="s">
        <v>569</v>
      </c>
      <c r="F543" s="149" t="s">
        <v>404</v>
      </c>
      <c r="G543" s="149">
        <v>1</v>
      </c>
      <c r="H543" s="149" t="s">
        <v>20</v>
      </c>
      <c r="I543" s="149" t="s">
        <v>523</v>
      </c>
      <c r="J543" s="149"/>
      <c r="K543" s="149">
        <v>17</v>
      </c>
      <c r="L543" s="149">
        <v>4.7E-2</v>
      </c>
      <c r="M543" s="149">
        <v>72</v>
      </c>
      <c r="N543" s="149">
        <v>140</v>
      </c>
      <c r="O543" s="149"/>
      <c r="P543" s="165"/>
      <c r="Q543" s="174" t="s">
        <v>1352</v>
      </c>
      <c r="R543" s="154">
        <v>143.80000000000001</v>
      </c>
      <c r="S543" s="155">
        <f t="shared" ref="S543:S606" si="366">R543*0.044</f>
        <v>6.3272000000000004</v>
      </c>
      <c r="T543" s="156">
        <f t="shared" si="355"/>
        <v>455.55840000000001</v>
      </c>
      <c r="U543" s="157">
        <f t="shared" ref="U543:U606" si="367">S543*(1-$C$13)</f>
        <v>6.3272000000000004</v>
      </c>
      <c r="V543" s="157">
        <f t="shared" ref="V543:V606" si="368">T543*(1-$C$13)</f>
        <v>455.55840000000001</v>
      </c>
      <c r="W543" s="219"/>
      <c r="X543" s="218">
        <v>0</v>
      </c>
      <c r="Y543" s="216">
        <v>0</v>
      </c>
      <c r="Z543" s="65" t="s">
        <v>12</v>
      </c>
      <c r="AA543" s="125">
        <f t="shared" ref="AA543:AA606" si="369">U543*X543</f>
        <v>0</v>
      </c>
      <c r="AB543" s="125">
        <f t="shared" ref="AB543:AB606" si="370">V543*Y543</f>
        <v>0</v>
      </c>
      <c r="AC543" s="125">
        <f t="shared" ref="AC543:AC606" si="371">AA543+AB543</f>
        <v>0</v>
      </c>
      <c r="AD543" s="66">
        <f t="shared" si="356"/>
        <v>0</v>
      </c>
      <c r="AE543" s="66">
        <f t="shared" si="357"/>
        <v>0</v>
      </c>
      <c r="AF543" s="67"/>
      <c r="AG543" s="83">
        <v>0</v>
      </c>
      <c r="AH543" s="68" t="str">
        <f t="shared" ref="AH543:AH548" si="372">IF(AG543=0,"VYPRODÁNO","SKLADEM")</f>
        <v>VYPRODÁNO</v>
      </c>
      <c r="AI543" s="68"/>
      <c r="AJ543" s="68"/>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row>
    <row r="544" spans="1:63" ht="24.75" hidden="1" customHeight="1">
      <c r="A544" s="1"/>
      <c r="B544" s="251" t="s">
        <v>646</v>
      </c>
      <c r="C544" s="251" t="s">
        <v>1085</v>
      </c>
      <c r="D544" s="67"/>
      <c r="E544" s="149" t="s">
        <v>569</v>
      </c>
      <c r="F544" s="149" t="s">
        <v>404</v>
      </c>
      <c r="G544" s="149">
        <v>1</v>
      </c>
      <c r="H544" s="149" t="s">
        <v>20</v>
      </c>
      <c r="I544" s="149" t="s">
        <v>523</v>
      </c>
      <c r="J544" s="149"/>
      <c r="K544" s="149">
        <v>17</v>
      </c>
      <c r="L544" s="149">
        <v>4.7E-2</v>
      </c>
      <c r="M544" s="149">
        <v>72</v>
      </c>
      <c r="N544" s="149">
        <v>140</v>
      </c>
      <c r="O544" s="149"/>
      <c r="P544" s="165"/>
      <c r="Q544" s="159" t="s">
        <v>1233</v>
      </c>
      <c r="R544" s="154">
        <v>143.80000000000001</v>
      </c>
      <c r="S544" s="155">
        <f t="shared" si="366"/>
        <v>6.3272000000000004</v>
      </c>
      <c r="T544" s="156">
        <f t="shared" si="355"/>
        <v>455.55840000000001</v>
      </c>
      <c r="U544" s="157">
        <f t="shared" si="367"/>
        <v>6.3272000000000004</v>
      </c>
      <c r="V544" s="157">
        <f t="shared" si="368"/>
        <v>455.55840000000001</v>
      </c>
      <c r="W544" s="219"/>
      <c r="X544" s="218">
        <v>0</v>
      </c>
      <c r="Y544" s="216">
        <v>0</v>
      </c>
      <c r="Z544" s="65" t="s">
        <v>12</v>
      </c>
      <c r="AA544" s="125">
        <f t="shared" si="369"/>
        <v>0</v>
      </c>
      <c r="AB544" s="125">
        <f t="shared" si="370"/>
        <v>0</v>
      </c>
      <c r="AC544" s="125">
        <f t="shared" si="371"/>
        <v>0</v>
      </c>
      <c r="AD544" s="66">
        <f t="shared" si="356"/>
        <v>0</v>
      </c>
      <c r="AE544" s="66">
        <f t="shared" si="357"/>
        <v>0</v>
      </c>
      <c r="AF544" s="67"/>
      <c r="AG544" s="83">
        <v>216</v>
      </c>
      <c r="AH544" s="68" t="str">
        <f t="shared" si="372"/>
        <v>SKLADEM</v>
      </c>
      <c r="AI544" s="68"/>
      <c r="AJ544" s="68"/>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row>
    <row r="545" spans="1:63" ht="24.75" hidden="1" customHeight="1">
      <c r="A545" s="1"/>
      <c r="B545" s="251" t="s">
        <v>647</v>
      </c>
      <c r="C545" s="251" t="s">
        <v>1086</v>
      </c>
      <c r="D545" s="67"/>
      <c r="E545" s="149" t="s">
        <v>569</v>
      </c>
      <c r="F545" s="149" t="s">
        <v>404</v>
      </c>
      <c r="G545" s="149">
        <v>1</v>
      </c>
      <c r="H545" s="149" t="s">
        <v>20</v>
      </c>
      <c r="I545" s="149" t="s">
        <v>523</v>
      </c>
      <c r="J545" s="149"/>
      <c r="K545" s="149">
        <v>17</v>
      </c>
      <c r="L545" s="149">
        <v>4.7E-2</v>
      </c>
      <c r="M545" s="149">
        <v>72</v>
      </c>
      <c r="N545" s="149">
        <v>140</v>
      </c>
      <c r="O545" s="149"/>
      <c r="P545" s="165"/>
      <c r="Q545" s="169" t="s">
        <v>1352</v>
      </c>
      <c r="R545" s="154">
        <v>140.5</v>
      </c>
      <c r="S545" s="155">
        <f t="shared" si="366"/>
        <v>6.1819999999999995</v>
      </c>
      <c r="T545" s="156">
        <f t="shared" si="355"/>
        <v>445.10399999999998</v>
      </c>
      <c r="U545" s="157">
        <f t="shared" si="367"/>
        <v>6.1819999999999995</v>
      </c>
      <c r="V545" s="157">
        <f t="shared" si="368"/>
        <v>445.10399999999998</v>
      </c>
      <c r="W545" s="219"/>
      <c r="X545" s="218">
        <v>0</v>
      </c>
      <c r="Y545" s="216">
        <v>0</v>
      </c>
      <c r="Z545" s="65" t="s">
        <v>12</v>
      </c>
      <c r="AA545" s="125">
        <f t="shared" si="369"/>
        <v>0</v>
      </c>
      <c r="AB545" s="125">
        <f t="shared" si="370"/>
        <v>0</v>
      </c>
      <c r="AC545" s="125">
        <f t="shared" si="371"/>
        <v>0</v>
      </c>
      <c r="AD545" s="66">
        <f t="shared" si="356"/>
        <v>0</v>
      </c>
      <c r="AE545" s="66">
        <f t="shared" si="357"/>
        <v>0</v>
      </c>
      <c r="AF545" s="67"/>
      <c r="AG545" s="83">
        <v>0</v>
      </c>
      <c r="AH545" s="68" t="str">
        <f t="shared" si="372"/>
        <v>VYPRODÁNO</v>
      </c>
      <c r="AI545" s="68"/>
      <c r="AJ545" s="68"/>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row>
    <row r="546" spans="1:63" ht="24.75" hidden="1" customHeight="1">
      <c r="A546" s="1"/>
      <c r="B546" s="248"/>
      <c r="C546" s="249" t="s">
        <v>648</v>
      </c>
      <c r="D546" s="100"/>
      <c r="E546" s="191"/>
      <c r="F546" s="191"/>
      <c r="G546" s="191"/>
      <c r="H546" s="191"/>
      <c r="I546" s="191"/>
      <c r="J546" s="191"/>
      <c r="K546" s="191"/>
      <c r="L546" s="191"/>
      <c r="M546" s="191"/>
      <c r="N546" s="191"/>
      <c r="O546" s="191"/>
      <c r="P546" s="192"/>
      <c r="Q546" s="191"/>
      <c r="R546" s="191"/>
      <c r="S546" s="155">
        <f t="shared" si="366"/>
        <v>0</v>
      </c>
      <c r="T546" s="156">
        <f t="shared" si="355"/>
        <v>0</v>
      </c>
      <c r="U546" s="157">
        <f t="shared" si="367"/>
        <v>0</v>
      </c>
      <c r="V546" s="157">
        <f t="shared" si="368"/>
        <v>0</v>
      </c>
      <c r="W546" s="219"/>
      <c r="X546" s="218">
        <v>0</v>
      </c>
      <c r="Y546" s="216">
        <v>0</v>
      </c>
      <c r="Z546" s="65" t="s">
        <v>12</v>
      </c>
      <c r="AA546" s="125">
        <f t="shared" si="369"/>
        <v>0</v>
      </c>
      <c r="AB546" s="125">
        <f t="shared" si="370"/>
        <v>0</v>
      </c>
      <c r="AC546" s="125">
        <f t="shared" si="371"/>
        <v>0</v>
      </c>
      <c r="AD546" s="66">
        <f t="shared" si="356"/>
        <v>0</v>
      </c>
      <c r="AE546" s="66">
        <f t="shared" si="357"/>
        <v>0</v>
      </c>
      <c r="AF546" s="100"/>
      <c r="AG546" s="80"/>
      <c r="AH546" s="68"/>
      <c r="AI546" s="68"/>
      <c r="AJ546" s="68"/>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row>
    <row r="547" spans="1:63" ht="24.75" hidden="1" customHeight="1">
      <c r="A547" s="1"/>
      <c r="B547" s="251" t="s">
        <v>649</v>
      </c>
      <c r="C547" s="251" t="s">
        <v>1087</v>
      </c>
      <c r="D547" s="67"/>
      <c r="E547" s="149" t="s">
        <v>569</v>
      </c>
      <c r="F547" s="149" t="s">
        <v>404</v>
      </c>
      <c r="G547" s="149">
        <v>1</v>
      </c>
      <c r="H547" s="149" t="s">
        <v>20</v>
      </c>
      <c r="I547" s="149" t="s">
        <v>523</v>
      </c>
      <c r="J547" s="149"/>
      <c r="K547" s="149">
        <v>17</v>
      </c>
      <c r="L547" s="149">
        <v>4.7E-2</v>
      </c>
      <c r="M547" s="149">
        <v>72</v>
      </c>
      <c r="N547" s="149">
        <v>140</v>
      </c>
      <c r="O547" s="149"/>
      <c r="P547" s="165"/>
      <c r="Q547" s="174" t="s">
        <v>1352</v>
      </c>
      <c r="R547" s="154">
        <v>148.76</v>
      </c>
      <c r="S547" s="155">
        <f t="shared" si="366"/>
        <v>6.5454399999999993</v>
      </c>
      <c r="T547" s="156">
        <f t="shared" si="355"/>
        <v>471.27167999999995</v>
      </c>
      <c r="U547" s="157">
        <f t="shared" si="367"/>
        <v>6.5454399999999993</v>
      </c>
      <c r="V547" s="157">
        <f t="shared" si="368"/>
        <v>471.27167999999995</v>
      </c>
      <c r="W547" s="219"/>
      <c r="X547" s="218">
        <v>0</v>
      </c>
      <c r="Y547" s="216">
        <v>0</v>
      </c>
      <c r="Z547" s="65" t="s">
        <v>12</v>
      </c>
      <c r="AA547" s="125">
        <f t="shared" si="369"/>
        <v>0</v>
      </c>
      <c r="AB547" s="125">
        <f t="shared" si="370"/>
        <v>0</v>
      </c>
      <c r="AC547" s="125">
        <f t="shared" si="371"/>
        <v>0</v>
      </c>
      <c r="AD547" s="66">
        <f t="shared" si="356"/>
        <v>0</v>
      </c>
      <c r="AE547" s="66">
        <f t="shared" si="357"/>
        <v>0</v>
      </c>
      <c r="AF547" s="67"/>
      <c r="AG547" s="68">
        <v>216</v>
      </c>
      <c r="AH547" s="68" t="str">
        <f t="shared" si="372"/>
        <v>SKLADEM</v>
      </c>
      <c r="AI547" s="68"/>
      <c r="AJ547" s="68"/>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row>
    <row r="548" spans="1:63" ht="24.75" hidden="1" customHeight="1">
      <c r="A548" s="1"/>
      <c r="B548" s="251" t="s">
        <v>650</v>
      </c>
      <c r="C548" s="251" t="s">
        <v>651</v>
      </c>
      <c r="D548" s="67"/>
      <c r="E548" s="149" t="s">
        <v>569</v>
      </c>
      <c r="F548" s="149" t="s">
        <v>404</v>
      </c>
      <c r="G548" s="149">
        <v>1</v>
      </c>
      <c r="H548" s="149" t="s">
        <v>20</v>
      </c>
      <c r="I548" s="149" t="s">
        <v>523</v>
      </c>
      <c r="J548" s="149"/>
      <c r="K548" s="149">
        <v>17</v>
      </c>
      <c r="L548" s="149">
        <v>4.7E-2</v>
      </c>
      <c r="M548" s="149">
        <v>72</v>
      </c>
      <c r="N548" s="149">
        <v>140</v>
      </c>
      <c r="O548" s="149"/>
      <c r="P548" s="165"/>
      <c r="Q548" s="158" t="s">
        <v>11</v>
      </c>
      <c r="R548" s="154">
        <v>146.28</v>
      </c>
      <c r="S548" s="155">
        <f t="shared" si="366"/>
        <v>6.4363199999999994</v>
      </c>
      <c r="T548" s="156">
        <f t="shared" si="355"/>
        <v>463.41503999999998</v>
      </c>
      <c r="U548" s="157">
        <f t="shared" si="367"/>
        <v>6.4363199999999994</v>
      </c>
      <c r="V548" s="157">
        <f t="shared" si="368"/>
        <v>463.41503999999998</v>
      </c>
      <c r="W548" s="219"/>
      <c r="X548" s="218">
        <v>0</v>
      </c>
      <c r="Y548" s="216">
        <v>0</v>
      </c>
      <c r="Z548" s="65" t="s">
        <v>12</v>
      </c>
      <c r="AA548" s="125">
        <f t="shared" si="369"/>
        <v>0</v>
      </c>
      <c r="AB548" s="125">
        <f t="shared" si="370"/>
        <v>0</v>
      </c>
      <c r="AC548" s="125">
        <f t="shared" si="371"/>
        <v>0</v>
      </c>
      <c r="AD548" s="66">
        <f t="shared" si="356"/>
        <v>0</v>
      </c>
      <c r="AE548" s="66">
        <f t="shared" si="357"/>
        <v>0</v>
      </c>
      <c r="AF548" s="67"/>
      <c r="AG548" s="68">
        <v>3968.00806409915</v>
      </c>
      <c r="AH548" s="68" t="str">
        <f t="shared" si="372"/>
        <v>SKLADEM</v>
      </c>
      <c r="AI548" s="68"/>
      <c r="AJ548" s="68"/>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row>
    <row r="549" spans="1:63" ht="24.75" hidden="1" customHeight="1">
      <c r="A549" s="1"/>
      <c r="B549" s="248"/>
      <c r="C549" s="249" t="s">
        <v>555</v>
      </c>
      <c r="D549" s="101"/>
      <c r="E549" s="191"/>
      <c r="F549" s="191"/>
      <c r="G549" s="191"/>
      <c r="H549" s="191"/>
      <c r="I549" s="191"/>
      <c r="J549" s="191"/>
      <c r="K549" s="191"/>
      <c r="L549" s="191"/>
      <c r="M549" s="191"/>
      <c r="N549" s="191"/>
      <c r="O549" s="191"/>
      <c r="P549" s="192"/>
      <c r="Q549" s="191"/>
      <c r="R549" s="191"/>
      <c r="S549" s="155">
        <f t="shared" si="366"/>
        <v>0</v>
      </c>
      <c r="T549" s="156">
        <f t="shared" si="355"/>
        <v>0</v>
      </c>
      <c r="U549" s="157">
        <f t="shared" si="367"/>
        <v>0</v>
      </c>
      <c r="V549" s="157">
        <f t="shared" si="368"/>
        <v>0</v>
      </c>
      <c r="W549" s="219"/>
      <c r="X549" s="218">
        <v>0</v>
      </c>
      <c r="Y549" s="216">
        <v>0</v>
      </c>
      <c r="Z549" s="65" t="s">
        <v>12</v>
      </c>
      <c r="AA549" s="125">
        <f t="shared" si="369"/>
        <v>0</v>
      </c>
      <c r="AB549" s="125">
        <f t="shared" si="370"/>
        <v>0</v>
      </c>
      <c r="AC549" s="125">
        <f t="shared" si="371"/>
        <v>0</v>
      </c>
      <c r="AD549" s="66">
        <f t="shared" si="356"/>
        <v>0</v>
      </c>
      <c r="AE549" s="66">
        <f t="shared" si="357"/>
        <v>0</v>
      </c>
      <c r="AF549" s="101"/>
      <c r="AG549" s="75"/>
      <c r="AH549" s="68"/>
      <c r="AI549" s="68"/>
      <c r="AJ549" s="68"/>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row>
    <row r="550" spans="1:63" ht="24.75" hidden="1" customHeight="1">
      <c r="A550" s="1"/>
      <c r="B550" s="251" t="s">
        <v>652</v>
      </c>
      <c r="C550" s="251" t="s">
        <v>1088</v>
      </c>
      <c r="D550" s="67"/>
      <c r="E550" s="149" t="s">
        <v>569</v>
      </c>
      <c r="F550" s="149" t="s">
        <v>404</v>
      </c>
      <c r="G550" s="149">
        <v>1</v>
      </c>
      <c r="H550" s="149" t="s">
        <v>20</v>
      </c>
      <c r="I550" s="149" t="s">
        <v>523</v>
      </c>
      <c r="J550" s="149"/>
      <c r="K550" s="149">
        <v>17</v>
      </c>
      <c r="L550" s="149">
        <v>5.1999999999999998E-2</v>
      </c>
      <c r="M550" s="149">
        <v>72</v>
      </c>
      <c r="N550" s="149">
        <v>140</v>
      </c>
      <c r="O550" s="149"/>
      <c r="P550" s="165"/>
      <c r="Q550" s="159" t="s">
        <v>1233</v>
      </c>
      <c r="R550" s="154">
        <v>148.76</v>
      </c>
      <c r="S550" s="155">
        <f t="shared" si="366"/>
        <v>6.5454399999999993</v>
      </c>
      <c r="T550" s="156">
        <f t="shared" si="355"/>
        <v>471.27167999999995</v>
      </c>
      <c r="U550" s="157">
        <f t="shared" si="367"/>
        <v>6.5454399999999993</v>
      </c>
      <c r="V550" s="157">
        <f t="shared" si="368"/>
        <v>471.27167999999995</v>
      </c>
      <c r="W550" s="219"/>
      <c r="X550" s="218">
        <v>0</v>
      </c>
      <c r="Y550" s="216">
        <v>0</v>
      </c>
      <c r="Z550" s="65" t="s">
        <v>12</v>
      </c>
      <c r="AA550" s="125">
        <f t="shared" si="369"/>
        <v>0</v>
      </c>
      <c r="AB550" s="125">
        <f t="shared" si="370"/>
        <v>0</v>
      </c>
      <c r="AC550" s="125">
        <f t="shared" si="371"/>
        <v>0</v>
      </c>
      <c r="AD550" s="66">
        <f t="shared" si="356"/>
        <v>0</v>
      </c>
      <c r="AE550" s="66">
        <f t="shared" si="357"/>
        <v>0</v>
      </c>
      <c r="AF550" s="67"/>
      <c r="AG550" s="83">
        <v>288</v>
      </c>
      <c r="AH550" s="68" t="str">
        <f t="shared" ref="AH550:AH551" si="373">IF(AG550&gt;0,"SKLADEM","VYPRODÁNO")</f>
        <v>SKLADEM</v>
      </c>
      <c r="AI550" s="68"/>
      <c r="AJ550" s="68"/>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row>
    <row r="551" spans="1:63" ht="24.75" hidden="1" customHeight="1">
      <c r="A551" s="1"/>
      <c r="B551" s="251" t="s">
        <v>653</v>
      </c>
      <c r="C551" s="251" t="s">
        <v>1089</v>
      </c>
      <c r="D551" s="67"/>
      <c r="E551" s="149" t="s">
        <v>569</v>
      </c>
      <c r="F551" s="149" t="s">
        <v>404</v>
      </c>
      <c r="G551" s="149">
        <v>1</v>
      </c>
      <c r="H551" s="149" t="s">
        <v>20</v>
      </c>
      <c r="I551" s="149" t="s">
        <v>523</v>
      </c>
      <c r="J551" s="149"/>
      <c r="K551" s="149">
        <v>17</v>
      </c>
      <c r="L551" s="149">
        <v>5.1999999999999998E-2</v>
      </c>
      <c r="M551" s="149">
        <v>72</v>
      </c>
      <c r="N551" s="149">
        <v>140</v>
      </c>
      <c r="O551" s="149"/>
      <c r="P551" s="165"/>
      <c r="Q551" s="159" t="s">
        <v>1233</v>
      </c>
      <c r="R551" s="154">
        <v>148.76</v>
      </c>
      <c r="S551" s="155">
        <f t="shared" si="366"/>
        <v>6.5454399999999993</v>
      </c>
      <c r="T551" s="156">
        <f t="shared" si="355"/>
        <v>471.27167999999995</v>
      </c>
      <c r="U551" s="157">
        <f t="shared" si="367"/>
        <v>6.5454399999999993</v>
      </c>
      <c r="V551" s="157">
        <f t="shared" si="368"/>
        <v>471.27167999999995</v>
      </c>
      <c r="W551" s="219"/>
      <c r="X551" s="218">
        <v>0</v>
      </c>
      <c r="Y551" s="216">
        <v>0</v>
      </c>
      <c r="Z551" s="65" t="s">
        <v>12</v>
      </c>
      <c r="AA551" s="125">
        <f t="shared" si="369"/>
        <v>0</v>
      </c>
      <c r="AB551" s="125">
        <f t="shared" si="370"/>
        <v>0</v>
      </c>
      <c r="AC551" s="125">
        <f t="shared" si="371"/>
        <v>0</v>
      </c>
      <c r="AD551" s="66">
        <f t="shared" si="356"/>
        <v>0</v>
      </c>
      <c r="AE551" s="66">
        <f t="shared" si="357"/>
        <v>0</v>
      </c>
      <c r="AF551" s="67"/>
      <c r="AG551" s="83">
        <v>216</v>
      </c>
      <c r="AH551" s="68" t="str">
        <f t="shared" si="373"/>
        <v>SKLADEM</v>
      </c>
      <c r="AI551" s="68"/>
      <c r="AJ551" s="68"/>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row>
    <row r="552" spans="1:63" ht="24.75" hidden="1" customHeight="1">
      <c r="A552" s="1"/>
      <c r="B552" s="251" t="s">
        <v>654</v>
      </c>
      <c r="C552" s="251" t="s">
        <v>1090</v>
      </c>
      <c r="D552" s="67"/>
      <c r="E552" s="149" t="s">
        <v>569</v>
      </c>
      <c r="F552" s="149" t="s">
        <v>404</v>
      </c>
      <c r="G552" s="149">
        <v>1</v>
      </c>
      <c r="H552" s="149" t="s">
        <v>20</v>
      </c>
      <c r="I552" s="149" t="s">
        <v>523</v>
      </c>
      <c r="J552" s="149"/>
      <c r="K552" s="149">
        <v>17</v>
      </c>
      <c r="L552" s="149">
        <v>5.1999999999999998E-2</v>
      </c>
      <c r="M552" s="149">
        <v>72</v>
      </c>
      <c r="N552" s="149">
        <v>140</v>
      </c>
      <c r="O552" s="149"/>
      <c r="P552" s="165"/>
      <c r="Q552" s="159" t="s">
        <v>1233</v>
      </c>
      <c r="R552" s="154">
        <v>148.76</v>
      </c>
      <c r="S552" s="155">
        <f t="shared" si="366"/>
        <v>6.5454399999999993</v>
      </c>
      <c r="T552" s="156">
        <f t="shared" si="355"/>
        <v>471.27167999999995</v>
      </c>
      <c r="U552" s="157">
        <f t="shared" si="367"/>
        <v>6.5454399999999993</v>
      </c>
      <c r="V552" s="157">
        <f t="shared" si="368"/>
        <v>471.27167999999995</v>
      </c>
      <c r="W552" s="219"/>
      <c r="X552" s="218">
        <v>0</v>
      </c>
      <c r="Y552" s="216">
        <v>0</v>
      </c>
      <c r="Z552" s="65" t="s">
        <v>12</v>
      </c>
      <c r="AA552" s="125">
        <f t="shared" si="369"/>
        <v>0</v>
      </c>
      <c r="AB552" s="125">
        <f t="shared" si="370"/>
        <v>0</v>
      </c>
      <c r="AC552" s="125">
        <f t="shared" si="371"/>
        <v>0</v>
      </c>
      <c r="AD552" s="66">
        <f t="shared" si="356"/>
        <v>0</v>
      </c>
      <c r="AE552" s="66">
        <f t="shared" si="357"/>
        <v>0</v>
      </c>
      <c r="AF552" s="67"/>
      <c r="AG552" s="83">
        <v>72</v>
      </c>
      <c r="AH552" s="68" t="str">
        <f t="shared" ref="AH552:AH559" si="374">IF(AG552=0,"VYPRODÁNO","SKLADEM")</f>
        <v>SKLADEM</v>
      </c>
      <c r="AI552" s="68"/>
      <c r="AJ552" s="68"/>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row>
    <row r="553" spans="1:63" ht="24.75" hidden="1" customHeight="1">
      <c r="A553" s="1"/>
      <c r="B553" s="251" t="s">
        <v>655</v>
      </c>
      <c r="C553" s="251" t="s">
        <v>1091</v>
      </c>
      <c r="D553" s="67"/>
      <c r="E553" s="149" t="s">
        <v>569</v>
      </c>
      <c r="F553" s="149" t="s">
        <v>404</v>
      </c>
      <c r="G553" s="149">
        <v>1</v>
      </c>
      <c r="H553" s="149" t="s">
        <v>20</v>
      </c>
      <c r="I553" s="149" t="s">
        <v>523</v>
      </c>
      <c r="J553" s="149"/>
      <c r="K553" s="149">
        <v>17</v>
      </c>
      <c r="L553" s="149">
        <v>5.1999999999999998E-2</v>
      </c>
      <c r="M553" s="149">
        <v>72</v>
      </c>
      <c r="N553" s="149">
        <v>140</v>
      </c>
      <c r="O553" s="149"/>
      <c r="P553" s="165"/>
      <c r="Q553" s="159" t="s">
        <v>1233</v>
      </c>
      <c r="R553" s="154">
        <v>148.76</v>
      </c>
      <c r="S553" s="155">
        <f t="shared" si="366"/>
        <v>6.5454399999999993</v>
      </c>
      <c r="T553" s="156">
        <f t="shared" si="355"/>
        <v>471.27167999999995</v>
      </c>
      <c r="U553" s="157">
        <f t="shared" si="367"/>
        <v>6.5454399999999993</v>
      </c>
      <c r="V553" s="157">
        <f t="shared" si="368"/>
        <v>471.27167999999995</v>
      </c>
      <c r="W553" s="219"/>
      <c r="X553" s="218">
        <v>0</v>
      </c>
      <c r="Y553" s="216">
        <v>0</v>
      </c>
      <c r="Z553" s="65" t="s">
        <v>12</v>
      </c>
      <c r="AA553" s="125">
        <f t="shared" si="369"/>
        <v>0</v>
      </c>
      <c r="AB553" s="125">
        <f t="shared" si="370"/>
        <v>0</v>
      </c>
      <c r="AC553" s="125">
        <f t="shared" si="371"/>
        <v>0</v>
      </c>
      <c r="AD553" s="66">
        <f t="shared" si="356"/>
        <v>0</v>
      </c>
      <c r="AE553" s="66">
        <f t="shared" si="357"/>
        <v>0</v>
      </c>
      <c r="AF553" s="67"/>
      <c r="AG553" s="83">
        <v>144</v>
      </c>
      <c r="AH553" s="68" t="str">
        <f t="shared" si="374"/>
        <v>SKLADEM</v>
      </c>
      <c r="AI553" s="68"/>
      <c r="AJ553" s="68"/>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row>
    <row r="554" spans="1:63" ht="24.75" hidden="1" customHeight="1">
      <c r="A554" s="1"/>
      <c r="B554" s="251" t="s">
        <v>656</v>
      </c>
      <c r="C554" s="251" t="s">
        <v>1092</v>
      </c>
      <c r="D554" s="67"/>
      <c r="E554" s="149" t="s">
        <v>569</v>
      </c>
      <c r="F554" s="149" t="s">
        <v>404</v>
      </c>
      <c r="G554" s="149">
        <v>1</v>
      </c>
      <c r="H554" s="149" t="s">
        <v>20</v>
      </c>
      <c r="I554" s="149" t="s">
        <v>523</v>
      </c>
      <c r="J554" s="149"/>
      <c r="K554" s="149">
        <v>17</v>
      </c>
      <c r="L554" s="149">
        <v>5.1999999999999998E-2</v>
      </c>
      <c r="M554" s="149">
        <v>72</v>
      </c>
      <c r="N554" s="149">
        <v>140</v>
      </c>
      <c r="O554" s="149"/>
      <c r="P554" s="165"/>
      <c r="Q554" s="159" t="s">
        <v>1233</v>
      </c>
      <c r="R554" s="154">
        <v>152.07</v>
      </c>
      <c r="S554" s="155">
        <f t="shared" si="366"/>
        <v>6.6910799999999995</v>
      </c>
      <c r="T554" s="156">
        <f t="shared" si="355"/>
        <v>481.75775999999996</v>
      </c>
      <c r="U554" s="157">
        <f t="shared" si="367"/>
        <v>6.6910799999999995</v>
      </c>
      <c r="V554" s="157">
        <f t="shared" si="368"/>
        <v>481.75775999999996</v>
      </c>
      <c r="W554" s="219"/>
      <c r="X554" s="218">
        <v>0</v>
      </c>
      <c r="Y554" s="216">
        <v>0</v>
      </c>
      <c r="Z554" s="65" t="s">
        <v>12</v>
      </c>
      <c r="AA554" s="125">
        <f t="shared" si="369"/>
        <v>0</v>
      </c>
      <c r="AB554" s="125">
        <f t="shared" si="370"/>
        <v>0</v>
      </c>
      <c r="AC554" s="125">
        <f t="shared" si="371"/>
        <v>0</v>
      </c>
      <c r="AD554" s="66">
        <f t="shared" si="356"/>
        <v>0</v>
      </c>
      <c r="AE554" s="66">
        <f t="shared" si="357"/>
        <v>0</v>
      </c>
      <c r="AF554" s="67"/>
      <c r="AG554" s="83">
        <v>144</v>
      </c>
      <c r="AH554" s="68" t="str">
        <f t="shared" si="374"/>
        <v>SKLADEM</v>
      </c>
      <c r="AI554" s="68"/>
      <c r="AJ554" s="68"/>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row>
    <row r="555" spans="1:63" ht="24.75" hidden="1" customHeight="1">
      <c r="A555" s="1"/>
      <c r="B555" s="251" t="s">
        <v>657</v>
      </c>
      <c r="C555" s="251" t="s">
        <v>1093</v>
      </c>
      <c r="D555" s="67"/>
      <c r="E555" s="149" t="s">
        <v>569</v>
      </c>
      <c r="F555" s="149" t="s">
        <v>404</v>
      </c>
      <c r="G555" s="149">
        <v>1</v>
      </c>
      <c r="H555" s="149" t="s">
        <v>20</v>
      </c>
      <c r="I555" s="149" t="s">
        <v>523</v>
      </c>
      <c r="J555" s="149"/>
      <c r="K555" s="149">
        <v>17</v>
      </c>
      <c r="L555" s="149">
        <v>5.1999999999999998E-2</v>
      </c>
      <c r="M555" s="149">
        <v>72</v>
      </c>
      <c r="N555" s="149">
        <v>140</v>
      </c>
      <c r="O555" s="149"/>
      <c r="P555" s="165"/>
      <c r="Q555" s="186" t="s">
        <v>1352</v>
      </c>
      <c r="R555" s="154">
        <v>148.76</v>
      </c>
      <c r="S555" s="155">
        <f t="shared" si="366"/>
        <v>6.5454399999999993</v>
      </c>
      <c r="T555" s="156">
        <f t="shared" ref="T555:T618" si="375">S555*M555</f>
        <v>471.27167999999995</v>
      </c>
      <c r="U555" s="157">
        <f t="shared" si="367"/>
        <v>6.5454399999999993</v>
      </c>
      <c r="V555" s="157">
        <f t="shared" si="368"/>
        <v>471.27167999999995</v>
      </c>
      <c r="W555" s="219"/>
      <c r="X555" s="218">
        <v>0</v>
      </c>
      <c r="Y555" s="216">
        <v>0</v>
      </c>
      <c r="Z555" s="65" t="s">
        <v>12</v>
      </c>
      <c r="AA555" s="125">
        <f t="shared" si="369"/>
        <v>0</v>
      </c>
      <c r="AB555" s="125">
        <f t="shared" si="370"/>
        <v>0</v>
      </c>
      <c r="AC555" s="125">
        <f t="shared" si="371"/>
        <v>0</v>
      </c>
      <c r="AD555" s="66">
        <f t="shared" ref="AD555:AD618" si="376">K555*Y555</f>
        <v>0</v>
      </c>
      <c r="AE555" s="66">
        <f t="shared" ref="AE555:AE618" si="377">L555*Y555</f>
        <v>0</v>
      </c>
      <c r="AF555" s="67"/>
      <c r="AG555" s="83">
        <v>0</v>
      </c>
      <c r="AH555" s="68" t="str">
        <f t="shared" si="374"/>
        <v>VYPRODÁNO</v>
      </c>
      <c r="AI555" s="68"/>
      <c r="AJ555" s="68"/>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row>
    <row r="556" spans="1:63" ht="24.75" hidden="1" customHeight="1">
      <c r="A556" s="1"/>
      <c r="B556" s="251" t="s">
        <v>658</v>
      </c>
      <c r="C556" s="251" t="s">
        <v>1094</v>
      </c>
      <c r="D556" s="67"/>
      <c r="E556" s="149" t="s">
        <v>569</v>
      </c>
      <c r="F556" s="149" t="s">
        <v>404</v>
      </c>
      <c r="G556" s="149">
        <v>1</v>
      </c>
      <c r="H556" s="149" t="s">
        <v>20</v>
      </c>
      <c r="I556" s="149" t="s">
        <v>523</v>
      </c>
      <c r="J556" s="149"/>
      <c r="K556" s="149">
        <v>17</v>
      </c>
      <c r="L556" s="149">
        <v>5.1999999999999998E-2</v>
      </c>
      <c r="M556" s="149">
        <v>72</v>
      </c>
      <c r="N556" s="149">
        <v>140</v>
      </c>
      <c r="O556" s="149"/>
      <c r="P556" s="165"/>
      <c r="Q556" s="159" t="s">
        <v>1233</v>
      </c>
      <c r="R556" s="154">
        <v>160.33000000000001</v>
      </c>
      <c r="S556" s="155">
        <f t="shared" si="366"/>
        <v>7.0545200000000001</v>
      </c>
      <c r="T556" s="156">
        <f t="shared" si="375"/>
        <v>507.92543999999998</v>
      </c>
      <c r="U556" s="157">
        <f t="shared" si="367"/>
        <v>7.0545200000000001</v>
      </c>
      <c r="V556" s="157">
        <f t="shared" si="368"/>
        <v>507.92543999999998</v>
      </c>
      <c r="W556" s="219"/>
      <c r="X556" s="218">
        <v>0</v>
      </c>
      <c r="Y556" s="216">
        <v>0</v>
      </c>
      <c r="Z556" s="65" t="s">
        <v>12</v>
      </c>
      <c r="AA556" s="125">
        <f t="shared" si="369"/>
        <v>0</v>
      </c>
      <c r="AB556" s="125">
        <f t="shared" si="370"/>
        <v>0</v>
      </c>
      <c r="AC556" s="125">
        <f t="shared" si="371"/>
        <v>0</v>
      </c>
      <c r="AD556" s="66">
        <f t="shared" si="376"/>
        <v>0</v>
      </c>
      <c r="AE556" s="66">
        <f t="shared" si="377"/>
        <v>0</v>
      </c>
      <c r="AF556" s="67"/>
      <c r="AG556" s="84">
        <v>144</v>
      </c>
      <c r="AH556" s="68" t="str">
        <f t="shared" si="374"/>
        <v>SKLADEM</v>
      </c>
      <c r="AI556" s="68"/>
      <c r="AJ556" s="68"/>
      <c r="AK556" s="118"/>
      <c r="AL556" s="118"/>
      <c r="AM556" s="118"/>
      <c r="AN556" s="118"/>
      <c r="AO556" s="118"/>
      <c r="AP556" s="118"/>
      <c r="AQ556" s="118"/>
      <c r="AR556" s="118"/>
      <c r="AS556" s="1"/>
      <c r="AT556" s="1"/>
      <c r="AU556" s="1"/>
      <c r="AV556" s="1"/>
      <c r="AW556" s="1"/>
      <c r="AX556" s="1"/>
      <c r="AY556" s="1"/>
      <c r="AZ556" s="1"/>
      <c r="BA556" s="1"/>
      <c r="BB556" s="1"/>
      <c r="BC556" s="1"/>
      <c r="BD556" s="1"/>
      <c r="BE556" s="1"/>
      <c r="BF556" s="1"/>
      <c r="BG556" s="1"/>
      <c r="BH556" s="1"/>
      <c r="BI556" s="1"/>
      <c r="BJ556" s="1"/>
      <c r="BK556" s="1"/>
    </row>
    <row r="557" spans="1:63" ht="24.75" hidden="1" customHeight="1">
      <c r="A557" s="1"/>
      <c r="B557" s="251" t="s">
        <v>659</v>
      </c>
      <c r="C557" s="251" t="s">
        <v>1095</v>
      </c>
      <c r="D557" s="67"/>
      <c r="E557" s="149" t="s">
        <v>569</v>
      </c>
      <c r="F557" s="149" t="s">
        <v>404</v>
      </c>
      <c r="G557" s="149">
        <v>1</v>
      </c>
      <c r="H557" s="149" t="s">
        <v>20</v>
      </c>
      <c r="I557" s="149" t="s">
        <v>523</v>
      </c>
      <c r="J557" s="149"/>
      <c r="K557" s="149">
        <v>17</v>
      </c>
      <c r="L557" s="149">
        <v>5.1999999999999998E-2</v>
      </c>
      <c r="M557" s="149">
        <v>72</v>
      </c>
      <c r="N557" s="149">
        <v>140</v>
      </c>
      <c r="O557" s="149"/>
      <c r="P557" s="165"/>
      <c r="Q557" s="159" t="s">
        <v>1233</v>
      </c>
      <c r="R557" s="154">
        <v>152.07</v>
      </c>
      <c r="S557" s="155">
        <f t="shared" si="366"/>
        <v>6.6910799999999995</v>
      </c>
      <c r="T557" s="156">
        <f t="shared" si="375"/>
        <v>481.75775999999996</v>
      </c>
      <c r="U557" s="157">
        <f t="shared" si="367"/>
        <v>6.6910799999999995</v>
      </c>
      <c r="V557" s="157">
        <f t="shared" si="368"/>
        <v>481.75775999999996</v>
      </c>
      <c r="W557" s="219"/>
      <c r="X557" s="218">
        <v>0</v>
      </c>
      <c r="Y557" s="216">
        <v>0</v>
      </c>
      <c r="Z557" s="65" t="s">
        <v>12</v>
      </c>
      <c r="AA557" s="125">
        <f t="shared" si="369"/>
        <v>0</v>
      </c>
      <c r="AB557" s="125">
        <f t="shared" si="370"/>
        <v>0</v>
      </c>
      <c r="AC557" s="125">
        <f t="shared" si="371"/>
        <v>0</v>
      </c>
      <c r="AD557" s="66">
        <f t="shared" si="376"/>
        <v>0</v>
      </c>
      <c r="AE557" s="66">
        <f t="shared" si="377"/>
        <v>0</v>
      </c>
      <c r="AF557" s="67"/>
      <c r="AG557" s="83">
        <v>288</v>
      </c>
      <c r="AH557" s="68" t="str">
        <f t="shared" si="374"/>
        <v>SKLADEM</v>
      </c>
      <c r="AI557" s="68"/>
      <c r="AJ557" s="68"/>
      <c r="AK557" s="118"/>
      <c r="AL557" s="118"/>
      <c r="AM557" s="118"/>
      <c r="AN557" s="118"/>
      <c r="AO557" s="118"/>
      <c r="AP557" s="118"/>
      <c r="AQ557" s="118"/>
      <c r="AR557" s="118"/>
      <c r="AS557" s="1"/>
      <c r="AT557" s="1"/>
      <c r="AU557" s="1"/>
      <c r="AV557" s="1"/>
      <c r="AW557" s="1"/>
      <c r="AX557" s="1"/>
      <c r="AY557" s="1"/>
      <c r="AZ557" s="1"/>
      <c r="BA557" s="1"/>
      <c r="BB557" s="1"/>
      <c r="BC557" s="1"/>
      <c r="BD557" s="1"/>
      <c r="BE557" s="1"/>
      <c r="BF557" s="1"/>
      <c r="BG557" s="1"/>
      <c r="BH557" s="1"/>
      <c r="BI557" s="1"/>
      <c r="BJ557" s="1"/>
      <c r="BK557" s="1"/>
    </row>
    <row r="558" spans="1:63" ht="24.75" hidden="1" customHeight="1">
      <c r="A558" s="1"/>
      <c r="B558" s="251" t="s">
        <v>660</v>
      </c>
      <c r="C558" s="251" t="s">
        <v>1096</v>
      </c>
      <c r="D558" s="67"/>
      <c r="E558" s="149" t="s">
        <v>569</v>
      </c>
      <c r="F558" s="149" t="s">
        <v>404</v>
      </c>
      <c r="G558" s="149">
        <v>1</v>
      </c>
      <c r="H558" s="149" t="s">
        <v>20</v>
      </c>
      <c r="I558" s="149" t="s">
        <v>523</v>
      </c>
      <c r="J558" s="149"/>
      <c r="K558" s="149">
        <v>17</v>
      </c>
      <c r="L558" s="149">
        <v>5.1999999999999998E-2</v>
      </c>
      <c r="M558" s="149">
        <v>72</v>
      </c>
      <c r="N558" s="149">
        <v>140</v>
      </c>
      <c r="O558" s="149"/>
      <c r="P558" s="165"/>
      <c r="Q558" s="159" t="s">
        <v>1233</v>
      </c>
      <c r="R558" s="154">
        <v>135.54</v>
      </c>
      <c r="S558" s="155">
        <f t="shared" si="366"/>
        <v>5.9637599999999997</v>
      </c>
      <c r="T558" s="156">
        <f t="shared" si="375"/>
        <v>429.39071999999999</v>
      </c>
      <c r="U558" s="157">
        <f t="shared" si="367"/>
        <v>5.9637599999999997</v>
      </c>
      <c r="V558" s="157">
        <f t="shared" si="368"/>
        <v>429.39071999999999</v>
      </c>
      <c r="W558" s="219"/>
      <c r="X558" s="218">
        <v>0</v>
      </c>
      <c r="Y558" s="216">
        <v>0</v>
      </c>
      <c r="Z558" s="65" t="s">
        <v>12</v>
      </c>
      <c r="AA558" s="125">
        <f t="shared" si="369"/>
        <v>0</v>
      </c>
      <c r="AB558" s="125">
        <f t="shared" si="370"/>
        <v>0</v>
      </c>
      <c r="AC558" s="125">
        <f t="shared" si="371"/>
        <v>0</v>
      </c>
      <c r="AD558" s="66">
        <f t="shared" si="376"/>
        <v>0</v>
      </c>
      <c r="AE558" s="66">
        <f t="shared" si="377"/>
        <v>0</v>
      </c>
      <c r="AF558" s="67"/>
      <c r="AG558" s="83">
        <v>780</v>
      </c>
      <c r="AH558" s="68" t="str">
        <f t="shared" si="374"/>
        <v>SKLADEM</v>
      </c>
      <c r="AI558" s="68"/>
      <c r="AJ558" s="68"/>
      <c r="AK558" s="118"/>
      <c r="AL558" s="118"/>
      <c r="AM558" s="118"/>
      <c r="AN558" s="118"/>
      <c r="AO558" s="118"/>
      <c r="AP558" s="118"/>
      <c r="AQ558" s="118"/>
      <c r="AR558" s="118"/>
      <c r="AS558" s="1"/>
      <c r="AT558" s="1"/>
      <c r="AU558" s="1"/>
      <c r="AV558" s="1"/>
      <c r="AW558" s="1"/>
      <c r="AX558" s="1"/>
      <c r="AY558" s="1"/>
      <c r="AZ558" s="1"/>
      <c r="BA558" s="1"/>
      <c r="BB558" s="1"/>
      <c r="BC558" s="1"/>
      <c r="BD558" s="1"/>
      <c r="BE558" s="1"/>
      <c r="BF558" s="1"/>
      <c r="BG558" s="1"/>
      <c r="BH558" s="1"/>
      <c r="BI558" s="1"/>
      <c r="BJ558" s="1"/>
      <c r="BK558" s="1"/>
    </row>
    <row r="559" spans="1:63" ht="24.75" hidden="1" customHeight="1">
      <c r="A559" s="1"/>
      <c r="B559" s="251" t="s">
        <v>661</v>
      </c>
      <c r="C559" s="251" t="s">
        <v>1097</v>
      </c>
      <c r="D559" s="67"/>
      <c r="E559" s="149" t="s">
        <v>569</v>
      </c>
      <c r="F559" s="149" t="s">
        <v>404</v>
      </c>
      <c r="G559" s="149">
        <v>1</v>
      </c>
      <c r="H559" s="149" t="s">
        <v>20</v>
      </c>
      <c r="I559" s="149" t="s">
        <v>523</v>
      </c>
      <c r="J559" s="149"/>
      <c r="K559" s="149">
        <v>17</v>
      </c>
      <c r="L559" s="149">
        <v>5.1999999999999998E-2</v>
      </c>
      <c r="M559" s="149">
        <v>72</v>
      </c>
      <c r="N559" s="149">
        <v>140</v>
      </c>
      <c r="O559" s="149"/>
      <c r="P559" s="165"/>
      <c r="Q559" s="159" t="s">
        <v>1233</v>
      </c>
      <c r="R559" s="154">
        <v>140.5</v>
      </c>
      <c r="S559" s="155">
        <f t="shared" si="366"/>
        <v>6.1819999999999995</v>
      </c>
      <c r="T559" s="156">
        <f t="shared" si="375"/>
        <v>445.10399999999998</v>
      </c>
      <c r="U559" s="157">
        <f t="shared" si="367"/>
        <v>6.1819999999999995</v>
      </c>
      <c r="V559" s="157">
        <f t="shared" si="368"/>
        <v>445.10399999999998</v>
      </c>
      <c r="W559" s="219"/>
      <c r="X559" s="218">
        <v>0</v>
      </c>
      <c r="Y559" s="216">
        <v>0</v>
      </c>
      <c r="Z559" s="65" t="s">
        <v>12</v>
      </c>
      <c r="AA559" s="125">
        <f t="shared" si="369"/>
        <v>0</v>
      </c>
      <c r="AB559" s="125">
        <f t="shared" si="370"/>
        <v>0</v>
      </c>
      <c r="AC559" s="125">
        <f t="shared" si="371"/>
        <v>0</v>
      </c>
      <c r="AD559" s="66">
        <f t="shared" si="376"/>
        <v>0</v>
      </c>
      <c r="AE559" s="66">
        <f t="shared" si="377"/>
        <v>0</v>
      </c>
      <c r="AF559" s="67"/>
      <c r="AG559" s="83">
        <v>360</v>
      </c>
      <c r="AH559" s="68" t="str">
        <f t="shared" si="374"/>
        <v>SKLADEM</v>
      </c>
      <c r="AI559" s="68"/>
      <c r="AJ559" s="68"/>
      <c r="AK559" s="118"/>
      <c r="AL559" s="118"/>
      <c r="AM559" s="118"/>
      <c r="AN559" s="118"/>
      <c r="AO559" s="118"/>
      <c r="AP559" s="118"/>
      <c r="AQ559" s="118"/>
      <c r="AR559" s="118"/>
      <c r="AS559" s="1"/>
      <c r="AT559" s="1"/>
      <c r="AU559" s="1"/>
      <c r="AV559" s="1"/>
      <c r="AW559" s="1"/>
      <c r="AX559" s="1"/>
      <c r="AY559" s="1"/>
      <c r="AZ559" s="1"/>
      <c r="BA559" s="1"/>
      <c r="BB559" s="1"/>
      <c r="BC559" s="1"/>
      <c r="BD559" s="1"/>
      <c r="BE559" s="1"/>
      <c r="BF559" s="1"/>
      <c r="BG559" s="1"/>
      <c r="BH559" s="1"/>
      <c r="BI559" s="1"/>
      <c r="BJ559" s="1"/>
      <c r="BK559" s="1"/>
    </row>
    <row r="560" spans="1:63" ht="24.75" hidden="1" customHeight="1">
      <c r="A560" s="1"/>
      <c r="B560" s="251" t="s">
        <v>662</v>
      </c>
      <c r="C560" s="251" t="s">
        <v>1098</v>
      </c>
      <c r="D560" s="67"/>
      <c r="E560" s="149" t="s">
        <v>569</v>
      </c>
      <c r="F560" s="149" t="s">
        <v>404</v>
      </c>
      <c r="G560" s="149">
        <v>1</v>
      </c>
      <c r="H560" s="149" t="s">
        <v>20</v>
      </c>
      <c r="I560" s="149" t="s">
        <v>523</v>
      </c>
      <c r="J560" s="149"/>
      <c r="K560" s="149">
        <v>17</v>
      </c>
      <c r="L560" s="149">
        <v>5.1999999999999998E-2</v>
      </c>
      <c r="M560" s="149">
        <v>72</v>
      </c>
      <c r="N560" s="149">
        <v>140</v>
      </c>
      <c r="O560" s="149"/>
      <c r="P560" s="165"/>
      <c r="Q560" s="159" t="s">
        <v>1233</v>
      </c>
      <c r="R560" s="154">
        <v>148.76</v>
      </c>
      <c r="S560" s="155">
        <f t="shared" si="366"/>
        <v>6.5454399999999993</v>
      </c>
      <c r="T560" s="156">
        <f t="shared" si="375"/>
        <v>471.27167999999995</v>
      </c>
      <c r="U560" s="157">
        <f t="shared" si="367"/>
        <v>6.5454399999999993</v>
      </c>
      <c r="V560" s="157">
        <f t="shared" si="368"/>
        <v>471.27167999999995</v>
      </c>
      <c r="W560" s="219"/>
      <c r="X560" s="218">
        <v>0</v>
      </c>
      <c r="Y560" s="216">
        <v>0</v>
      </c>
      <c r="Z560" s="65" t="s">
        <v>12</v>
      </c>
      <c r="AA560" s="125">
        <f t="shared" si="369"/>
        <v>0</v>
      </c>
      <c r="AB560" s="125">
        <f t="shared" si="370"/>
        <v>0</v>
      </c>
      <c r="AC560" s="125">
        <f t="shared" si="371"/>
        <v>0</v>
      </c>
      <c r="AD560" s="66">
        <f t="shared" si="376"/>
        <v>0</v>
      </c>
      <c r="AE560" s="66">
        <f t="shared" si="377"/>
        <v>0</v>
      </c>
      <c r="AF560" s="67"/>
      <c r="AG560" s="83">
        <v>504</v>
      </c>
      <c r="AH560" s="68" t="str">
        <f t="shared" ref="AH560:AH561" si="378">IF(AG560&gt;0,"SKLADEM","VYPRODÁNO")</f>
        <v>SKLADEM</v>
      </c>
      <c r="AI560" s="68"/>
      <c r="AJ560" s="68"/>
      <c r="AK560" s="118"/>
      <c r="AL560" s="118"/>
      <c r="AM560" s="118"/>
      <c r="AN560" s="118"/>
      <c r="AO560" s="118"/>
      <c r="AP560" s="118"/>
      <c r="AQ560" s="118"/>
      <c r="AR560" s="118"/>
      <c r="AS560" s="1"/>
      <c r="AT560" s="1"/>
      <c r="AU560" s="1"/>
      <c r="AV560" s="1"/>
      <c r="AW560" s="1"/>
      <c r="AX560" s="1"/>
      <c r="AY560" s="1"/>
      <c r="AZ560" s="1"/>
      <c r="BA560" s="1"/>
      <c r="BB560" s="1"/>
      <c r="BC560" s="1"/>
      <c r="BD560" s="1"/>
      <c r="BE560" s="1"/>
      <c r="BF560" s="1"/>
      <c r="BG560" s="1"/>
      <c r="BH560" s="1"/>
      <c r="BI560" s="1"/>
      <c r="BJ560" s="1"/>
      <c r="BK560" s="1"/>
    </row>
    <row r="561" spans="1:63" ht="24.75" hidden="1" customHeight="1">
      <c r="A561" s="1"/>
      <c r="B561" s="251" t="s">
        <v>663</v>
      </c>
      <c r="C561" s="251" t="s">
        <v>1099</v>
      </c>
      <c r="D561" s="67"/>
      <c r="E561" s="149" t="s">
        <v>569</v>
      </c>
      <c r="F561" s="149" t="s">
        <v>404</v>
      </c>
      <c r="G561" s="149">
        <v>1</v>
      </c>
      <c r="H561" s="149" t="s">
        <v>20</v>
      </c>
      <c r="I561" s="149" t="s">
        <v>523</v>
      </c>
      <c r="J561" s="149"/>
      <c r="K561" s="149">
        <v>17</v>
      </c>
      <c r="L561" s="149">
        <v>5.1999999999999998E-2</v>
      </c>
      <c r="M561" s="149">
        <v>72</v>
      </c>
      <c r="N561" s="149">
        <v>140</v>
      </c>
      <c r="O561" s="149"/>
      <c r="P561" s="165"/>
      <c r="Q561" s="186" t="s">
        <v>1234</v>
      </c>
      <c r="R561" s="154">
        <v>160.33000000000001</v>
      </c>
      <c r="S561" s="155">
        <f t="shared" si="366"/>
        <v>7.0545200000000001</v>
      </c>
      <c r="T561" s="156">
        <f t="shared" si="375"/>
        <v>507.92543999999998</v>
      </c>
      <c r="U561" s="157">
        <f t="shared" si="367"/>
        <v>7.0545200000000001</v>
      </c>
      <c r="V561" s="157">
        <f t="shared" si="368"/>
        <v>507.92543999999998</v>
      </c>
      <c r="W561" s="219"/>
      <c r="X561" s="218">
        <v>0</v>
      </c>
      <c r="Y561" s="216">
        <v>0</v>
      </c>
      <c r="Z561" s="65" t="s">
        <v>12</v>
      </c>
      <c r="AA561" s="125">
        <f t="shared" si="369"/>
        <v>0</v>
      </c>
      <c r="AB561" s="125">
        <f t="shared" si="370"/>
        <v>0</v>
      </c>
      <c r="AC561" s="125">
        <f t="shared" si="371"/>
        <v>0</v>
      </c>
      <c r="AD561" s="66">
        <f t="shared" si="376"/>
        <v>0</v>
      </c>
      <c r="AE561" s="66">
        <f t="shared" si="377"/>
        <v>0</v>
      </c>
      <c r="AF561" s="67"/>
      <c r="AG561" s="83">
        <v>36</v>
      </c>
      <c r="AH561" s="68" t="str">
        <f t="shared" si="378"/>
        <v>SKLADEM</v>
      </c>
      <c r="AI561" s="68"/>
      <c r="AJ561" s="68"/>
      <c r="AK561" s="118"/>
      <c r="AL561" s="118"/>
      <c r="AM561" s="118"/>
      <c r="AN561" s="118"/>
      <c r="AO561" s="118"/>
      <c r="AP561" s="118"/>
      <c r="AQ561" s="118"/>
      <c r="AR561" s="118"/>
      <c r="AS561" s="1"/>
      <c r="AT561" s="1"/>
      <c r="AU561" s="1"/>
      <c r="AV561" s="1"/>
      <c r="AW561" s="1"/>
      <c r="AX561" s="1"/>
      <c r="AY561" s="1"/>
      <c r="AZ561" s="1"/>
      <c r="BA561" s="1"/>
      <c r="BB561" s="1"/>
      <c r="BC561" s="1"/>
      <c r="BD561" s="1"/>
      <c r="BE561" s="1"/>
      <c r="BF561" s="1"/>
      <c r="BG561" s="1"/>
      <c r="BH561" s="1"/>
      <c r="BI561" s="1"/>
      <c r="BJ561" s="1"/>
      <c r="BK561" s="1"/>
    </row>
    <row r="562" spans="1:63" ht="24.75" hidden="1" customHeight="1">
      <c r="A562" s="1"/>
      <c r="B562" s="251" t="s">
        <v>664</v>
      </c>
      <c r="C562" s="251" t="s">
        <v>1100</v>
      </c>
      <c r="D562" s="67"/>
      <c r="E562" s="149" t="s">
        <v>569</v>
      </c>
      <c r="F562" s="149" t="s">
        <v>404</v>
      </c>
      <c r="G562" s="149">
        <v>1</v>
      </c>
      <c r="H562" s="149" t="s">
        <v>20</v>
      </c>
      <c r="I562" s="149" t="s">
        <v>523</v>
      </c>
      <c r="J562" s="149"/>
      <c r="K562" s="149">
        <v>17</v>
      </c>
      <c r="L562" s="149">
        <v>5.1999999999999998E-2</v>
      </c>
      <c r="M562" s="149">
        <v>72</v>
      </c>
      <c r="N562" s="149">
        <v>140</v>
      </c>
      <c r="O562" s="149"/>
      <c r="P562" s="165"/>
      <c r="Q562" s="186" t="s">
        <v>1234</v>
      </c>
      <c r="R562" s="154">
        <v>146.28</v>
      </c>
      <c r="S562" s="155">
        <f t="shared" si="366"/>
        <v>6.4363199999999994</v>
      </c>
      <c r="T562" s="156">
        <f t="shared" si="375"/>
        <v>463.41503999999998</v>
      </c>
      <c r="U562" s="157">
        <f t="shared" si="367"/>
        <v>6.4363199999999994</v>
      </c>
      <c r="V562" s="157">
        <f t="shared" si="368"/>
        <v>463.41503999999998</v>
      </c>
      <c r="W562" s="219"/>
      <c r="X562" s="218">
        <v>0</v>
      </c>
      <c r="Y562" s="216">
        <v>0</v>
      </c>
      <c r="Z562" s="65" t="s">
        <v>12</v>
      </c>
      <c r="AA562" s="125">
        <f t="shared" si="369"/>
        <v>0</v>
      </c>
      <c r="AB562" s="125">
        <f t="shared" si="370"/>
        <v>0</v>
      </c>
      <c r="AC562" s="125">
        <f t="shared" si="371"/>
        <v>0</v>
      </c>
      <c r="AD562" s="66">
        <f t="shared" si="376"/>
        <v>0</v>
      </c>
      <c r="AE562" s="66">
        <f t="shared" si="377"/>
        <v>0</v>
      </c>
      <c r="AF562" s="67"/>
      <c r="AG562" s="83">
        <v>36</v>
      </c>
      <c r="AH562" s="68" t="str">
        <f t="shared" ref="AH562:AH570" si="379">IF(AG562=0,"VYPRODÁNO","SKLADEM")</f>
        <v>SKLADEM</v>
      </c>
      <c r="AI562" s="68"/>
      <c r="AJ562" s="68"/>
      <c r="AK562" s="118"/>
      <c r="AL562" s="118"/>
      <c r="AM562" s="118"/>
      <c r="AN562" s="118"/>
      <c r="AO562" s="118"/>
      <c r="AP562" s="118"/>
      <c r="AQ562" s="118"/>
      <c r="AR562" s="118"/>
      <c r="AS562" s="1"/>
      <c r="AT562" s="1"/>
      <c r="AU562" s="1"/>
      <c r="AV562" s="1"/>
      <c r="AW562" s="1"/>
      <c r="AX562" s="1"/>
      <c r="AY562" s="1"/>
      <c r="AZ562" s="1"/>
      <c r="BA562" s="1"/>
      <c r="BB562" s="1"/>
      <c r="BC562" s="1"/>
      <c r="BD562" s="1"/>
      <c r="BE562" s="1"/>
      <c r="BF562" s="1"/>
      <c r="BG562" s="1"/>
      <c r="BH562" s="1"/>
      <c r="BI562" s="1"/>
      <c r="BJ562" s="1"/>
      <c r="BK562" s="1"/>
    </row>
    <row r="563" spans="1:63" ht="24.75" hidden="1" customHeight="1">
      <c r="A563" s="1"/>
      <c r="B563" s="251" t="s">
        <v>665</v>
      </c>
      <c r="C563" s="251" t="s">
        <v>1101</v>
      </c>
      <c r="D563" s="67"/>
      <c r="E563" s="149" t="s">
        <v>569</v>
      </c>
      <c r="F563" s="149" t="s">
        <v>404</v>
      </c>
      <c r="G563" s="149">
        <v>1</v>
      </c>
      <c r="H563" s="149" t="s">
        <v>20</v>
      </c>
      <c r="I563" s="149" t="s">
        <v>523</v>
      </c>
      <c r="J563" s="149"/>
      <c r="K563" s="149">
        <v>17</v>
      </c>
      <c r="L563" s="149">
        <v>5.1999999999999998E-2</v>
      </c>
      <c r="M563" s="149">
        <v>72</v>
      </c>
      <c r="N563" s="149">
        <v>140</v>
      </c>
      <c r="O563" s="149"/>
      <c r="P563" s="165"/>
      <c r="Q563" s="186" t="s">
        <v>1234</v>
      </c>
      <c r="R563" s="154">
        <v>146.28</v>
      </c>
      <c r="S563" s="155">
        <f t="shared" si="366"/>
        <v>6.4363199999999994</v>
      </c>
      <c r="T563" s="156">
        <f t="shared" si="375"/>
        <v>463.41503999999998</v>
      </c>
      <c r="U563" s="157">
        <f t="shared" si="367"/>
        <v>6.4363199999999994</v>
      </c>
      <c r="V563" s="157">
        <f t="shared" si="368"/>
        <v>463.41503999999998</v>
      </c>
      <c r="W563" s="219"/>
      <c r="X563" s="218">
        <v>0</v>
      </c>
      <c r="Y563" s="216">
        <v>0</v>
      </c>
      <c r="Z563" s="65" t="s">
        <v>12</v>
      </c>
      <c r="AA563" s="125">
        <f t="shared" si="369"/>
        <v>0</v>
      </c>
      <c r="AB563" s="125">
        <f t="shared" si="370"/>
        <v>0</v>
      </c>
      <c r="AC563" s="125">
        <f t="shared" si="371"/>
        <v>0</v>
      </c>
      <c r="AD563" s="66">
        <f t="shared" si="376"/>
        <v>0</v>
      </c>
      <c r="AE563" s="66">
        <f t="shared" si="377"/>
        <v>0</v>
      </c>
      <c r="AF563" s="67"/>
      <c r="AG563" s="83">
        <v>36</v>
      </c>
      <c r="AH563" s="68" t="str">
        <f t="shared" si="379"/>
        <v>SKLADEM</v>
      </c>
      <c r="AI563" s="68"/>
      <c r="AJ563" s="68"/>
      <c r="AK563" s="118"/>
      <c r="AL563" s="118"/>
      <c r="AM563" s="118"/>
      <c r="AN563" s="118"/>
      <c r="AO563" s="118"/>
      <c r="AP563" s="118"/>
      <c r="AQ563" s="118"/>
      <c r="AR563" s="118"/>
      <c r="AS563" s="1"/>
      <c r="AT563" s="1"/>
      <c r="AU563" s="1"/>
      <c r="AV563" s="1"/>
      <c r="AW563" s="1"/>
      <c r="AX563" s="1"/>
      <c r="AY563" s="1"/>
      <c r="AZ563" s="1"/>
      <c r="BA563" s="1"/>
      <c r="BB563" s="1"/>
      <c r="BC563" s="1"/>
      <c r="BD563" s="1"/>
      <c r="BE563" s="1"/>
      <c r="BF563" s="1"/>
      <c r="BG563" s="1"/>
      <c r="BH563" s="1"/>
      <c r="BI563" s="1"/>
      <c r="BJ563" s="1"/>
      <c r="BK563" s="1"/>
    </row>
    <row r="564" spans="1:63" ht="24.75" hidden="1" customHeight="1">
      <c r="A564" s="1"/>
      <c r="B564" s="251" t="s">
        <v>666</v>
      </c>
      <c r="C564" s="251" t="s">
        <v>667</v>
      </c>
      <c r="D564" s="67"/>
      <c r="E564" s="149" t="s">
        <v>42</v>
      </c>
      <c r="F564" s="149" t="s">
        <v>404</v>
      </c>
      <c r="G564" s="149">
        <v>1</v>
      </c>
      <c r="H564" s="149" t="s">
        <v>20</v>
      </c>
      <c r="I564" s="149" t="s">
        <v>523</v>
      </c>
      <c r="J564" s="149"/>
      <c r="K564" s="149">
        <v>17</v>
      </c>
      <c r="L564" s="149">
        <v>5.1999999999999998E-2</v>
      </c>
      <c r="M564" s="149">
        <v>72</v>
      </c>
      <c r="N564" s="149">
        <v>140</v>
      </c>
      <c r="O564" s="149"/>
      <c r="P564" s="165"/>
      <c r="Q564" s="186" t="s">
        <v>1234</v>
      </c>
      <c r="R564" s="154">
        <v>202.48</v>
      </c>
      <c r="S564" s="155">
        <f t="shared" si="366"/>
        <v>8.9091199999999997</v>
      </c>
      <c r="T564" s="156">
        <f t="shared" si="375"/>
        <v>641.45663999999999</v>
      </c>
      <c r="U564" s="157">
        <f t="shared" si="367"/>
        <v>8.9091199999999997</v>
      </c>
      <c r="V564" s="157">
        <f t="shared" si="368"/>
        <v>641.45663999999999</v>
      </c>
      <c r="W564" s="219"/>
      <c r="X564" s="218">
        <v>0</v>
      </c>
      <c r="Y564" s="216">
        <v>0</v>
      </c>
      <c r="Z564" s="65" t="s">
        <v>12</v>
      </c>
      <c r="AA564" s="125">
        <f t="shared" si="369"/>
        <v>0</v>
      </c>
      <c r="AB564" s="125">
        <f t="shared" si="370"/>
        <v>0</v>
      </c>
      <c r="AC564" s="125">
        <f t="shared" si="371"/>
        <v>0</v>
      </c>
      <c r="AD564" s="66">
        <f t="shared" si="376"/>
        <v>0</v>
      </c>
      <c r="AE564" s="66">
        <f t="shared" si="377"/>
        <v>0</v>
      </c>
      <c r="AF564" s="67"/>
      <c r="AG564" s="83">
        <v>0</v>
      </c>
      <c r="AH564" s="68" t="str">
        <f t="shared" si="379"/>
        <v>VYPRODÁNO</v>
      </c>
      <c r="AI564" s="68"/>
      <c r="AJ564" s="68"/>
      <c r="AK564" s="118"/>
      <c r="AL564" s="118"/>
      <c r="AM564" s="118"/>
      <c r="AN564" s="118"/>
      <c r="AO564" s="118"/>
      <c r="AP564" s="118"/>
      <c r="AQ564" s="118"/>
      <c r="AR564" s="118"/>
      <c r="AS564" s="1"/>
      <c r="AT564" s="1"/>
      <c r="AU564" s="1"/>
      <c r="AV564" s="1"/>
      <c r="AW564" s="1"/>
      <c r="AX564" s="1"/>
      <c r="AY564" s="1"/>
      <c r="AZ564" s="1"/>
      <c r="BA564" s="1"/>
      <c r="BB564" s="1"/>
      <c r="BC564" s="1"/>
      <c r="BD564" s="1"/>
      <c r="BE564" s="1"/>
      <c r="BF564" s="1"/>
      <c r="BG564" s="1"/>
      <c r="BH564" s="1"/>
      <c r="BI564" s="1"/>
      <c r="BJ564" s="1"/>
      <c r="BK564" s="1"/>
    </row>
    <row r="565" spans="1:63" ht="24.75" hidden="1" customHeight="1">
      <c r="A565" s="1"/>
      <c r="B565" s="251" t="s">
        <v>668</v>
      </c>
      <c r="C565" s="251" t="s">
        <v>669</v>
      </c>
      <c r="D565" s="67"/>
      <c r="E565" s="149" t="s">
        <v>42</v>
      </c>
      <c r="F565" s="149" t="s">
        <v>404</v>
      </c>
      <c r="G565" s="149">
        <v>1</v>
      </c>
      <c r="H565" s="149" t="s">
        <v>20</v>
      </c>
      <c r="I565" s="149" t="s">
        <v>523</v>
      </c>
      <c r="J565" s="149"/>
      <c r="K565" s="149">
        <v>17</v>
      </c>
      <c r="L565" s="149">
        <v>5.1999999999999998E-2</v>
      </c>
      <c r="M565" s="149">
        <v>72</v>
      </c>
      <c r="N565" s="149">
        <v>140</v>
      </c>
      <c r="O565" s="149"/>
      <c r="P565" s="165"/>
      <c r="Q565" s="186" t="s">
        <v>1234</v>
      </c>
      <c r="R565" s="154">
        <v>207.44</v>
      </c>
      <c r="S565" s="155">
        <f t="shared" si="366"/>
        <v>9.1273599999999995</v>
      </c>
      <c r="T565" s="156">
        <f t="shared" si="375"/>
        <v>657.16991999999993</v>
      </c>
      <c r="U565" s="157">
        <f t="shared" si="367"/>
        <v>9.1273599999999995</v>
      </c>
      <c r="V565" s="157">
        <f t="shared" si="368"/>
        <v>657.16991999999993</v>
      </c>
      <c r="W565" s="219"/>
      <c r="X565" s="218">
        <v>0</v>
      </c>
      <c r="Y565" s="216">
        <v>0</v>
      </c>
      <c r="Z565" s="65" t="s">
        <v>12</v>
      </c>
      <c r="AA565" s="125">
        <f t="shared" si="369"/>
        <v>0</v>
      </c>
      <c r="AB565" s="125">
        <f t="shared" si="370"/>
        <v>0</v>
      </c>
      <c r="AC565" s="125">
        <f t="shared" si="371"/>
        <v>0</v>
      </c>
      <c r="AD565" s="66">
        <f t="shared" si="376"/>
        <v>0</v>
      </c>
      <c r="AE565" s="66">
        <f t="shared" si="377"/>
        <v>0</v>
      </c>
      <c r="AF565" s="67"/>
      <c r="AG565" s="83">
        <v>0</v>
      </c>
      <c r="AH565" s="68" t="str">
        <f t="shared" si="379"/>
        <v>VYPRODÁNO</v>
      </c>
      <c r="AI565" s="68"/>
      <c r="AJ565" s="68"/>
      <c r="AK565" s="118"/>
      <c r="AL565" s="118"/>
      <c r="AM565" s="118"/>
      <c r="AN565" s="118"/>
      <c r="AO565" s="118"/>
      <c r="AP565" s="118"/>
      <c r="AQ565" s="118"/>
      <c r="AR565" s="118"/>
      <c r="AS565" s="1"/>
      <c r="AT565" s="1"/>
      <c r="AU565" s="1"/>
      <c r="AV565" s="1"/>
      <c r="AW565" s="1"/>
      <c r="AX565" s="1"/>
      <c r="AY565" s="1"/>
      <c r="AZ565" s="1"/>
      <c r="BA565" s="1"/>
      <c r="BB565" s="1"/>
      <c r="BC565" s="1"/>
      <c r="BD565" s="1"/>
      <c r="BE565" s="1"/>
      <c r="BF565" s="1"/>
      <c r="BG565" s="1"/>
      <c r="BH565" s="1"/>
      <c r="BI565" s="1"/>
      <c r="BJ565" s="1"/>
      <c r="BK565" s="1"/>
    </row>
    <row r="566" spans="1:63" ht="24.75" hidden="1" customHeight="1">
      <c r="A566" s="1"/>
      <c r="B566" s="251" t="s">
        <v>1357</v>
      </c>
      <c r="C566" s="251" t="s">
        <v>1358</v>
      </c>
      <c r="D566" s="67"/>
      <c r="E566" s="149" t="s">
        <v>42</v>
      </c>
      <c r="F566" s="149" t="s">
        <v>404</v>
      </c>
      <c r="G566" s="149">
        <v>1</v>
      </c>
      <c r="H566" s="149" t="s">
        <v>20</v>
      </c>
      <c r="I566" s="149" t="s">
        <v>523</v>
      </c>
      <c r="J566" s="149"/>
      <c r="K566" s="149">
        <v>17</v>
      </c>
      <c r="L566" s="149">
        <v>5.1999999999999998E-2</v>
      </c>
      <c r="M566" s="149">
        <v>72</v>
      </c>
      <c r="N566" s="149">
        <v>140</v>
      </c>
      <c r="O566" s="149"/>
      <c r="P566" s="165"/>
      <c r="Q566" s="159" t="s">
        <v>1233</v>
      </c>
      <c r="R566" s="154">
        <v>172.54</v>
      </c>
      <c r="S566" s="155">
        <f t="shared" si="366"/>
        <v>7.591759999999999</v>
      </c>
      <c r="T566" s="156">
        <f t="shared" si="375"/>
        <v>546.60671999999988</v>
      </c>
      <c r="U566" s="157">
        <f t="shared" si="367"/>
        <v>7.591759999999999</v>
      </c>
      <c r="V566" s="157">
        <f t="shared" si="368"/>
        <v>546.60671999999988</v>
      </c>
      <c r="W566" s="219"/>
      <c r="X566" s="218">
        <v>0</v>
      </c>
      <c r="Y566" s="216">
        <v>0</v>
      </c>
      <c r="Z566" s="65" t="s">
        <v>12</v>
      </c>
      <c r="AA566" s="125">
        <f t="shared" si="369"/>
        <v>0</v>
      </c>
      <c r="AB566" s="125">
        <f t="shared" si="370"/>
        <v>0</v>
      </c>
      <c r="AC566" s="125">
        <f t="shared" si="371"/>
        <v>0</v>
      </c>
      <c r="AD566" s="66">
        <f t="shared" si="376"/>
        <v>0</v>
      </c>
      <c r="AE566" s="66">
        <f t="shared" si="377"/>
        <v>0</v>
      </c>
      <c r="AF566" s="67"/>
      <c r="AG566" s="83">
        <v>180</v>
      </c>
      <c r="AH566" s="68" t="str">
        <f t="shared" si="379"/>
        <v>SKLADEM</v>
      </c>
      <c r="AI566" s="68"/>
      <c r="AJ566" s="68"/>
      <c r="AK566" s="118"/>
      <c r="AL566" s="118"/>
      <c r="AM566" s="118"/>
      <c r="AN566" s="118"/>
      <c r="AO566" s="118"/>
      <c r="AP566" s="118"/>
      <c r="AQ566" s="118"/>
      <c r="AR566" s="118"/>
      <c r="AS566" s="1"/>
      <c r="AT566" s="1"/>
      <c r="AU566" s="1"/>
      <c r="AV566" s="1"/>
      <c r="AW566" s="1"/>
      <c r="AX566" s="1"/>
      <c r="AY566" s="1"/>
      <c r="AZ566" s="1"/>
      <c r="BA566" s="1"/>
      <c r="BB566" s="1"/>
      <c r="BC566" s="1"/>
      <c r="BD566" s="1"/>
      <c r="BE566" s="1"/>
      <c r="BF566" s="1"/>
      <c r="BG566" s="1"/>
      <c r="BH566" s="1"/>
      <c r="BI566" s="1"/>
      <c r="BJ566" s="1"/>
      <c r="BK566" s="1"/>
    </row>
    <row r="567" spans="1:63" ht="24.75" hidden="1" customHeight="1">
      <c r="A567" s="1"/>
      <c r="B567" s="251" t="s">
        <v>670</v>
      </c>
      <c r="C567" s="251" t="s">
        <v>671</v>
      </c>
      <c r="D567" s="67"/>
      <c r="E567" s="149" t="s">
        <v>42</v>
      </c>
      <c r="F567" s="149" t="s">
        <v>404</v>
      </c>
      <c r="G567" s="149">
        <v>1</v>
      </c>
      <c r="H567" s="149" t="s">
        <v>20</v>
      </c>
      <c r="I567" s="149" t="s">
        <v>523</v>
      </c>
      <c r="J567" s="149"/>
      <c r="K567" s="149">
        <v>17</v>
      </c>
      <c r="L567" s="149">
        <v>5.1999999999999998E-2</v>
      </c>
      <c r="M567" s="149">
        <v>72</v>
      </c>
      <c r="N567" s="149">
        <v>140</v>
      </c>
      <c r="O567" s="149"/>
      <c r="P567" s="165"/>
      <c r="Q567" s="174" t="s">
        <v>1352</v>
      </c>
      <c r="R567" s="154">
        <v>184.3</v>
      </c>
      <c r="S567" s="155">
        <f t="shared" si="366"/>
        <v>8.1091999999999995</v>
      </c>
      <c r="T567" s="156">
        <f t="shared" si="375"/>
        <v>583.86239999999998</v>
      </c>
      <c r="U567" s="157">
        <f t="shared" si="367"/>
        <v>8.1091999999999995</v>
      </c>
      <c r="V567" s="157">
        <f t="shared" si="368"/>
        <v>583.86239999999998</v>
      </c>
      <c r="W567" s="219"/>
      <c r="X567" s="218">
        <v>0</v>
      </c>
      <c r="Y567" s="216">
        <v>0</v>
      </c>
      <c r="Z567" s="65" t="s">
        <v>12</v>
      </c>
      <c r="AA567" s="125">
        <f t="shared" si="369"/>
        <v>0</v>
      </c>
      <c r="AB567" s="125">
        <f t="shared" si="370"/>
        <v>0</v>
      </c>
      <c r="AC567" s="125">
        <f t="shared" si="371"/>
        <v>0</v>
      </c>
      <c r="AD567" s="66">
        <f t="shared" si="376"/>
        <v>0</v>
      </c>
      <c r="AE567" s="66">
        <f t="shared" si="377"/>
        <v>0</v>
      </c>
      <c r="AF567" s="67"/>
      <c r="AG567" s="83">
        <v>0</v>
      </c>
      <c r="AH567" s="68" t="str">
        <f t="shared" si="379"/>
        <v>VYPRODÁNO</v>
      </c>
      <c r="AI567" s="68"/>
      <c r="AJ567" s="68"/>
      <c r="AK567" s="118"/>
      <c r="AL567" s="118"/>
      <c r="AM567" s="118"/>
      <c r="AN567" s="118"/>
      <c r="AO567" s="118"/>
      <c r="AP567" s="118"/>
      <c r="AQ567" s="118"/>
      <c r="AR567" s="118"/>
      <c r="AS567" s="1"/>
      <c r="AT567" s="1"/>
      <c r="AU567" s="1"/>
      <c r="AV567" s="1"/>
      <c r="AW567" s="1"/>
      <c r="AX567" s="1"/>
      <c r="AY567" s="1"/>
      <c r="AZ567" s="1"/>
      <c r="BA567" s="1"/>
      <c r="BB567" s="1"/>
      <c r="BC567" s="1"/>
      <c r="BD567" s="1"/>
      <c r="BE567" s="1"/>
      <c r="BF567" s="1"/>
      <c r="BG567" s="1"/>
      <c r="BH567" s="1"/>
      <c r="BI567" s="1"/>
      <c r="BJ567" s="1"/>
      <c r="BK567" s="1"/>
    </row>
    <row r="568" spans="1:63" ht="24.75" hidden="1" customHeight="1">
      <c r="A568" s="1"/>
      <c r="B568" s="251" t="s">
        <v>1396</v>
      </c>
      <c r="C568" s="251" t="s">
        <v>1359</v>
      </c>
      <c r="D568" s="200" t="s">
        <v>1262</v>
      </c>
      <c r="E568" s="149" t="s">
        <v>42</v>
      </c>
      <c r="F568" s="149" t="s">
        <v>404</v>
      </c>
      <c r="G568" s="149">
        <v>1</v>
      </c>
      <c r="H568" s="149" t="s">
        <v>20</v>
      </c>
      <c r="I568" s="149" t="s">
        <v>523</v>
      </c>
      <c r="J568" s="149"/>
      <c r="K568" s="149">
        <v>17</v>
      </c>
      <c r="L568" s="149">
        <v>5.1999999999999998E-2</v>
      </c>
      <c r="M568" s="149">
        <v>72</v>
      </c>
      <c r="N568" s="149">
        <v>140</v>
      </c>
      <c r="O568" s="149"/>
      <c r="P568" s="165"/>
      <c r="Q568" s="159" t="s">
        <v>1233</v>
      </c>
      <c r="R568" s="154">
        <v>187.25</v>
      </c>
      <c r="S568" s="155">
        <f t="shared" si="366"/>
        <v>8.238999999999999</v>
      </c>
      <c r="T568" s="156">
        <f t="shared" si="375"/>
        <v>593.20799999999997</v>
      </c>
      <c r="U568" s="157">
        <f t="shared" si="367"/>
        <v>8.238999999999999</v>
      </c>
      <c r="V568" s="157">
        <f t="shared" si="368"/>
        <v>593.20799999999997</v>
      </c>
      <c r="W568" s="219"/>
      <c r="X568" s="218">
        <v>0</v>
      </c>
      <c r="Y568" s="216">
        <v>0</v>
      </c>
      <c r="Z568" s="65" t="s">
        <v>12</v>
      </c>
      <c r="AA568" s="125">
        <f t="shared" si="369"/>
        <v>0</v>
      </c>
      <c r="AB568" s="125">
        <f t="shared" si="370"/>
        <v>0</v>
      </c>
      <c r="AC568" s="125">
        <f t="shared" si="371"/>
        <v>0</v>
      </c>
      <c r="AD568" s="66">
        <f t="shared" si="376"/>
        <v>0</v>
      </c>
      <c r="AE568" s="66">
        <f t="shared" si="377"/>
        <v>0</v>
      </c>
      <c r="AF568" s="200" t="s">
        <v>1262</v>
      </c>
      <c r="AG568" s="83">
        <v>41</v>
      </c>
      <c r="AH568" s="68" t="str">
        <f t="shared" si="379"/>
        <v>SKLADEM</v>
      </c>
      <c r="AI568" s="68"/>
      <c r="AJ568" s="68"/>
      <c r="AK568" s="118"/>
      <c r="AL568" s="118"/>
      <c r="AM568" s="118"/>
      <c r="AN568" s="118"/>
      <c r="AO568" s="118"/>
      <c r="AP568" s="118"/>
      <c r="AQ568" s="118"/>
      <c r="AR568" s="118"/>
      <c r="AS568" s="1"/>
      <c r="AT568" s="1"/>
      <c r="AU568" s="1"/>
      <c r="AV568" s="1"/>
      <c r="AW568" s="1"/>
      <c r="AX568" s="1"/>
      <c r="AY568" s="1"/>
      <c r="AZ568" s="1"/>
      <c r="BA568" s="1"/>
      <c r="BB568" s="1"/>
      <c r="BC568" s="1"/>
      <c r="BD568" s="1"/>
      <c r="BE568" s="1"/>
      <c r="BF568" s="1"/>
      <c r="BG568" s="1"/>
      <c r="BH568" s="1"/>
      <c r="BI568" s="1"/>
      <c r="BJ568" s="1"/>
      <c r="BK568" s="1"/>
    </row>
    <row r="569" spans="1:63" ht="24.75" hidden="1" customHeight="1">
      <c r="A569" s="1"/>
      <c r="B569" s="251" t="s">
        <v>1360</v>
      </c>
      <c r="C569" s="251" t="s">
        <v>1361</v>
      </c>
      <c r="D569" s="200" t="s">
        <v>1262</v>
      </c>
      <c r="E569" s="149" t="s">
        <v>42</v>
      </c>
      <c r="F569" s="149" t="s">
        <v>404</v>
      </c>
      <c r="G569" s="149">
        <v>1</v>
      </c>
      <c r="H569" s="149" t="s">
        <v>20</v>
      </c>
      <c r="I569" s="149" t="s">
        <v>523</v>
      </c>
      <c r="J569" s="149"/>
      <c r="K569" s="149">
        <v>17</v>
      </c>
      <c r="L569" s="149">
        <v>5.1999999999999998E-2</v>
      </c>
      <c r="M569" s="149">
        <v>72</v>
      </c>
      <c r="N569" s="149">
        <v>140</v>
      </c>
      <c r="O569" s="149"/>
      <c r="P569" s="165"/>
      <c r="Q569" s="159" t="s">
        <v>1233</v>
      </c>
      <c r="R569" s="154">
        <v>181.23</v>
      </c>
      <c r="S569" s="155">
        <f t="shared" si="366"/>
        <v>7.9741199999999992</v>
      </c>
      <c r="T569" s="156">
        <f t="shared" si="375"/>
        <v>574.13663999999994</v>
      </c>
      <c r="U569" s="157">
        <f t="shared" si="367"/>
        <v>7.9741199999999992</v>
      </c>
      <c r="V569" s="157">
        <f t="shared" si="368"/>
        <v>574.13663999999994</v>
      </c>
      <c r="W569" s="219"/>
      <c r="X569" s="218">
        <v>0</v>
      </c>
      <c r="Y569" s="216">
        <v>0</v>
      </c>
      <c r="Z569" s="65" t="s">
        <v>12</v>
      </c>
      <c r="AA569" s="125">
        <f t="shared" si="369"/>
        <v>0</v>
      </c>
      <c r="AB569" s="125">
        <f t="shared" si="370"/>
        <v>0</v>
      </c>
      <c r="AC569" s="125">
        <f t="shared" si="371"/>
        <v>0</v>
      </c>
      <c r="AD569" s="66">
        <f t="shared" si="376"/>
        <v>0</v>
      </c>
      <c r="AE569" s="66">
        <f t="shared" si="377"/>
        <v>0</v>
      </c>
      <c r="AF569" s="200" t="s">
        <v>1262</v>
      </c>
      <c r="AG569" s="83">
        <v>360</v>
      </c>
      <c r="AH569" s="68" t="str">
        <f t="shared" si="379"/>
        <v>SKLADEM</v>
      </c>
      <c r="AI569" s="68"/>
      <c r="AJ569" s="68"/>
      <c r="AK569" s="118"/>
      <c r="AL569" s="118"/>
      <c r="AM569" s="118"/>
      <c r="AN569" s="118"/>
      <c r="AO569" s="118"/>
      <c r="AP569" s="118"/>
      <c r="AQ569" s="118"/>
      <c r="AR569" s="118"/>
      <c r="AS569" s="1"/>
      <c r="AT569" s="1"/>
      <c r="AU569" s="1"/>
      <c r="AV569" s="1"/>
      <c r="AW569" s="1"/>
      <c r="AX569" s="1"/>
      <c r="AY569" s="1"/>
      <c r="AZ569" s="1"/>
      <c r="BA569" s="1"/>
      <c r="BB569" s="1"/>
      <c r="BC569" s="1"/>
      <c r="BD569" s="1"/>
      <c r="BE569" s="1"/>
      <c r="BF569" s="1"/>
      <c r="BG569" s="1"/>
      <c r="BH569" s="1"/>
      <c r="BI569" s="1"/>
      <c r="BJ569" s="1"/>
      <c r="BK569" s="1"/>
    </row>
    <row r="570" spans="1:63" ht="24.75" hidden="1" customHeight="1">
      <c r="A570" s="1"/>
      <c r="B570" s="251" t="s">
        <v>1362</v>
      </c>
      <c r="C570" s="251" t="s">
        <v>1363</v>
      </c>
      <c r="D570" s="200" t="s">
        <v>1262</v>
      </c>
      <c r="E570" s="149" t="s">
        <v>42</v>
      </c>
      <c r="F570" s="149" t="s">
        <v>404</v>
      </c>
      <c r="G570" s="149">
        <v>1</v>
      </c>
      <c r="H570" s="149" t="s">
        <v>20</v>
      </c>
      <c r="I570" s="149" t="s">
        <v>523</v>
      </c>
      <c r="J570" s="149"/>
      <c r="K570" s="149">
        <v>17</v>
      </c>
      <c r="L570" s="149">
        <v>5.1999999999999998E-2</v>
      </c>
      <c r="M570" s="149">
        <v>72</v>
      </c>
      <c r="N570" s="149">
        <v>140</v>
      </c>
      <c r="O570" s="149"/>
      <c r="P570" s="165"/>
      <c r="Q570" s="159" t="s">
        <v>1233</v>
      </c>
      <c r="R570" s="154">
        <v>181.23</v>
      </c>
      <c r="S570" s="155">
        <f t="shared" si="366"/>
        <v>7.9741199999999992</v>
      </c>
      <c r="T570" s="156">
        <f t="shared" si="375"/>
        <v>574.13663999999994</v>
      </c>
      <c r="U570" s="157">
        <f t="shared" si="367"/>
        <v>7.9741199999999992</v>
      </c>
      <c r="V570" s="157">
        <f t="shared" si="368"/>
        <v>574.13663999999994</v>
      </c>
      <c r="W570" s="219"/>
      <c r="X570" s="218">
        <v>0</v>
      </c>
      <c r="Y570" s="216">
        <v>0</v>
      </c>
      <c r="Z570" s="65" t="s">
        <v>12</v>
      </c>
      <c r="AA570" s="125">
        <f t="shared" si="369"/>
        <v>0</v>
      </c>
      <c r="AB570" s="125">
        <f t="shared" si="370"/>
        <v>0</v>
      </c>
      <c r="AC570" s="125">
        <f t="shared" si="371"/>
        <v>0</v>
      </c>
      <c r="AD570" s="66">
        <f t="shared" si="376"/>
        <v>0</v>
      </c>
      <c r="AE570" s="66">
        <f t="shared" si="377"/>
        <v>0</v>
      </c>
      <c r="AF570" s="200" t="s">
        <v>1262</v>
      </c>
      <c r="AG570" s="83">
        <v>261</v>
      </c>
      <c r="AH570" s="68" t="str">
        <f t="shared" si="379"/>
        <v>SKLADEM</v>
      </c>
      <c r="AI570" s="68"/>
      <c r="AJ570" s="68"/>
      <c r="AK570" s="118"/>
      <c r="AL570" s="118"/>
      <c r="AM570" s="118"/>
      <c r="AN570" s="118"/>
      <c r="AO570" s="118"/>
      <c r="AP570" s="118"/>
      <c r="AQ570" s="118"/>
      <c r="AR570" s="118"/>
      <c r="AS570" s="1"/>
      <c r="AT570" s="1"/>
      <c r="AU570" s="1"/>
      <c r="AV570" s="1"/>
      <c r="AW570" s="1"/>
      <c r="AX570" s="1"/>
      <c r="AY570" s="1"/>
      <c r="AZ570" s="1"/>
      <c r="BA570" s="1"/>
      <c r="BB570" s="1"/>
      <c r="BC570" s="1"/>
      <c r="BD570" s="1"/>
      <c r="BE570" s="1"/>
      <c r="BF570" s="1"/>
      <c r="BG570" s="1"/>
      <c r="BH570" s="1"/>
      <c r="BI570" s="1"/>
      <c r="BJ570" s="1"/>
      <c r="BK570" s="1"/>
    </row>
    <row r="571" spans="1:63" s="58" customFormat="1" ht="24.75" hidden="1" customHeight="1">
      <c r="A571" s="60"/>
      <c r="B571" s="135" t="s">
        <v>1294</v>
      </c>
      <c r="C571" s="135"/>
      <c r="D571" s="74"/>
      <c r="E571" s="163"/>
      <c r="F571" s="163"/>
      <c r="G571" s="163"/>
      <c r="H571" s="163"/>
      <c r="I571" s="163"/>
      <c r="J571" s="163"/>
      <c r="K571" s="163"/>
      <c r="L571" s="163"/>
      <c r="M571" s="163"/>
      <c r="N571" s="163"/>
      <c r="O571" s="163"/>
      <c r="P571" s="162"/>
      <c r="Q571" s="162"/>
      <c r="R571" s="162"/>
      <c r="S571" s="155">
        <f t="shared" si="366"/>
        <v>0</v>
      </c>
      <c r="T571" s="156">
        <f t="shared" si="375"/>
        <v>0</v>
      </c>
      <c r="U571" s="157">
        <f t="shared" si="367"/>
        <v>0</v>
      </c>
      <c r="V571" s="157">
        <f t="shared" si="368"/>
        <v>0</v>
      </c>
      <c r="W571" s="219"/>
      <c r="X571" s="218">
        <v>0</v>
      </c>
      <c r="Y571" s="216">
        <v>0</v>
      </c>
      <c r="Z571" s="65" t="s">
        <v>12</v>
      </c>
      <c r="AA571" s="125">
        <f t="shared" si="369"/>
        <v>0</v>
      </c>
      <c r="AB571" s="125">
        <f t="shared" si="370"/>
        <v>0</v>
      </c>
      <c r="AC571" s="125">
        <f t="shared" si="371"/>
        <v>0</v>
      </c>
      <c r="AD571" s="66">
        <f t="shared" si="376"/>
        <v>0</v>
      </c>
      <c r="AE571" s="66">
        <f t="shared" si="377"/>
        <v>0</v>
      </c>
      <c r="AF571" s="74"/>
      <c r="AG571" s="68"/>
      <c r="AH571" s="68"/>
      <c r="AI571" s="68"/>
      <c r="AJ571" s="68"/>
      <c r="AK571" s="118"/>
      <c r="AL571" s="119"/>
      <c r="AM571" s="119"/>
      <c r="AN571" s="119"/>
      <c r="AO571" s="119"/>
      <c r="AP571" s="119"/>
      <c r="AQ571" s="119"/>
      <c r="AR571" s="119"/>
      <c r="AS571" s="60"/>
      <c r="AT571" s="60"/>
      <c r="AU571" s="60"/>
      <c r="AV571" s="60"/>
      <c r="AW571" s="60"/>
      <c r="AX571" s="60"/>
      <c r="AY571" s="60"/>
      <c r="AZ571" s="60"/>
      <c r="BA571" s="60"/>
      <c r="BB571" s="60"/>
      <c r="BC571" s="60"/>
      <c r="BD571" s="60"/>
      <c r="BE571" s="60"/>
      <c r="BF571" s="60"/>
      <c r="BG571" s="60"/>
      <c r="BH571" s="60"/>
      <c r="BI571" s="60"/>
      <c r="BJ571" s="60"/>
      <c r="BK571" s="60"/>
    </row>
    <row r="572" spans="1:63" ht="24.75" hidden="1" customHeight="1">
      <c r="A572" s="1"/>
      <c r="B572" s="249"/>
      <c r="C572" s="249" t="s">
        <v>566</v>
      </c>
      <c r="D572" s="100"/>
      <c r="E572" s="191"/>
      <c r="F572" s="191"/>
      <c r="G572" s="191"/>
      <c r="H572" s="191"/>
      <c r="I572" s="191"/>
      <c r="J572" s="191"/>
      <c r="K572" s="191"/>
      <c r="L572" s="191"/>
      <c r="M572" s="191"/>
      <c r="N572" s="191"/>
      <c r="O572" s="191"/>
      <c r="P572" s="192"/>
      <c r="Q572" s="191"/>
      <c r="R572" s="195"/>
      <c r="S572" s="155">
        <f t="shared" si="366"/>
        <v>0</v>
      </c>
      <c r="T572" s="156">
        <f t="shared" si="375"/>
        <v>0</v>
      </c>
      <c r="U572" s="157">
        <f t="shared" si="367"/>
        <v>0</v>
      </c>
      <c r="V572" s="157">
        <f t="shared" si="368"/>
        <v>0</v>
      </c>
      <c r="W572" s="219"/>
      <c r="X572" s="218">
        <v>0</v>
      </c>
      <c r="Y572" s="216">
        <v>0</v>
      </c>
      <c r="Z572" s="65" t="s">
        <v>12</v>
      </c>
      <c r="AA572" s="125">
        <f t="shared" si="369"/>
        <v>0</v>
      </c>
      <c r="AB572" s="125">
        <f t="shared" si="370"/>
        <v>0</v>
      </c>
      <c r="AC572" s="125">
        <f t="shared" si="371"/>
        <v>0</v>
      </c>
      <c r="AD572" s="66">
        <f t="shared" si="376"/>
        <v>0</v>
      </c>
      <c r="AE572" s="66">
        <f t="shared" si="377"/>
        <v>0</v>
      </c>
      <c r="AF572" s="100"/>
      <c r="AG572" s="68"/>
      <c r="AH572" s="68"/>
      <c r="AI572" s="68"/>
      <c r="AJ572" s="68"/>
      <c r="AK572" s="118"/>
      <c r="AL572" s="118"/>
      <c r="AM572" s="118"/>
      <c r="AN572" s="118"/>
      <c r="AO572" s="118"/>
      <c r="AP572" s="118"/>
      <c r="AQ572" s="118"/>
      <c r="AR572" s="118"/>
      <c r="AS572" s="1"/>
      <c r="AT572" s="1"/>
      <c r="AU572" s="1"/>
      <c r="AV572" s="1"/>
      <c r="AW572" s="1"/>
      <c r="AX572" s="1"/>
      <c r="AY572" s="1"/>
      <c r="AZ572" s="1"/>
      <c r="BA572" s="1"/>
      <c r="BB572" s="1"/>
      <c r="BC572" s="1"/>
      <c r="BD572" s="1"/>
      <c r="BE572" s="1"/>
      <c r="BF572" s="1"/>
      <c r="BG572" s="1"/>
      <c r="BH572" s="1"/>
      <c r="BI572" s="1"/>
      <c r="BJ572" s="1"/>
      <c r="BK572" s="1"/>
    </row>
    <row r="573" spans="1:63" ht="24.75" hidden="1" customHeight="1">
      <c r="A573" s="1"/>
      <c r="B573" s="249"/>
      <c r="C573" s="249" t="s">
        <v>567</v>
      </c>
      <c r="D573" s="100"/>
      <c r="E573" s="191"/>
      <c r="F573" s="191"/>
      <c r="G573" s="191"/>
      <c r="H573" s="191"/>
      <c r="I573" s="191"/>
      <c r="J573" s="191"/>
      <c r="K573" s="191"/>
      <c r="L573" s="191"/>
      <c r="M573" s="191"/>
      <c r="N573" s="191"/>
      <c r="O573" s="191"/>
      <c r="P573" s="192"/>
      <c r="Q573" s="191"/>
      <c r="R573" s="195"/>
      <c r="S573" s="155">
        <f t="shared" si="366"/>
        <v>0</v>
      </c>
      <c r="T573" s="156">
        <f t="shared" si="375"/>
        <v>0</v>
      </c>
      <c r="U573" s="157">
        <f t="shared" si="367"/>
        <v>0</v>
      </c>
      <c r="V573" s="157">
        <f t="shared" si="368"/>
        <v>0</v>
      </c>
      <c r="W573" s="219"/>
      <c r="X573" s="218">
        <v>0</v>
      </c>
      <c r="Y573" s="216">
        <v>0</v>
      </c>
      <c r="Z573" s="65" t="s">
        <v>12</v>
      </c>
      <c r="AA573" s="125">
        <f t="shared" si="369"/>
        <v>0</v>
      </c>
      <c r="AB573" s="125">
        <f t="shared" si="370"/>
        <v>0</v>
      </c>
      <c r="AC573" s="125">
        <f t="shared" si="371"/>
        <v>0</v>
      </c>
      <c r="AD573" s="66">
        <f t="shared" si="376"/>
        <v>0</v>
      </c>
      <c r="AE573" s="66">
        <f t="shared" si="377"/>
        <v>0</v>
      </c>
      <c r="AF573" s="100"/>
      <c r="AG573" s="68"/>
      <c r="AH573" s="68"/>
      <c r="AI573" s="68"/>
      <c r="AJ573" s="68"/>
      <c r="AK573" s="118"/>
      <c r="AL573" s="118"/>
      <c r="AM573" s="118"/>
      <c r="AN573" s="118"/>
      <c r="AO573" s="118"/>
      <c r="AP573" s="118"/>
      <c r="AQ573" s="118"/>
      <c r="AR573" s="118"/>
      <c r="AS573" s="1"/>
      <c r="AT573" s="1"/>
      <c r="AU573" s="1"/>
      <c r="AV573" s="1"/>
      <c r="AW573" s="1"/>
      <c r="AX573" s="1"/>
      <c r="AY573" s="1"/>
      <c r="AZ573" s="1"/>
      <c r="BA573" s="1"/>
      <c r="BB573" s="1"/>
      <c r="BC573" s="1"/>
      <c r="BD573" s="1"/>
      <c r="BE573" s="1"/>
      <c r="BF573" s="1"/>
      <c r="BG573" s="1"/>
      <c r="BH573" s="1"/>
      <c r="BI573" s="1"/>
      <c r="BJ573" s="1"/>
      <c r="BK573" s="1"/>
    </row>
    <row r="574" spans="1:63" ht="24.75" hidden="1" customHeight="1">
      <c r="A574" s="1"/>
      <c r="B574" s="251" t="s">
        <v>672</v>
      </c>
      <c r="C574" s="251" t="s">
        <v>1102</v>
      </c>
      <c r="D574" s="67"/>
      <c r="E574" s="149" t="s">
        <v>673</v>
      </c>
      <c r="F574" s="149" t="s">
        <v>404</v>
      </c>
      <c r="G574" s="149">
        <v>1</v>
      </c>
      <c r="H574" s="149" t="s">
        <v>20</v>
      </c>
      <c r="I574" s="149" t="s">
        <v>674</v>
      </c>
      <c r="J574" s="149"/>
      <c r="K574" s="149">
        <v>19</v>
      </c>
      <c r="L574" s="149">
        <v>5.2999999999999999E-2</v>
      </c>
      <c r="M574" s="149">
        <v>36</v>
      </c>
      <c r="N574" s="149"/>
      <c r="O574" s="149"/>
      <c r="P574" s="165" t="s">
        <v>675</v>
      </c>
      <c r="Q574" s="158" t="s">
        <v>11</v>
      </c>
      <c r="R574" s="154">
        <v>252.89</v>
      </c>
      <c r="S574" s="155">
        <f t="shared" si="366"/>
        <v>11.127159999999998</v>
      </c>
      <c r="T574" s="156">
        <f t="shared" si="375"/>
        <v>400.57775999999996</v>
      </c>
      <c r="U574" s="157">
        <f t="shared" si="367"/>
        <v>11.127159999999998</v>
      </c>
      <c r="V574" s="157">
        <f t="shared" si="368"/>
        <v>400.57775999999996</v>
      </c>
      <c r="W574" s="219"/>
      <c r="X574" s="218">
        <v>0</v>
      </c>
      <c r="Y574" s="216">
        <v>0</v>
      </c>
      <c r="Z574" s="65" t="s">
        <v>12</v>
      </c>
      <c r="AA574" s="125">
        <f t="shared" si="369"/>
        <v>0</v>
      </c>
      <c r="AB574" s="125">
        <f t="shared" si="370"/>
        <v>0</v>
      </c>
      <c r="AC574" s="125">
        <f t="shared" si="371"/>
        <v>0</v>
      </c>
      <c r="AD574" s="66">
        <f t="shared" si="376"/>
        <v>0</v>
      </c>
      <c r="AE574" s="66">
        <f t="shared" si="377"/>
        <v>0</v>
      </c>
      <c r="AF574" s="67"/>
      <c r="AG574" s="68">
        <v>0</v>
      </c>
      <c r="AH574" s="68" t="str">
        <f t="shared" ref="AH574:AH585" si="380">IF(AG574=0,"VYPRODÁNO","SKLADEM")</f>
        <v>VYPRODÁNO</v>
      </c>
      <c r="AI574" s="68"/>
      <c r="AJ574" s="75"/>
      <c r="AK574" s="119"/>
      <c r="AL574" s="118"/>
      <c r="AM574" s="118"/>
      <c r="AN574" s="118"/>
      <c r="AO574" s="118"/>
      <c r="AP574" s="118"/>
      <c r="AQ574" s="118"/>
      <c r="AR574" s="118"/>
      <c r="AS574" s="1"/>
      <c r="AT574" s="1"/>
      <c r="AU574" s="1"/>
      <c r="AV574" s="1"/>
      <c r="AW574" s="1"/>
      <c r="AX574" s="1"/>
      <c r="AY574" s="1"/>
      <c r="AZ574" s="1"/>
      <c r="BA574" s="1"/>
      <c r="BB574" s="1"/>
      <c r="BC574" s="1"/>
      <c r="BD574" s="1"/>
      <c r="BE574" s="1"/>
      <c r="BF574" s="1"/>
      <c r="BG574" s="1"/>
      <c r="BH574" s="1"/>
      <c r="BI574" s="1"/>
      <c r="BJ574" s="1"/>
      <c r="BK574" s="1"/>
    </row>
    <row r="575" spans="1:63" ht="24.75" hidden="1" customHeight="1">
      <c r="A575" s="1"/>
      <c r="B575" s="251" t="s">
        <v>676</v>
      </c>
      <c r="C575" s="251" t="s">
        <v>1103</v>
      </c>
      <c r="D575" s="67"/>
      <c r="E575" s="149" t="s">
        <v>673</v>
      </c>
      <c r="F575" s="149" t="s">
        <v>404</v>
      </c>
      <c r="G575" s="149">
        <v>1</v>
      </c>
      <c r="H575" s="149" t="s">
        <v>20</v>
      </c>
      <c r="I575" s="149" t="s">
        <v>674</v>
      </c>
      <c r="J575" s="149"/>
      <c r="K575" s="149">
        <v>19</v>
      </c>
      <c r="L575" s="149">
        <v>5.2999999999999999E-2</v>
      </c>
      <c r="M575" s="149">
        <v>36</v>
      </c>
      <c r="N575" s="149"/>
      <c r="O575" s="149"/>
      <c r="P575" s="165"/>
      <c r="Q575" s="158" t="s">
        <v>11</v>
      </c>
      <c r="R575" s="154">
        <v>264.45999999999998</v>
      </c>
      <c r="S575" s="155">
        <f t="shared" si="366"/>
        <v>11.636239999999999</v>
      </c>
      <c r="T575" s="156">
        <f t="shared" si="375"/>
        <v>418.90463999999997</v>
      </c>
      <c r="U575" s="157">
        <f t="shared" si="367"/>
        <v>11.636239999999999</v>
      </c>
      <c r="V575" s="157">
        <f t="shared" si="368"/>
        <v>418.90463999999997</v>
      </c>
      <c r="W575" s="219"/>
      <c r="X575" s="218">
        <v>0</v>
      </c>
      <c r="Y575" s="216">
        <v>0</v>
      </c>
      <c r="Z575" s="65" t="s">
        <v>12</v>
      </c>
      <c r="AA575" s="125">
        <f t="shared" si="369"/>
        <v>0</v>
      </c>
      <c r="AB575" s="125">
        <f t="shared" si="370"/>
        <v>0</v>
      </c>
      <c r="AC575" s="125">
        <f t="shared" si="371"/>
        <v>0</v>
      </c>
      <c r="AD575" s="66">
        <f t="shared" si="376"/>
        <v>0</v>
      </c>
      <c r="AE575" s="66">
        <f t="shared" si="377"/>
        <v>0</v>
      </c>
      <c r="AF575" s="67"/>
      <c r="AG575" s="68">
        <v>60</v>
      </c>
      <c r="AH575" s="68" t="str">
        <f t="shared" si="380"/>
        <v>SKLADEM</v>
      </c>
      <c r="AI575" s="68"/>
      <c r="AJ575" s="68"/>
      <c r="AK575" s="118"/>
      <c r="AL575" s="118"/>
      <c r="AM575" s="118"/>
      <c r="AN575" s="118"/>
      <c r="AO575" s="118"/>
      <c r="AP575" s="118"/>
      <c r="AQ575" s="118"/>
      <c r="AR575" s="118"/>
      <c r="AS575" s="1"/>
      <c r="AT575" s="1"/>
      <c r="AU575" s="1"/>
      <c r="AV575" s="1"/>
      <c r="AW575" s="1"/>
      <c r="AX575" s="1"/>
      <c r="AY575" s="1"/>
      <c r="AZ575" s="1"/>
      <c r="BA575" s="1"/>
      <c r="BB575" s="1"/>
      <c r="BC575" s="1"/>
      <c r="BD575" s="1"/>
      <c r="BE575" s="1"/>
      <c r="BF575" s="1"/>
      <c r="BG575" s="1"/>
      <c r="BH575" s="1"/>
      <c r="BI575" s="1"/>
      <c r="BJ575" s="1"/>
      <c r="BK575" s="1"/>
    </row>
    <row r="576" spans="1:63" ht="24.75" hidden="1" customHeight="1">
      <c r="A576" s="1"/>
      <c r="B576" s="251" t="s">
        <v>677</v>
      </c>
      <c r="C576" s="251" t="s">
        <v>1104</v>
      </c>
      <c r="D576" s="67"/>
      <c r="E576" s="149" t="s">
        <v>673</v>
      </c>
      <c r="F576" s="149" t="s">
        <v>404</v>
      </c>
      <c r="G576" s="149">
        <v>1</v>
      </c>
      <c r="H576" s="149" t="s">
        <v>20</v>
      </c>
      <c r="I576" s="149" t="s">
        <v>674</v>
      </c>
      <c r="J576" s="149"/>
      <c r="K576" s="149">
        <v>19</v>
      </c>
      <c r="L576" s="149">
        <v>5.2999999999999999E-2</v>
      </c>
      <c r="M576" s="149">
        <v>36</v>
      </c>
      <c r="N576" s="149"/>
      <c r="O576" s="149"/>
      <c r="P576" s="165"/>
      <c r="Q576" s="186" t="s">
        <v>1234</v>
      </c>
      <c r="R576" s="154">
        <v>260.33</v>
      </c>
      <c r="S576" s="155">
        <f t="shared" si="366"/>
        <v>11.454519999999999</v>
      </c>
      <c r="T576" s="156">
        <f t="shared" si="375"/>
        <v>412.36271999999997</v>
      </c>
      <c r="U576" s="157">
        <f t="shared" si="367"/>
        <v>11.454519999999999</v>
      </c>
      <c r="V576" s="157">
        <f t="shared" si="368"/>
        <v>412.36271999999997</v>
      </c>
      <c r="W576" s="219"/>
      <c r="X576" s="218">
        <v>0</v>
      </c>
      <c r="Y576" s="216">
        <v>0</v>
      </c>
      <c r="Z576" s="65" t="s">
        <v>12</v>
      </c>
      <c r="AA576" s="125">
        <f t="shared" si="369"/>
        <v>0</v>
      </c>
      <c r="AB576" s="125">
        <f t="shared" si="370"/>
        <v>0</v>
      </c>
      <c r="AC576" s="125">
        <f t="shared" si="371"/>
        <v>0</v>
      </c>
      <c r="AD576" s="66">
        <f t="shared" si="376"/>
        <v>0</v>
      </c>
      <c r="AE576" s="66">
        <f t="shared" si="377"/>
        <v>0</v>
      </c>
      <c r="AF576" s="67"/>
      <c r="AG576" s="68">
        <v>36</v>
      </c>
      <c r="AH576" s="68" t="str">
        <f t="shared" si="380"/>
        <v>SKLADEM</v>
      </c>
      <c r="AI576" s="68"/>
      <c r="AJ576" s="68"/>
      <c r="AK576" s="118"/>
      <c r="AL576" s="118"/>
      <c r="AM576" s="118"/>
      <c r="AN576" s="118"/>
      <c r="AO576" s="118"/>
      <c r="AP576" s="118"/>
      <c r="AQ576" s="118"/>
      <c r="AR576" s="118"/>
      <c r="AS576" s="1"/>
      <c r="AT576" s="1"/>
      <c r="AU576" s="1"/>
      <c r="AV576" s="1"/>
      <c r="AW576" s="1"/>
      <c r="AX576" s="1"/>
      <c r="AY576" s="1"/>
      <c r="AZ576" s="1"/>
      <c r="BA576" s="1"/>
      <c r="BB576" s="1"/>
      <c r="BC576" s="1"/>
      <c r="BD576" s="1"/>
      <c r="BE576" s="1"/>
      <c r="BF576" s="1"/>
      <c r="BG576" s="1"/>
      <c r="BH576" s="1"/>
      <c r="BI576" s="1"/>
      <c r="BJ576" s="1"/>
      <c r="BK576" s="1"/>
    </row>
    <row r="577" spans="1:63" ht="24.75" hidden="1" customHeight="1">
      <c r="A577" s="1"/>
      <c r="B577" s="251" t="s">
        <v>678</v>
      </c>
      <c r="C577" s="251" t="s">
        <v>1105</v>
      </c>
      <c r="D577" s="67"/>
      <c r="E577" s="149" t="s">
        <v>673</v>
      </c>
      <c r="F577" s="149" t="s">
        <v>404</v>
      </c>
      <c r="G577" s="149">
        <v>1</v>
      </c>
      <c r="H577" s="149" t="s">
        <v>20</v>
      </c>
      <c r="I577" s="149" t="s">
        <v>674</v>
      </c>
      <c r="J577" s="149"/>
      <c r="K577" s="149">
        <v>19</v>
      </c>
      <c r="L577" s="149">
        <v>5.2999999999999999E-2</v>
      </c>
      <c r="M577" s="149">
        <v>36</v>
      </c>
      <c r="N577" s="149"/>
      <c r="O577" s="149"/>
      <c r="P577" s="165"/>
      <c r="Q577" s="158" t="s">
        <v>11</v>
      </c>
      <c r="R577" s="154">
        <v>254.55</v>
      </c>
      <c r="S577" s="155">
        <f t="shared" si="366"/>
        <v>11.200200000000001</v>
      </c>
      <c r="T577" s="156">
        <f t="shared" si="375"/>
        <v>403.2072</v>
      </c>
      <c r="U577" s="157">
        <f t="shared" si="367"/>
        <v>11.200200000000001</v>
      </c>
      <c r="V577" s="157">
        <f t="shared" si="368"/>
        <v>403.2072</v>
      </c>
      <c r="W577" s="219"/>
      <c r="X577" s="218">
        <v>0</v>
      </c>
      <c r="Y577" s="216">
        <v>0</v>
      </c>
      <c r="Z577" s="65" t="s">
        <v>12</v>
      </c>
      <c r="AA577" s="125">
        <f t="shared" si="369"/>
        <v>0</v>
      </c>
      <c r="AB577" s="125">
        <f t="shared" si="370"/>
        <v>0</v>
      </c>
      <c r="AC577" s="125">
        <f t="shared" si="371"/>
        <v>0</v>
      </c>
      <c r="AD577" s="66">
        <f t="shared" si="376"/>
        <v>0</v>
      </c>
      <c r="AE577" s="66">
        <f t="shared" si="377"/>
        <v>0</v>
      </c>
      <c r="AF577" s="67"/>
      <c r="AG577" s="68">
        <v>4</v>
      </c>
      <c r="AH577" s="68" t="str">
        <f t="shared" si="380"/>
        <v>SKLADEM</v>
      </c>
      <c r="AI577" s="68"/>
      <c r="AJ577" s="68"/>
      <c r="AK577" s="118"/>
      <c r="AL577" s="118"/>
      <c r="AM577" s="118"/>
      <c r="AN577" s="118"/>
      <c r="AO577" s="118"/>
      <c r="AP577" s="118"/>
      <c r="AQ577" s="118"/>
      <c r="AR577" s="118"/>
      <c r="AS577" s="1"/>
      <c r="AT577" s="1"/>
      <c r="AU577" s="1"/>
      <c r="AV577" s="1"/>
      <c r="AW577" s="1"/>
      <c r="AX577" s="1"/>
      <c r="AY577" s="1"/>
      <c r="AZ577" s="1"/>
      <c r="BA577" s="1"/>
      <c r="BB577" s="1"/>
      <c r="BC577" s="1"/>
      <c r="BD577" s="1"/>
      <c r="BE577" s="1"/>
      <c r="BF577" s="1"/>
      <c r="BG577" s="1"/>
      <c r="BH577" s="1"/>
      <c r="BI577" s="1"/>
      <c r="BJ577" s="1"/>
      <c r="BK577" s="1"/>
    </row>
    <row r="578" spans="1:63" ht="24.75" hidden="1" customHeight="1">
      <c r="A578" s="1"/>
      <c r="B578" s="251" t="s">
        <v>679</v>
      </c>
      <c r="C578" s="251" t="s">
        <v>1106</v>
      </c>
      <c r="D578" s="67"/>
      <c r="E578" s="149" t="s">
        <v>673</v>
      </c>
      <c r="F578" s="149" t="s">
        <v>404</v>
      </c>
      <c r="G578" s="149">
        <v>1</v>
      </c>
      <c r="H578" s="149" t="s">
        <v>20</v>
      </c>
      <c r="I578" s="149" t="s">
        <v>674</v>
      </c>
      <c r="J578" s="149"/>
      <c r="K578" s="149">
        <v>19</v>
      </c>
      <c r="L578" s="149">
        <v>5.2999999999999999E-2</v>
      </c>
      <c r="M578" s="149">
        <v>36</v>
      </c>
      <c r="N578" s="149"/>
      <c r="O578" s="149"/>
      <c r="P578" s="165"/>
      <c r="Q578" s="186" t="s">
        <v>1234</v>
      </c>
      <c r="R578" s="154">
        <v>262.81</v>
      </c>
      <c r="S578" s="155">
        <f t="shared" si="366"/>
        <v>11.563639999999999</v>
      </c>
      <c r="T578" s="156">
        <f t="shared" si="375"/>
        <v>416.29103999999995</v>
      </c>
      <c r="U578" s="157">
        <f t="shared" si="367"/>
        <v>11.563639999999999</v>
      </c>
      <c r="V578" s="157">
        <f t="shared" si="368"/>
        <v>416.29103999999995</v>
      </c>
      <c r="W578" s="219"/>
      <c r="X578" s="218">
        <v>0</v>
      </c>
      <c r="Y578" s="216">
        <v>0</v>
      </c>
      <c r="Z578" s="65" t="s">
        <v>12</v>
      </c>
      <c r="AA578" s="125">
        <f t="shared" si="369"/>
        <v>0</v>
      </c>
      <c r="AB578" s="125">
        <f t="shared" si="370"/>
        <v>0</v>
      </c>
      <c r="AC578" s="125">
        <f t="shared" si="371"/>
        <v>0</v>
      </c>
      <c r="AD578" s="66">
        <f t="shared" si="376"/>
        <v>0</v>
      </c>
      <c r="AE578" s="66">
        <f t="shared" si="377"/>
        <v>0</v>
      </c>
      <c r="AF578" s="67"/>
      <c r="AG578" s="68">
        <v>36</v>
      </c>
      <c r="AH578" s="68" t="str">
        <f t="shared" si="380"/>
        <v>SKLADEM</v>
      </c>
      <c r="AI578" s="68"/>
      <c r="AJ578" s="68"/>
      <c r="AK578" s="118"/>
      <c r="AL578" s="118"/>
      <c r="AM578" s="118"/>
      <c r="AN578" s="118"/>
      <c r="AO578" s="118"/>
      <c r="AP578" s="118"/>
      <c r="AQ578" s="118"/>
      <c r="AR578" s="118"/>
      <c r="AS578" s="1"/>
      <c r="AT578" s="1"/>
      <c r="AU578" s="1"/>
      <c r="AV578" s="1"/>
      <c r="AW578" s="1"/>
      <c r="AX578" s="1"/>
      <c r="AY578" s="1"/>
      <c r="AZ578" s="1"/>
      <c r="BA578" s="1"/>
      <c r="BB578" s="1"/>
      <c r="BC578" s="1"/>
      <c r="BD578" s="1"/>
      <c r="BE578" s="1"/>
      <c r="BF578" s="1"/>
      <c r="BG578" s="1"/>
      <c r="BH578" s="1"/>
      <c r="BI578" s="1"/>
      <c r="BJ578" s="1"/>
      <c r="BK578" s="1"/>
    </row>
    <row r="579" spans="1:63" ht="24.75" hidden="1" customHeight="1">
      <c r="A579" s="1"/>
      <c r="B579" s="248"/>
      <c r="C579" s="249" t="s">
        <v>587</v>
      </c>
      <c r="D579" s="101"/>
      <c r="E579" s="191"/>
      <c r="F579" s="191"/>
      <c r="G579" s="191"/>
      <c r="H579" s="191"/>
      <c r="I579" s="191"/>
      <c r="J579" s="191"/>
      <c r="K579" s="191"/>
      <c r="L579" s="191"/>
      <c r="M579" s="191"/>
      <c r="N579" s="191"/>
      <c r="O579" s="191"/>
      <c r="P579" s="192"/>
      <c r="Q579" s="191"/>
      <c r="R579" s="191"/>
      <c r="S579" s="155">
        <f t="shared" si="366"/>
        <v>0</v>
      </c>
      <c r="T579" s="156">
        <f t="shared" si="375"/>
        <v>0</v>
      </c>
      <c r="U579" s="157">
        <f t="shared" si="367"/>
        <v>0</v>
      </c>
      <c r="V579" s="157">
        <f t="shared" si="368"/>
        <v>0</v>
      </c>
      <c r="W579" s="219"/>
      <c r="X579" s="218">
        <v>0</v>
      </c>
      <c r="Y579" s="216">
        <v>0</v>
      </c>
      <c r="Z579" s="65" t="s">
        <v>12</v>
      </c>
      <c r="AA579" s="125">
        <f t="shared" si="369"/>
        <v>0</v>
      </c>
      <c r="AB579" s="125">
        <f t="shared" si="370"/>
        <v>0</v>
      </c>
      <c r="AC579" s="125">
        <f t="shared" si="371"/>
        <v>0</v>
      </c>
      <c r="AD579" s="66">
        <f t="shared" si="376"/>
        <v>0</v>
      </c>
      <c r="AE579" s="66">
        <f t="shared" si="377"/>
        <v>0</v>
      </c>
      <c r="AF579" s="101"/>
      <c r="AG579" s="68"/>
      <c r="AH579" s="68"/>
      <c r="AI579" s="68"/>
      <c r="AJ579" s="68"/>
      <c r="AK579" s="118"/>
      <c r="AL579" s="118"/>
      <c r="AM579" s="118"/>
      <c r="AN579" s="118"/>
      <c r="AO579" s="118"/>
      <c r="AP579" s="118"/>
      <c r="AQ579" s="118"/>
      <c r="AR579" s="118"/>
      <c r="AS579" s="1"/>
      <c r="AT579" s="1"/>
      <c r="AU579" s="1"/>
      <c r="AV579" s="1"/>
      <c r="AW579" s="1"/>
      <c r="AX579" s="1"/>
      <c r="AY579" s="1"/>
      <c r="AZ579" s="1"/>
      <c r="BA579" s="1"/>
      <c r="BB579" s="1"/>
      <c r="BC579" s="1"/>
      <c r="BD579" s="1"/>
      <c r="BE579" s="1"/>
      <c r="BF579" s="1"/>
      <c r="BG579" s="1"/>
      <c r="BH579" s="1"/>
      <c r="BI579" s="1"/>
      <c r="BJ579" s="1"/>
      <c r="BK579" s="1"/>
    </row>
    <row r="580" spans="1:63" ht="24.75" hidden="1" customHeight="1">
      <c r="A580" s="1"/>
      <c r="B580" s="251" t="s">
        <v>680</v>
      </c>
      <c r="C580" s="251" t="s">
        <v>1107</v>
      </c>
      <c r="D580" s="67"/>
      <c r="E580" s="149" t="s">
        <v>673</v>
      </c>
      <c r="F580" s="149" t="s">
        <v>404</v>
      </c>
      <c r="G580" s="149">
        <v>1</v>
      </c>
      <c r="H580" s="149" t="s">
        <v>20</v>
      </c>
      <c r="I580" s="149" t="s">
        <v>674</v>
      </c>
      <c r="J580" s="149"/>
      <c r="K580" s="149">
        <v>19</v>
      </c>
      <c r="L580" s="149">
        <v>5.2999999999999999E-2</v>
      </c>
      <c r="M580" s="149">
        <v>36</v>
      </c>
      <c r="N580" s="149"/>
      <c r="O580" s="149"/>
      <c r="P580" s="165"/>
      <c r="Q580" s="186" t="s">
        <v>1234</v>
      </c>
      <c r="R580" s="154">
        <v>264.45999999999998</v>
      </c>
      <c r="S580" s="155">
        <f t="shared" si="366"/>
        <v>11.636239999999999</v>
      </c>
      <c r="T580" s="156">
        <f t="shared" si="375"/>
        <v>418.90463999999997</v>
      </c>
      <c r="U580" s="157">
        <f t="shared" si="367"/>
        <v>11.636239999999999</v>
      </c>
      <c r="V580" s="157">
        <f t="shared" si="368"/>
        <v>418.90463999999997</v>
      </c>
      <c r="W580" s="219"/>
      <c r="X580" s="218">
        <v>0</v>
      </c>
      <c r="Y580" s="216">
        <v>0</v>
      </c>
      <c r="Z580" s="65" t="s">
        <v>12</v>
      </c>
      <c r="AA580" s="125">
        <f t="shared" si="369"/>
        <v>0</v>
      </c>
      <c r="AB580" s="125">
        <f t="shared" si="370"/>
        <v>0</v>
      </c>
      <c r="AC580" s="125">
        <f t="shared" si="371"/>
        <v>0</v>
      </c>
      <c r="AD580" s="66">
        <f t="shared" si="376"/>
        <v>0</v>
      </c>
      <c r="AE580" s="66">
        <f t="shared" si="377"/>
        <v>0</v>
      </c>
      <c r="AF580" s="67"/>
      <c r="AG580" s="83">
        <v>36</v>
      </c>
      <c r="AH580" s="68" t="str">
        <f t="shared" si="380"/>
        <v>SKLADEM</v>
      </c>
      <c r="AI580" s="68"/>
      <c r="AJ580" s="68"/>
      <c r="AK580" s="118"/>
      <c r="AL580" s="118"/>
      <c r="AM580" s="118"/>
      <c r="AN580" s="118"/>
      <c r="AO580" s="118"/>
      <c r="AP580" s="118"/>
      <c r="AQ580" s="118"/>
      <c r="AR580" s="118"/>
      <c r="AS580" s="1"/>
      <c r="AT580" s="1"/>
      <c r="AU580" s="1"/>
      <c r="AV580" s="1"/>
      <c r="AW580" s="1"/>
      <c r="AX580" s="1"/>
      <c r="AY580" s="1"/>
      <c r="AZ580" s="1"/>
      <c r="BA580" s="1"/>
      <c r="BB580" s="1"/>
      <c r="BC580" s="1"/>
      <c r="BD580" s="1"/>
      <c r="BE580" s="1"/>
      <c r="BF580" s="1"/>
      <c r="BG580" s="1"/>
      <c r="BH580" s="1"/>
      <c r="BI580" s="1"/>
      <c r="BJ580" s="1"/>
      <c r="BK580" s="1"/>
    </row>
    <row r="581" spans="1:63" ht="24.75" hidden="1" customHeight="1">
      <c r="A581" s="1"/>
      <c r="B581" s="251" t="s">
        <v>681</v>
      </c>
      <c r="C581" s="251" t="s">
        <v>1108</v>
      </c>
      <c r="D581" s="67"/>
      <c r="E581" s="149" t="s">
        <v>673</v>
      </c>
      <c r="F581" s="149" t="s">
        <v>404</v>
      </c>
      <c r="G581" s="149">
        <v>1</v>
      </c>
      <c r="H581" s="149" t="s">
        <v>20</v>
      </c>
      <c r="I581" s="149" t="s">
        <v>674</v>
      </c>
      <c r="J581" s="149"/>
      <c r="K581" s="149">
        <v>19</v>
      </c>
      <c r="L581" s="149">
        <v>5.2999999999999999E-2</v>
      </c>
      <c r="M581" s="149">
        <v>36</v>
      </c>
      <c r="N581" s="149"/>
      <c r="O581" s="149"/>
      <c r="P581" s="165"/>
      <c r="Q581" s="158" t="s">
        <v>11</v>
      </c>
      <c r="R581" s="154">
        <v>264.45999999999998</v>
      </c>
      <c r="S581" s="155">
        <f t="shared" si="366"/>
        <v>11.636239999999999</v>
      </c>
      <c r="T581" s="156">
        <f t="shared" si="375"/>
        <v>418.90463999999997</v>
      </c>
      <c r="U581" s="157">
        <f t="shared" si="367"/>
        <v>11.636239999999999</v>
      </c>
      <c r="V581" s="157">
        <f t="shared" si="368"/>
        <v>418.90463999999997</v>
      </c>
      <c r="W581" s="219"/>
      <c r="X581" s="218">
        <v>0</v>
      </c>
      <c r="Y581" s="216">
        <v>0</v>
      </c>
      <c r="Z581" s="65" t="s">
        <v>12</v>
      </c>
      <c r="AA581" s="125">
        <f t="shared" si="369"/>
        <v>0</v>
      </c>
      <c r="AB581" s="125">
        <f t="shared" si="370"/>
        <v>0</v>
      </c>
      <c r="AC581" s="125">
        <f t="shared" si="371"/>
        <v>0</v>
      </c>
      <c r="AD581" s="66">
        <f t="shared" si="376"/>
        <v>0</v>
      </c>
      <c r="AE581" s="66">
        <f t="shared" si="377"/>
        <v>0</v>
      </c>
      <c r="AF581" s="67"/>
      <c r="AG581" s="83">
        <v>0</v>
      </c>
      <c r="AH581" s="68" t="str">
        <f t="shared" si="380"/>
        <v>VYPRODÁNO</v>
      </c>
      <c r="AI581" s="68"/>
      <c r="AJ581" s="68"/>
      <c r="AK581" s="119"/>
      <c r="AL581" s="118"/>
      <c r="AM581" s="118"/>
      <c r="AN581" s="118"/>
      <c r="AO581" s="118"/>
      <c r="AP581" s="118"/>
      <c r="AQ581" s="118"/>
      <c r="AR581" s="118"/>
      <c r="AS581" s="1"/>
      <c r="AT581" s="1"/>
      <c r="AU581" s="1"/>
      <c r="AV581" s="1"/>
      <c r="AW581" s="1"/>
      <c r="AX581" s="1"/>
      <c r="AY581" s="1"/>
      <c r="AZ581" s="1"/>
      <c r="BA581" s="1"/>
      <c r="BB581" s="1"/>
      <c r="BC581" s="1"/>
      <c r="BD581" s="1"/>
      <c r="BE581" s="1"/>
      <c r="BF581" s="1"/>
      <c r="BG581" s="1"/>
      <c r="BH581" s="1"/>
      <c r="BI581" s="1"/>
      <c r="BJ581" s="1"/>
      <c r="BK581" s="1"/>
    </row>
    <row r="582" spans="1:63" ht="24.75" hidden="1" customHeight="1">
      <c r="A582" s="1"/>
      <c r="B582" s="251" t="s">
        <v>682</v>
      </c>
      <c r="C582" s="251" t="s">
        <v>1109</v>
      </c>
      <c r="D582" s="67"/>
      <c r="E582" s="149" t="s">
        <v>673</v>
      </c>
      <c r="F582" s="149" t="s">
        <v>404</v>
      </c>
      <c r="G582" s="149">
        <v>1</v>
      </c>
      <c r="H582" s="149" t="s">
        <v>20</v>
      </c>
      <c r="I582" s="149" t="s">
        <v>674</v>
      </c>
      <c r="J582" s="149"/>
      <c r="K582" s="149">
        <v>19</v>
      </c>
      <c r="L582" s="149">
        <v>5.2999999999999999E-2</v>
      </c>
      <c r="M582" s="149">
        <v>36</v>
      </c>
      <c r="N582" s="149"/>
      <c r="O582" s="149"/>
      <c r="P582" s="165"/>
      <c r="Q582" s="158" t="s">
        <v>11</v>
      </c>
      <c r="R582" s="154">
        <v>266.12</v>
      </c>
      <c r="S582" s="155">
        <f t="shared" si="366"/>
        <v>11.70928</v>
      </c>
      <c r="T582" s="156">
        <f t="shared" si="375"/>
        <v>421.53408000000002</v>
      </c>
      <c r="U582" s="157">
        <f t="shared" si="367"/>
        <v>11.70928</v>
      </c>
      <c r="V582" s="157">
        <f t="shared" si="368"/>
        <v>421.53408000000002</v>
      </c>
      <c r="W582" s="219"/>
      <c r="X582" s="218">
        <v>0</v>
      </c>
      <c r="Y582" s="216">
        <v>0</v>
      </c>
      <c r="Z582" s="65" t="s">
        <v>12</v>
      </c>
      <c r="AA582" s="125">
        <f t="shared" si="369"/>
        <v>0</v>
      </c>
      <c r="AB582" s="125">
        <f t="shared" si="370"/>
        <v>0</v>
      </c>
      <c r="AC582" s="125">
        <f t="shared" si="371"/>
        <v>0</v>
      </c>
      <c r="AD582" s="66">
        <f t="shared" si="376"/>
        <v>0</v>
      </c>
      <c r="AE582" s="66">
        <f t="shared" si="377"/>
        <v>0</v>
      </c>
      <c r="AF582" s="67"/>
      <c r="AG582" s="84">
        <v>0</v>
      </c>
      <c r="AH582" s="68" t="str">
        <f t="shared" si="380"/>
        <v>VYPRODÁNO</v>
      </c>
      <c r="AI582" s="68"/>
      <c r="AJ582" s="68"/>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row>
    <row r="583" spans="1:63" ht="24.75" hidden="1" customHeight="1">
      <c r="A583" s="1"/>
      <c r="B583" s="248"/>
      <c r="C583" s="249" t="s">
        <v>683</v>
      </c>
      <c r="D583" s="100"/>
      <c r="E583" s="191"/>
      <c r="F583" s="191"/>
      <c r="G583" s="191"/>
      <c r="H583" s="191"/>
      <c r="I583" s="191"/>
      <c r="J583" s="191"/>
      <c r="K583" s="191"/>
      <c r="L583" s="191"/>
      <c r="M583" s="191"/>
      <c r="N583" s="191"/>
      <c r="O583" s="191"/>
      <c r="P583" s="192"/>
      <c r="Q583" s="191"/>
      <c r="R583" s="191"/>
      <c r="S583" s="155">
        <f t="shared" si="366"/>
        <v>0</v>
      </c>
      <c r="T583" s="156">
        <f t="shared" si="375"/>
        <v>0</v>
      </c>
      <c r="U583" s="157">
        <f t="shared" si="367"/>
        <v>0</v>
      </c>
      <c r="V583" s="157">
        <f t="shared" si="368"/>
        <v>0</v>
      </c>
      <c r="W583" s="219"/>
      <c r="X583" s="218">
        <v>0</v>
      </c>
      <c r="Y583" s="216">
        <v>0</v>
      </c>
      <c r="Z583" s="65" t="s">
        <v>12</v>
      </c>
      <c r="AA583" s="125">
        <f t="shared" si="369"/>
        <v>0</v>
      </c>
      <c r="AB583" s="125">
        <f t="shared" si="370"/>
        <v>0</v>
      </c>
      <c r="AC583" s="125">
        <f t="shared" si="371"/>
        <v>0</v>
      </c>
      <c r="AD583" s="66">
        <f t="shared" si="376"/>
        <v>0</v>
      </c>
      <c r="AE583" s="66">
        <f t="shared" si="377"/>
        <v>0</v>
      </c>
      <c r="AF583" s="100"/>
      <c r="AG583" s="83"/>
      <c r="AH583" s="68"/>
      <c r="AI583" s="68"/>
      <c r="AJ583" s="68"/>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row>
    <row r="584" spans="1:63" ht="24.75" hidden="1" customHeight="1">
      <c r="A584" s="1"/>
      <c r="B584" s="251" t="s">
        <v>684</v>
      </c>
      <c r="C584" s="251" t="s">
        <v>685</v>
      </c>
      <c r="D584" s="67"/>
      <c r="E584" s="149" t="s">
        <v>673</v>
      </c>
      <c r="F584" s="149" t="s">
        <v>404</v>
      </c>
      <c r="G584" s="149">
        <v>1</v>
      </c>
      <c r="H584" s="149" t="s">
        <v>20</v>
      </c>
      <c r="I584" s="149" t="s">
        <v>674</v>
      </c>
      <c r="J584" s="149"/>
      <c r="K584" s="149">
        <v>19</v>
      </c>
      <c r="L584" s="149">
        <v>5.2999999999999999E-2</v>
      </c>
      <c r="M584" s="149">
        <v>36</v>
      </c>
      <c r="N584" s="149"/>
      <c r="O584" s="149"/>
      <c r="P584" s="165"/>
      <c r="Q584" s="158" t="s">
        <v>11</v>
      </c>
      <c r="R584" s="154">
        <v>254.55</v>
      </c>
      <c r="S584" s="155">
        <f t="shared" si="366"/>
        <v>11.200200000000001</v>
      </c>
      <c r="T584" s="156">
        <f t="shared" si="375"/>
        <v>403.2072</v>
      </c>
      <c r="U584" s="157">
        <f t="shared" si="367"/>
        <v>11.200200000000001</v>
      </c>
      <c r="V584" s="157">
        <f t="shared" si="368"/>
        <v>403.2072</v>
      </c>
      <c r="W584" s="219"/>
      <c r="X584" s="218">
        <v>0</v>
      </c>
      <c r="Y584" s="216">
        <v>0</v>
      </c>
      <c r="Z584" s="65" t="s">
        <v>12</v>
      </c>
      <c r="AA584" s="125">
        <f t="shared" si="369"/>
        <v>0</v>
      </c>
      <c r="AB584" s="125">
        <f t="shared" si="370"/>
        <v>0</v>
      </c>
      <c r="AC584" s="125">
        <f t="shared" si="371"/>
        <v>0</v>
      </c>
      <c r="AD584" s="66">
        <f t="shared" si="376"/>
        <v>0</v>
      </c>
      <c r="AE584" s="66">
        <f t="shared" si="377"/>
        <v>0</v>
      </c>
      <c r="AF584" s="67"/>
      <c r="AG584" s="83">
        <v>0</v>
      </c>
      <c r="AH584" s="68" t="str">
        <f t="shared" si="380"/>
        <v>VYPRODÁNO</v>
      </c>
      <c r="AI584" s="68"/>
      <c r="AJ584" s="68"/>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row>
    <row r="585" spans="1:63" ht="24.75" hidden="1" customHeight="1">
      <c r="A585" s="1"/>
      <c r="B585" s="251" t="s">
        <v>686</v>
      </c>
      <c r="C585" s="251" t="s">
        <v>687</v>
      </c>
      <c r="D585" s="67"/>
      <c r="E585" s="149" t="s">
        <v>673</v>
      </c>
      <c r="F585" s="149" t="s">
        <v>404</v>
      </c>
      <c r="G585" s="149">
        <v>1</v>
      </c>
      <c r="H585" s="149" t="s">
        <v>20</v>
      </c>
      <c r="I585" s="149" t="s">
        <v>674</v>
      </c>
      <c r="J585" s="149"/>
      <c r="K585" s="149">
        <v>19</v>
      </c>
      <c r="L585" s="149">
        <v>5.2999999999999999E-2</v>
      </c>
      <c r="M585" s="149">
        <v>36</v>
      </c>
      <c r="N585" s="149"/>
      <c r="O585" s="149"/>
      <c r="P585" s="165"/>
      <c r="Q585" s="158" t="s">
        <v>11</v>
      </c>
      <c r="R585" s="154">
        <v>254.55</v>
      </c>
      <c r="S585" s="155">
        <f t="shared" si="366"/>
        <v>11.200200000000001</v>
      </c>
      <c r="T585" s="156">
        <f t="shared" si="375"/>
        <v>403.2072</v>
      </c>
      <c r="U585" s="157">
        <f t="shared" si="367"/>
        <v>11.200200000000001</v>
      </c>
      <c r="V585" s="157">
        <f t="shared" si="368"/>
        <v>403.2072</v>
      </c>
      <c r="W585" s="219"/>
      <c r="X585" s="218">
        <v>0</v>
      </c>
      <c r="Y585" s="216">
        <v>0</v>
      </c>
      <c r="Z585" s="65" t="s">
        <v>12</v>
      </c>
      <c r="AA585" s="125">
        <f t="shared" si="369"/>
        <v>0</v>
      </c>
      <c r="AB585" s="125">
        <f t="shared" si="370"/>
        <v>0</v>
      </c>
      <c r="AC585" s="125">
        <f t="shared" si="371"/>
        <v>0</v>
      </c>
      <c r="AD585" s="66">
        <f t="shared" si="376"/>
        <v>0</v>
      </c>
      <c r="AE585" s="66">
        <f t="shared" si="377"/>
        <v>0</v>
      </c>
      <c r="AF585" s="67"/>
      <c r="AG585" s="83">
        <v>0</v>
      </c>
      <c r="AH585" s="68" t="str">
        <f t="shared" si="380"/>
        <v>VYPRODÁNO</v>
      </c>
      <c r="AI585" s="68"/>
      <c r="AJ585" s="68"/>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row>
    <row r="586" spans="1:63" ht="24.75" hidden="1" customHeight="1">
      <c r="A586" s="1"/>
      <c r="B586" s="248"/>
      <c r="C586" s="249" t="s">
        <v>688</v>
      </c>
      <c r="D586" s="101"/>
      <c r="E586" s="191"/>
      <c r="F586" s="191"/>
      <c r="G586" s="191"/>
      <c r="H586" s="191"/>
      <c r="I586" s="191"/>
      <c r="J586" s="191"/>
      <c r="K586" s="191"/>
      <c r="L586" s="191"/>
      <c r="M586" s="191"/>
      <c r="N586" s="191"/>
      <c r="O586" s="191"/>
      <c r="P586" s="192"/>
      <c r="Q586" s="191"/>
      <c r="R586" s="191"/>
      <c r="S586" s="155">
        <f t="shared" si="366"/>
        <v>0</v>
      </c>
      <c r="T586" s="156">
        <f t="shared" si="375"/>
        <v>0</v>
      </c>
      <c r="U586" s="157">
        <f t="shared" si="367"/>
        <v>0</v>
      </c>
      <c r="V586" s="157">
        <f t="shared" si="368"/>
        <v>0</v>
      </c>
      <c r="W586" s="219"/>
      <c r="X586" s="218">
        <v>0</v>
      </c>
      <c r="Y586" s="216">
        <v>0</v>
      </c>
      <c r="Z586" s="65" t="s">
        <v>12</v>
      </c>
      <c r="AA586" s="125">
        <f t="shared" si="369"/>
        <v>0</v>
      </c>
      <c r="AB586" s="125">
        <f t="shared" si="370"/>
        <v>0</v>
      </c>
      <c r="AC586" s="125">
        <f t="shared" si="371"/>
        <v>0</v>
      </c>
      <c r="AD586" s="66">
        <f t="shared" si="376"/>
        <v>0</v>
      </c>
      <c r="AE586" s="66">
        <f t="shared" si="377"/>
        <v>0</v>
      </c>
      <c r="AF586" s="101"/>
      <c r="AG586" s="68"/>
      <c r="AH586" s="68"/>
      <c r="AI586" s="68"/>
      <c r="AJ586" s="68"/>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row>
    <row r="587" spans="1:63" ht="24.75" hidden="1" customHeight="1">
      <c r="A587" s="1"/>
      <c r="B587" s="251" t="s">
        <v>689</v>
      </c>
      <c r="C587" s="251" t="s">
        <v>1110</v>
      </c>
      <c r="D587" s="67"/>
      <c r="E587" s="149" t="s">
        <v>673</v>
      </c>
      <c r="F587" s="149" t="s">
        <v>404</v>
      </c>
      <c r="G587" s="149">
        <v>1</v>
      </c>
      <c r="H587" s="149" t="s">
        <v>20</v>
      </c>
      <c r="I587" s="149" t="s">
        <v>674</v>
      </c>
      <c r="J587" s="149"/>
      <c r="K587" s="149">
        <v>19</v>
      </c>
      <c r="L587" s="149">
        <v>5.2999999999999999E-2</v>
      </c>
      <c r="M587" s="149">
        <v>36</v>
      </c>
      <c r="N587" s="149"/>
      <c r="O587" s="149"/>
      <c r="P587" s="165"/>
      <c r="Q587" s="186" t="s">
        <v>1234</v>
      </c>
      <c r="R587" s="154">
        <v>264.45999999999998</v>
      </c>
      <c r="S587" s="155">
        <f t="shared" si="366"/>
        <v>11.636239999999999</v>
      </c>
      <c r="T587" s="156">
        <f t="shared" si="375"/>
        <v>418.90463999999997</v>
      </c>
      <c r="U587" s="157">
        <f t="shared" si="367"/>
        <v>11.636239999999999</v>
      </c>
      <c r="V587" s="157">
        <f t="shared" si="368"/>
        <v>418.90463999999997</v>
      </c>
      <c r="W587" s="219"/>
      <c r="X587" s="218">
        <v>0</v>
      </c>
      <c r="Y587" s="216">
        <v>0</v>
      </c>
      <c r="Z587" s="65" t="s">
        <v>12</v>
      </c>
      <c r="AA587" s="125">
        <f t="shared" si="369"/>
        <v>0</v>
      </c>
      <c r="AB587" s="125">
        <f t="shared" si="370"/>
        <v>0</v>
      </c>
      <c r="AC587" s="125">
        <f t="shared" si="371"/>
        <v>0</v>
      </c>
      <c r="AD587" s="66">
        <f t="shared" si="376"/>
        <v>0</v>
      </c>
      <c r="AE587" s="66">
        <f t="shared" si="377"/>
        <v>0</v>
      </c>
      <c r="AF587" s="67"/>
      <c r="AG587" s="68">
        <v>21</v>
      </c>
      <c r="AH587" s="68" t="str">
        <f t="shared" ref="AH587" si="381">IF(AG587&gt;0,"SKLADEM","VYPRODÁNO")</f>
        <v>SKLADEM</v>
      </c>
      <c r="AI587" s="68"/>
      <c r="AJ587" s="68"/>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row>
    <row r="588" spans="1:63" ht="24.75" hidden="1" customHeight="1">
      <c r="A588" s="1"/>
      <c r="B588" s="251" t="s">
        <v>1364</v>
      </c>
      <c r="C588" s="251" t="s">
        <v>1365</v>
      </c>
      <c r="D588" s="200" t="s">
        <v>1262</v>
      </c>
      <c r="E588" s="307" t="s">
        <v>673</v>
      </c>
      <c r="F588" s="149" t="s">
        <v>404</v>
      </c>
      <c r="G588" s="149">
        <v>1</v>
      </c>
      <c r="H588" s="149" t="s">
        <v>20</v>
      </c>
      <c r="I588" s="149" t="s">
        <v>674</v>
      </c>
      <c r="J588" s="149"/>
      <c r="K588" s="149">
        <v>19</v>
      </c>
      <c r="L588" s="149">
        <v>5.2999999999999999E-2</v>
      </c>
      <c r="M588" s="149">
        <v>36</v>
      </c>
      <c r="N588" s="149"/>
      <c r="O588" s="149"/>
      <c r="P588" s="165"/>
      <c r="Q588" s="198" t="s">
        <v>1233</v>
      </c>
      <c r="R588" s="154">
        <v>302.27999999999997</v>
      </c>
      <c r="S588" s="155">
        <f t="shared" si="366"/>
        <v>13.300319999999997</v>
      </c>
      <c r="T588" s="156">
        <f t="shared" si="375"/>
        <v>478.81151999999992</v>
      </c>
      <c r="U588" s="157">
        <f t="shared" si="367"/>
        <v>13.300319999999997</v>
      </c>
      <c r="V588" s="157">
        <f t="shared" si="368"/>
        <v>478.81151999999992</v>
      </c>
      <c r="W588" s="219"/>
      <c r="X588" s="218">
        <v>0</v>
      </c>
      <c r="Y588" s="216">
        <v>0</v>
      </c>
      <c r="Z588" s="65" t="s">
        <v>12</v>
      </c>
      <c r="AA588" s="125">
        <f t="shared" si="369"/>
        <v>0</v>
      </c>
      <c r="AB588" s="125">
        <f t="shared" si="370"/>
        <v>0</v>
      </c>
      <c r="AC588" s="125">
        <f t="shared" si="371"/>
        <v>0</v>
      </c>
      <c r="AD588" s="66">
        <f t="shared" si="376"/>
        <v>0</v>
      </c>
      <c r="AE588" s="66">
        <f t="shared" si="377"/>
        <v>0</v>
      </c>
      <c r="AF588" s="200" t="s">
        <v>1262</v>
      </c>
      <c r="AG588" s="68">
        <v>168</v>
      </c>
      <c r="AH588" s="68"/>
      <c r="AI588" s="68"/>
      <c r="AJ588" s="68"/>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row>
    <row r="589" spans="1:63" ht="24.75" hidden="1" customHeight="1">
      <c r="A589" s="1"/>
      <c r="B589" s="248"/>
      <c r="C589" s="249" t="s">
        <v>601</v>
      </c>
      <c r="D589" s="101"/>
      <c r="E589" s="191"/>
      <c r="F589" s="191"/>
      <c r="G589" s="191"/>
      <c r="H589" s="191"/>
      <c r="I589" s="191"/>
      <c r="J589" s="191"/>
      <c r="K589" s="191"/>
      <c r="L589" s="191"/>
      <c r="M589" s="191"/>
      <c r="N589" s="191"/>
      <c r="O589" s="191"/>
      <c r="P589" s="192"/>
      <c r="Q589" s="191"/>
      <c r="R589" s="191"/>
      <c r="S589" s="155">
        <f t="shared" si="366"/>
        <v>0</v>
      </c>
      <c r="T589" s="156">
        <f t="shared" si="375"/>
        <v>0</v>
      </c>
      <c r="U589" s="157">
        <f t="shared" si="367"/>
        <v>0</v>
      </c>
      <c r="V589" s="157">
        <f t="shared" si="368"/>
        <v>0</v>
      </c>
      <c r="W589" s="219"/>
      <c r="X589" s="218">
        <v>0</v>
      </c>
      <c r="Y589" s="216">
        <v>0</v>
      </c>
      <c r="Z589" s="65" t="s">
        <v>12</v>
      </c>
      <c r="AA589" s="125">
        <f t="shared" si="369"/>
        <v>0</v>
      </c>
      <c r="AB589" s="125">
        <f t="shared" si="370"/>
        <v>0</v>
      </c>
      <c r="AC589" s="125">
        <f t="shared" si="371"/>
        <v>0</v>
      </c>
      <c r="AD589" s="66">
        <f t="shared" si="376"/>
        <v>0</v>
      </c>
      <c r="AE589" s="66">
        <f t="shared" si="377"/>
        <v>0</v>
      </c>
      <c r="AF589" s="101"/>
      <c r="AG589" s="68"/>
      <c r="AH589" s="68"/>
      <c r="AI589" s="68"/>
      <c r="AJ589" s="68"/>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row>
    <row r="590" spans="1:63" ht="24.75" hidden="1" customHeight="1">
      <c r="A590" s="1"/>
      <c r="B590" s="251" t="s">
        <v>690</v>
      </c>
      <c r="C590" s="251" t="s">
        <v>1111</v>
      </c>
      <c r="D590" s="67"/>
      <c r="E590" s="149" t="s">
        <v>673</v>
      </c>
      <c r="F590" s="149" t="s">
        <v>404</v>
      </c>
      <c r="G590" s="149">
        <v>1</v>
      </c>
      <c r="H590" s="149" t="s">
        <v>20</v>
      </c>
      <c r="I590" s="149" t="s">
        <v>674</v>
      </c>
      <c r="J590" s="149"/>
      <c r="K590" s="149">
        <v>19</v>
      </c>
      <c r="L590" s="149">
        <v>5.2999999999999999E-2</v>
      </c>
      <c r="M590" s="149">
        <v>36</v>
      </c>
      <c r="N590" s="149"/>
      <c r="O590" s="149"/>
      <c r="P590" s="165"/>
      <c r="Q590" s="159" t="s">
        <v>1233</v>
      </c>
      <c r="R590" s="154">
        <v>271.89999999999998</v>
      </c>
      <c r="S590" s="155">
        <f t="shared" si="366"/>
        <v>11.963599999999998</v>
      </c>
      <c r="T590" s="156">
        <f t="shared" si="375"/>
        <v>430.68959999999993</v>
      </c>
      <c r="U590" s="157">
        <f t="shared" si="367"/>
        <v>11.963599999999998</v>
      </c>
      <c r="V590" s="157">
        <f t="shared" si="368"/>
        <v>430.68959999999993</v>
      </c>
      <c r="W590" s="219"/>
      <c r="X590" s="218">
        <v>0</v>
      </c>
      <c r="Y590" s="216">
        <v>0</v>
      </c>
      <c r="Z590" s="65" t="s">
        <v>12</v>
      </c>
      <c r="AA590" s="125">
        <f t="shared" si="369"/>
        <v>0</v>
      </c>
      <c r="AB590" s="125">
        <f t="shared" si="370"/>
        <v>0</v>
      </c>
      <c r="AC590" s="125">
        <f t="shared" si="371"/>
        <v>0</v>
      </c>
      <c r="AD590" s="66">
        <f t="shared" si="376"/>
        <v>0</v>
      </c>
      <c r="AE590" s="66">
        <f t="shared" si="377"/>
        <v>0</v>
      </c>
      <c r="AF590" s="67"/>
      <c r="AG590" s="68">
        <v>72</v>
      </c>
      <c r="AH590" s="68" t="str">
        <f t="shared" ref="AH590:AH591" si="382">IF(AG590=0,"VYPRODÁNO","SKLADEM")</f>
        <v>SKLADEM</v>
      </c>
      <c r="AI590" s="68"/>
      <c r="AJ590" s="68"/>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row>
    <row r="591" spans="1:63" ht="24.75" hidden="1" customHeight="1">
      <c r="A591" s="1"/>
      <c r="B591" s="251" t="s">
        <v>691</v>
      </c>
      <c r="C591" s="251" t="s">
        <v>1112</v>
      </c>
      <c r="D591" s="67"/>
      <c r="E591" s="149" t="s">
        <v>673</v>
      </c>
      <c r="F591" s="149" t="s">
        <v>404</v>
      </c>
      <c r="G591" s="149">
        <v>1</v>
      </c>
      <c r="H591" s="149" t="s">
        <v>20</v>
      </c>
      <c r="I591" s="149" t="s">
        <v>674</v>
      </c>
      <c r="J591" s="149"/>
      <c r="K591" s="149">
        <v>19</v>
      </c>
      <c r="L591" s="149">
        <v>5.2999999999999999E-2</v>
      </c>
      <c r="M591" s="149">
        <v>36</v>
      </c>
      <c r="N591" s="149"/>
      <c r="O591" s="149"/>
      <c r="P591" s="165"/>
      <c r="Q591" s="159" t="s">
        <v>1233</v>
      </c>
      <c r="R591" s="154">
        <v>266.12</v>
      </c>
      <c r="S591" s="155">
        <f t="shared" si="366"/>
        <v>11.70928</v>
      </c>
      <c r="T591" s="156">
        <f t="shared" si="375"/>
        <v>421.53408000000002</v>
      </c>
      <c r="U591" s="157">
        <f t="shared" si="367"/>
        <v>11.70928</v>
      </c>
      <c r="V591" s="157">
        <f t="shared" si="368"/>
        <v>421.53408000000002</v>
      </c>
      <c r="W591" s="219"/>
      <c r="X591" s="218">
        <v>0</v>
      </c>
      <c r="Y591" s="216">
        <v>0</v>
      </c>
      <c r="Z591" s="65" t="s">
        <v>12</v>
      </c>
      <c r="AA591" s="125">
        <f t="shared" si="369"/>
        <v>0</v>
      </c>
      <c r="AB591" s="125">
        <f t="shared" si="370"/>
        <v>0</v>
      </c>
      <c r="AC591" s="125">
        <f t="shared" si="371"/>
        <v>0</v>
      </c>
      <c r="AD591" s="66">
        <f t="shared" si="376"/>
        <v>0</v>
      </c>
      <c r="AE591" s="66">
        <f t="shared" si="377"/>
        <v>0</v>
      </c>
      <c r="AF591" s="67"/>
      <c r="AG591" s="68">
        <v>477</v>
      </c>
      <c r="AH591" s="68" t="str">
        <f t="shared" si="382"/>
        <v>SKLADEM</v>
      </c>
      <c r="AI591" s="68"/>
      <c r="AJ591" s="68"/>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row>
    <row r="592" spans="1:63" ht="24.75" hidden="1" customHeight="1">
      <c r="A592" s="1"/>
      <c r="B592" s="251" t="s">
        <v>692</v>
      </c>
      <c r="C592" s="251" t="s">
        <v>1113</v>
      </c>
      <c r="D592" s="67"/>
      <c r="E592" s="149" t="s">
        <v>673</v>
      </c>
      <c r="F592" s="149" t="s">
        <v>404</v>
      </c>
      <c r="G592" s="149">
        <v>1</v>
      </c>
      <c r="H592" s="149" t="s">
        <v>20</v>
      </c>
      <c r="I592" s="149" t="s">
        <v>674</v>
      </c>
      <c r="J592" s="149"/>
      <c r="K592" s="149">
        <v>18</v>
      </c>
      <c r="L592" s="149">
        <v>0.05</v>
      </c>
      <c r="M592" s="149">
        <v>36</v>
      </c>
      <c r="N592" s="149"/>
      <c r="O592" s="149"/>
      <c r="P592" s="165"/>
      <c r="Q592" s="158" t="s">
        <v>11</v>
      </c>
      <c r="R592" s="154">
        <v>241.32</v>
      </c>
      <c r="S592" s="155">
        <f t="shared" si="366"/>
        <v>10.618079999999999</v>
      </c>
      <c r="T592" s="156">
        <f t="shared" si="375"/>
        <v>382.25087999999994</v>
      </c>
      <c r="U592" s="157">
        <f t="shared" si="367"/>
        <v>10.618079999999999</v>
      </c>
      <c r="V592" s="157">
        <f t="shared" si="368"/>
        <v>382.25087999999994</v>
      </c>
      <c r="W592" s="219"/>
      <c r="X592" s="218">
        <v>0</v>
      </c>
      <c r="Y592" s="216">
        <v>0</v>
      </c>
      <c r="Z592" s="65" t="s">
        <v>12</v>
      </c>
      <c r="AA592" s="125">
        <f t="shared" si="369"/>
        <v>0</v>
      </c>
      <c r="AB592" s="125">
        <f t="shared" si="370"/>
        <v>0</v>
      </c>
      <c r="AC592" s="125">
        <f t="shared" si="371"/>
        <v>0</v>
      </c>
      <c r="AD592" s="66">
        <f t="shared" si="376"/>
        <v>0</v>
      </c>
      <c r="AE592" s="66">
        <f t="shared" si="377"/>
        <v>0</v>
      </c>
      <c r="AF592" s="67"/>
      <c r="AG592" s="68">
        <v>0</v>
      </c>
      <c r="AH592" s="68"/>
      <c r="AI592" s="68"/>
      <c r="AJ592" s="68"/>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row>
    <row r="593" spans="1:63" ht="24.75" hidden="1" customHeight="1">
      <c r="A593" s="1"/>
      <c r="B593" s="248"/>
      <c r="C593" s="249" t="s">
        <v>693</v>
      </c>
      <c r="D593" s="100"/>
      <c r="E593" s="191"/>
      <c r="F593" s="191"/>
      <c r="G593" s="191"/>
      <c r="H593" s="191"/>
      <c r="I593" s="191"/>
      <c r="J593" s="191"/>
      <c r="K593" s="191"/>
      <c r="L593" s="191"/>
      <c r="M593" s="191"/>
      <c r="N593" s="191"/>
      <c r="O593" s="191"/>
      <c r="P593" s="192"/>
      <c r="Q593" s="191"/>
      <c r="R593" s="195"/>
      <c r="S593" s="155">
        <f t="shared" si="366"/>
        <v>0</v>
      </c>
      <c r="T593" s="156">
        <f t="shared" si="375"/>
        <v>0</v>
      </c>
      <c r="U593" s="157">
        <f t="shared" si="367"/>
        <v>0</v>
      </c>
      <c r="V593" s="157">
        <f t="shared" si="368"/>
        <v>0</v>
      </c>
      <c r="W593" s="219"/>
      <c r="X593" s="218">
        <v>0</v>
      </c>
      <c r="Y593" s="216">
        <v>0</v>
      </c>
      <c r="Z593" s="65" t="s">
        <v>12</v>
      </c>
      <c r="AA593" s="125">
        <f t="shared" si="369"/>
        <v>0</v>
      </c>
      <c r="AB593" s="125">
        <f t="shared" si="370"/>
        <v>0</v>
      </c>
      <c r="AC593" s="125">
        <f t="shared" si="371"/>
        <v>0</v>
      </c>
      <c r="AD593" s="66">
        <f t="shared" si="376"/>
        <v>0</v>
      </c>
      <c r="AE593" s="66">
        <f t="shared" si="377"/>
        <v>0</v>
      </c>
      <c r="AF593" s="100"/>
      <c r="AG593" s="80"/>
      <c r="AH593" s="80"/>
      <c r="AI593" s="68"/>
      <c r="AJ593" s="68"/>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row>
    <row r="594" spans="1:63" ht="24.75" hidden="1" customHeight="1">
      <c r="A594" s="1"/>
      <c r="B594" s="251" t="s">
        <v>694</v>
      </c>
      <c r="C594" s="251" t="s">
        <v>1114</v>
      </c>
      <c r="D594" s="67"/>
      <c r="E594" s="149" t="s">
        <v>673</v>
      </c>
      <c r="F594" s="149" t="s">
        <v>404</v>
      </c>
      <c r="G594" s="149">
        <v>1</v>
      </c>
      <c r="H594" s="149" t="s">
        <v>20</v>
      </c>
      <c r="I594" s="149" t="s">
        <v>674</v>
      </c>
      <c r="J594" s="149"/>
      <c r="K594" s="149">
        <v>18</v>
      </c>
      <c r="L594" s="149">
        <v>5.7000000000000002E-2</v>
      </c>
      <c r="M594" s="149">
        <v>36</v>
      </c>
      <c r="N594" s="149"/>
      <c r="O594" s="149"/>
      <c r="P594" s="165"/>
      <c r="Q594" s="158" t="s">
        <v>11</v>
      </c>
      <c r="R594" s="154">
        <v>241.32</v>
      </c>
      <c r="S594" s="155">
        <f t="shared" si="366"/>
        <v>10.618079999999999</v>
      </c>
      <c r="T594" s="156">
        <f t="shared" si="375"/>
        <v>382.25087999999994</v>
      </c>
      <c r="U594" s="157">
        <f t="shared" si="367"/>
        <v>10.618079999999999</v>
      </c>
      <c r="V594" s="157">
        <f t="shared" si="368"/>
        <v>382.25087999999994</v>
      </c>
      <c r="W594" s="219"/>
      <c r="X594" s="218">
        <v>0</v>
      </c>
      <c r="Y594" s="216">
        <v>0</v>
      </c>
      <c r="Z594" s="65" t="s">
        <v>12</v>
      </c>
      <c r="AA594" s="125">
        <f t="shared" si="369"/>
        <v>0</v>
      </c>
      <c r="AB594" s="125">
        <f t="shared" si="370"/>
        <v>0</v>
      </c>
      <c r="AC594" s="125">
        <f t="shared" si="371"/>
        <v>0</v>
      </c>
      <c r="AD594" s="66">
        <f t="shared" si="376"/>
        <v>0</v>
      </c>
      <c r="AE594" s="66">
        <f t="shared" si="377"/>
        <v>0</v>
      </c>
      <c r="AF594" s="67"/>
      <c r="AG594" s="68">
        <v>0</v>
      </c>
      <c r="AH594" s="68"/>
      <c r="AI594" s="68"/>
      <c r="AJ594" s="68"/>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row>
    <row r="595" spans="1:63" ht="24.75" hidden="1" customHeight="1">
      <c r="A595" s="1"/>
      <c r="B595" s="251" t="s">
        <v>695</v>
      </c>
      <c r="C595" s="251" t="s">
        <v>1115</v>
      </c>
      <c r="D595" s="67"/>
      <c r="E595" s="149" t="s">
        <v>673</v>
      </c>
      <c r="F595" s="149" t="s">
        <v>404</v>
      </c>
      <c r="G595" s="149">
        <v>1</v>
      </c>
      <c r="H595" s="149" t="s">
        <v>20</v>
      </c>
      <c r="I595" s="149" t="s">
        <v>674</v>
      </c>
      <c r="J595" s="149"/>
      <c r="K595" s="149">
        <v>18</v>
      </c>
      <c r="L595" s="149">
        <v>5.7000000000000002E-2</v>
      </c>
      <c r="M595" s="149">
        <v>36</v>
      </c>
      <c r="N595" s="149"/>
      <c r="O595" s="149"/>
      <c r="P595" s="165"/>
      <c r="Q595" s="158" t="s">
        <v>11</v>
      </c>
      <c r="R595" s="154">
        <v>242.98</v>
      </c>
      <c r="S595" s="155">
        <f t="shared" si="366"/>
        <v>10.69112</v>
      </c>
      <c r="T595" s="156">
        <f t="shared" si="375"/>
        <v>384.88031999999998</v>
      </c>
      <c r="U595" s="157">
        <f t="shared" si="367"/>
        <v>10.69112</v>
      </c>
      <c r="V595" s="157">
        <f t="shared" si="368"/>
        <v>384.88031999999998</v>
      </c>
      <c r="W595" s="219"/>
      <c r="X595" s="218">
        <v>0</v>
      </c>
      <c r="Y595" s="216">
        <v>0</v>
      </c>
      <c r="Z595" s="65" t="s">
        <v>12</v>
      </c>
      <c r="AA595" s="125">
        <f t="shared" si="369"/>
        <v>0</v>
      </c>
      <c r="AB595" s="125">
        <f t="shared" si="370"/>
        <v>0</v>
      </c>
      <c r="AC595" s="125">
        <f t="shared" si="371"/>
        <v>0</v>
      </c>
      <c r="AD595" s="66">
        <f t="shared" si="376"/>
        <v>0</v>
      </c>
      <c r="AE595" s="66">
        <f t="shared" si="377"/>
        <v>0</v>
      </c>
      <c r="AF595" s="67"/>
      <c r="AG595" s="68">
        <v>0</v>
      </c>
      <c r="AH595" s="68"/>
      <c r="AI595" s="68"/>
      <c r="AJ595" s="68"/>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row>
    <row r="596" spans="1:63" ht="24.75" hidden="1" customHeight="1">
      <c r="A596" s="1"/>
      <c r="B596" s="248"/>
      <c r="C596" s="249" t="s">
        <v>696</v>
      </c>
      <c r="D596" s="100"/>
      <c r="E596" s="191"/>
      <c r="F596" s="191"/>
      <c r="G596" s="191"/>
      <c r="H596" s="191"/>
      <c r="I596" s="191"/>
      <c r="J596" s="191"/>
      <c r="K596" s="191"/>
      <c r="L596" s="191"/>
      <c r="M596" s="191"/>
      <c r="N596" s="191"/>
      <c r="O596" s="191"/>
      <c r="P596" s="192"/>
      <c r="Q596" s="191"/>
      <c r="R596" s="191"/>
      <c r="S596" s="155">
        <f t="shared" si="366"/>
        <v>0</v>
      </c>
      <c r="T596" s="156">
        <f t="shared" si="375"/>
        <v>0</v>
      </c>
      <c r="U596" s="157">
        <f t="shared" si="367"/>
        <v>0</v>
      </c>
      <c r="V596" s="157">
        <f t="shared" si="368"/>
        <v>0</v>
      </c>
      <c r="W596" s="219"/>
      <c r="X596" s="218">
        <v>0</v>
      </c>
      <c r="Y596" s="216">
        <v>0</v>
      </c>
      <c r="Z596" s="65" t="s">
        <v>12</v>
      </c>
      <c r="AA596" s="125">
        <f t="shared" si="369"/>
        <v>0</v>
      </c>
      <c r="AB596" s="125">
        <f t="shared" si="370"/>
        <v>0</v>
      </c>
      <c r="AC596" s="125">
        <f t="shared" si="371"/>
        <v>0</v>
      </c>
      <c r="AD596" s="66">
        <f t="shared" si="376"/>
        <v>0</v>
      </c>
      <c r="AE596" s="66">
        <f t="shared" si="377"/>
        <v>0</v>
      </c>
      <c r="AF596" s="100"/>
      <c r="AG596" s="75"/>
      <c r="AH596" s="68"/>
      <c r="AI596" s="68"/>
      <c r="AJ596" s="68"/>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row>
    <row r="597" spans="1:63" ht="24.75" hidden="1" customHeight="1">
      <c r="A597" s="1"/>
      <c r="B597" s="251" t="s">
        <v>697</v>
      </c>
      <c r="C597" s="251" t="s">
        <v>1116</v>
      </c>
      <c r="D597" s="67"/>
      <c r="E597" s="149" t="s">
        <v>673</v>
      </c>
      <c r="F597" s="149" t="s">
        <v>404</v>
      </c>
      <c r="G597" s="149">
        <v>1</v>
      </c>
      <c r="H597" s="149" t="s">
        <v>20</v>
      </c>
      <c r="I597" s="149" t="s">
        <v>674</v>
      </c>
      <c r="J597" s="149"/>
      <c r="K597" s="149">
        <v>19</v>
      </c>
      <c r="L597" s="149">
        <v>5.2999999999999999E-2</v>
      </c>
      <c r="M597" s="149">
        <v>36</v>
      </c>
      <c r="N597" s="149"/>
      <c r="O597" s="149"/>
      <c r="P597" s="165"/>
      <c r="Q597" s="158" t="s">
        <v>11</v>
      </c>
      <c r="R597" s="154">
        <v>293.39</v>
      </c>
      <c r="S597" s="155">
        <f t="shared" si="366"/>
        <v>12.909159999999998</v>
      </c>
      <c r="T597" s="156">
        <f t="shared" si="375"/>
        <v>464.72975999999994</v>
      </c>
      <c r="U597" s="157">
        <f t="shared" si="367"/>
        <v>12.909159999999998</v>
      </c>
      <c r="V597" s="157">
        <f t="shared" si="368"/>
        <v>464.72975999999994</v>
      </c>
      <c r="W597" s="219"/>
      <c r="X597" s="218">
        <v>0</v>
      </c>
      <c r="Y597" s="216">
        <v>0</v>
      </c>
      <c r="Z597" s="65" t="s">
        <v>12</v>
      </c>
      <c r="AA597" s="125">
        <f t="shared" si="369"/>
        <v>0</v>
      </c>
      <c r="AB597" s="125">
        <f t="shared" si="370"/>
        <v>0</v>
      </c>
      <c r="AC597" s="125">
        <f t="shared" si="371"/>
        <v>0</v>
      </c>
      <c r="AD597" s="66">
        <f t="shared" si="376"/>
        <v>0</v>
      </c>
      <c r="AE597" s="66">
        <f t="shared" si="377"/>
        <v>0</v>
      </c>
      <c r="AF597" s="67"/>
      <c r="AG597" s="68">
        <v>0</v>
      </c>
      <c r="AH597" s="68" t="str">
        <f t="shared" ref="AH597:AH598" si="383">IF(AG597&gt;0,"SKLADEM","VYPRODÁNO")</f>
        <v>VYPRODÁNO</v>
      </c>
      <c r="AI597" s="68"/>
      <c r="AJ597" s="68"/>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row>
    <row r="598" spans="1:63" ht="24.75" hidden="1" customHeight="1">
      <c r="A598" s="1"/>
      <c r="B598" s="251" t="s">
        <v>698</v>
      </c>
      <c r="C598" s="251" t="s">
        <v>1117</v>
      </c>
      <c r="D598" s="67"/>
      <c r="E598" s="149" t="s">
        <v>673</v>
      </c>
      <c r="F598" s="149" t="s">
        <v>404</v>
      </c>
      <c r="G598" s="149">
        <v>1</v>
      </c>
      <c r="H598" s="149" t="s">
        <v>20</v>
      </c>
      <c r="I598" s="149" t="s">
        <v>674</v>
      </c>
      <c r="J598" s="149"/>
      <c r="K598" s="149">
        <v>19</v>
      </c>
      <c r="L598" s="149">
        <v>5.2999999999999999E-2</v>
      </c>
      <c r="M598" s="149">
        <v>36</v>
      </c>
      <c r="N598" s="149"/>
      <c r="O598" s="149"/>
      <c r="P598" s="165"/>
      <c r="Q598" s="174" t="s">
        <v>1352</v>
      </c>
      <c r="R598" s="154">
        <v>293.39</v>
      </c>
      <c r="S598" s="155">
        <f t="shared" si="366"/>
        <v>12.909159999999998</v>
      </c>
      <c r="T598" s="156">
        <f t="shared" si="375"/>
        <v>464.72975999999994</v>
      </c>
      <c r="U598" s="157">
        <f t="shared" si="367"/>
        <v>12.909159999999998</v>
      </c>
      <c r="V598" s="157">
        <f t="shared" si="368"/>
        <v>464.72975999999994</v>
      </c>
      <c r="W598" s="219"/>
      <c r="X598" s="218">
        <v>0</v>
      </c>
      <c r="Y598" s="216">
        <v>0</v>
      </c>
      <c r="Z598" s="65" t="s">
        <v>12</v>
      </c>
      <c r="AA598" s="125">
        <f t="shared" si="369"/>
        <v>0</v>
      </c>
      <c r="AB598" s="125">
        <f t="shared" si="370"/>
        <v>0</v>
      </c>
      <c r="AC598" s="125">
        <f t="shared" si="371"/>
        <v>0</v>
      </c>
      <c r="AD598" s="66">
        <f t="shared" si="376"/>
        <v>0</v>
      </c>
      <c r="AE598" s="66">
        <f t="shared" si="377"/>
        <v>0</v>
      </c>
      <c r="AF598" s="67"/>
      <c r="AG598" s="68">
        <v>0</v>
      </c>
      <c r="AH598" s="68" t="str">
        <f t="shared" si="383"/>
        <v>VYPRODÁNO</v>
      </c>
      <c r="AI598" s="68"/>
      <c r="AJ598" s="68"/>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row>
    <row r="599" spans="1:63" ht="24.75" hidden="1" customHeight="1">
      <c r="A599" s="1"/>
      <c r="B599" s="251" t="s">
        <v>699</v>
      </c>
      <c r="C599" s="251" t="s">
        <v>1118</v>
      </c>
      <c r="D599" s="67"/>
      <c r="E599" s="149" t="s">
        <v>673</v>
      </c>
      <c r="F599" s="149" t="s">
        <v>404</v>
      </c>
      <c r="G599" s="149">
        <v>1</v>
      </c>
      <c r="H599" s="149" t="s">
        <v>20</v>
      </c>
      <c r="I599" s="149" t="s">
        <v>674</v>
      </c>
      <c r="J599" s="149"/>
      <c r="K599" s="149">
        <v>19</v>
      </c>
      <c r="L599" s="149">
        <v>5.2999999999999999E-2</v>
      </c>
      <c r="M599" s="149">
        <v>36</v>
      </c>
      <c r="N599" s="149"/>
      <c r="O599" s="149"/>
      <c r="P599" s="165"/>
      <c r="Q599" s="159" t="s">
        <v>1233</v>
      </c>
      <c r="R599" s="154">
        <v>295.04000000000002</v>
      </c>
      <c r="S599" s="155">
        <f t="shared" si="366"/>
        <v>12.98176</v>
      </c>
      <c r="T599" s="156">
        <f t="shared" si="375"/>
        <v>467.34335999999996</v>
      </c>
      <c r="U599" s="157">
        <f t="shared" si="367"/>
        <v>12.98176</v>
      </c>
      <c r="V599" s="157">
        <f t="shared" si="368"/>
        <v>467.34335999999996</v>
      </c>
      <c r="W599" s="219"/>
      <c r="X599" s="218">
        <v>0</v>
      </c>
      <c r="Y599" s="216">
        <v>0</v>
      </c>
      <c r="Z599" s="65" t="s">
        <v>12</v>
      </c>
      <c r="AA599" s="125">
        <f t="shared" si="369"/>
        <v>0</v>
      </c>
      <c r="AB599" s="125">
        <f t="shared" si="370"/>
        <v>0</v>
      </c>
      <c r="AC599" s="125">
        <f t="shared" si="371"/>
        <v>0</v>
      </c>
      <c r="AD599" s="66">
        <f t="shared" si="376"/>
        <v>0</v>
      </c>
      <c r="AE599" s="66">
        <f t="shared" si="377"/>
        <v>0</v>
      </c>
      <c r="AF599" s="67"/>
      <c r="AG599" s="68">
        <v>0</v>
      </c>
      <c r="AH599" s="68" t="str">
        <f t="shared" ref="AH599:AH604" si="384">IF(AG599=0,"VYPRODÁNO","SKLADEM")</f>
        <v>VYPRODÁNO</v>
      </c>
      <c r="AI599" s="68"/>
      <c r="AJ599" s="68"/>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row>
    <row r="600" spans="1:63" ht="24.75" hidden="1" customHeight="1">
      <c r="A600" s="1"/>
      <c r="B600" s="251" t="s">
        <v>1370</v>
      </c>
      <c r="C600" s="251" t="s">
        <v>1371</v>
      </c>
      <c r="D600" s="200" t="s">
        <v>1262</v>
      </c>
      <c r="E600" s="307" t="s">
        <v>673</v>
      </c>
      <c r="F600" s="149" t="s">
        <v>404</v>
      </c>
      <c r="G600" s="149">
        <v>1</v>
      </c>
      <c r="H600" s="149" t="s">
        <v>20</v>
      </c>
      <c r="I600" s="149" t="s">
        <v>674</v>
      </c>
      <c r="J600" s="149"/>
      <c r="K600" s="149">
        <v>19</v>
      </c>
      <c r="L600" s="149">
        <v>5.2999999999999999E-2</v>
      </c>
      <c r="M600" s="149">
        <v>36</v>
      </c>
      <c r="N600" s="149"/>
      <c r="O600" s="149"/>
      <c r="P600" s="165"/>
      <c r="Q600" s="159" t="s">
        <v>1233</v>
      </c>
      <c r="R600" s="154">
        <v>332.37</v>
      </c>
      <c r="S600" s="155">
        <f t="shared" si="366"/>
        <v>14.624279999999999</v>
      </c>
      <c r="T600" s="156">
        <f t="shared" si="375"/>
        <v>526.47407999999996</v>
      </c>
      <c r="U600" s="157">
        <f t="shared" si="367"/>
        <v>14.624279999999999</v>
      </c>
      <c r="V600" s="157">
        <f t="shared" si="368"/>
        <v>526.47407999999996</v>
      </c>
      <c r="W600" s="219"/>
      <c r="X600" s="218">
        <v>0</v>
      </c>
      <c r="Y600" s="216">
        <v>0</v>
      </c>
      <c r="Z600" s="65" t="s">
        <v>12</v>
      </c>
      <c r="AA600" s="125">
        <f t="shared" si="369"/>
        <v>0</v>
      </c>
      <c r="AB600" s="125">
        <f t="shared" si="370"/>
        <v>0</v>
      </c>
      <c r="AC600" s="125">
        <f t="shared" si="371"/>
        <v>0</v>
      </c>
      <c r="AD600" s="66">
        <f t="shared" si="376"/>
        <v>0</v>
      </c>
      <c r="AE600" s="66">
        <f t="shared" si="377"/>
        <v>0</v>
      </c>
      <c r="AF600" s="200" t="s">
        <v>1262</v>
      </c>
      <c r="AG600" s="68">
        <v>64</v>
      </c>
      <c r="AH600" s="68"/>
      <c r="AI600" s="68"/>
      <c r="AJ600" s="68"/>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row>
    <row r="601" spans="1:63" ht="24.75" hidden="1" customHeight="1">
      <c r="A601" s="1"/>
      <c r="B601" s="251" t="s">
        <v>1372</v>
      </c>
      <c r="C601" s="251" t="s">
        <v>1373</v>
      </c>
      <c r="D601" s="200" t="s">
        <v>1262</v>
      </c>
      <c r="E601" s="307" t="s">
        <v>673</v>
      </c>
      <c r="F601" s="149" t="s">
        <v>404</v>
      </c>
      <c r="G601" s="149">
        <v>1</v>
      </c>
      <c r="H601" s="149" t="s">
        <v>20</v>
      </c>
      <c r="I601" s="149" t="s">
        <v>674</v>
      </c>
      <c r="J601" s="149"/>
      <c r="K601" s="149">
        <v>19</v>
      </c>
      <c r="L601" s="149">
        <v>5.2999999999999999E-2</v>
      </c>
      <c r="M601" s="149">
        <v>36</v>
      </c>
      <c r="N601" s="149"/>
      <c r="O601" s="149"/>
      <c r="P601" s="165"/>
      <c r="Q601" s="159" t="s">
        <v>1233</v>
      </c>
      <c r="R601" s="154">
        <v>332.37</v>
      </c>
      <c r="S601" s="155">
        <f t="shared" si="366"/>
        <v>14.624279999999999</v>
      </c>
      <c r="T601" s="156">
        <f t="shared" si="375"/>
        <v>526.47407999999996</v>
      </c>
      <c r="U601" s="157">
        <f t="shared" si="367"/>
        <v>14.624279999999999</v>
      </c>
      <c r="V601" s="157">
        <f t="shared" si="368"/>
        <v>526.47407999999996</v>
      </c>
      <c r="W601" s="219"/>
      <c r="X601" s="218">
        <v>0</v>
      </c>
      <c r="Y601" s="216">
        <v>0</v>
      </c>
      <c r="Z601" s="65" t="s">
        <v>12</v>
      </c>
      <c r="AA601" s="125">
        <f t="shared" si="369"/>
        <v>0</v>
      </c>
      <c r="AB601" s="125">
        <f t="shared" si="370"/>
        <v>0</v>
      </c>
      <c r="AC601" s="125">
        <f t="shared" si="371"/>
        <v>0</v>
      </c>
      <c r="AD601" s="66">
        <f t="shared" si="376"/>
        <v>0</v>
      </c>
      <c r="AE601" s="66">
        <f t="shared" si="377"/>
        <v>0</v>
      </c>
      <c r="AF601" s="200" t="s">
        <v>1262</v>
      </c>
      <c r="AG601" s="68">
        <v>180</v>
      </c>
      <c r="AH601" s="68"/>
      <c r="AI601" s="68"/>
      <c r="AJ601" s="68"/>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row>
    <row r="602" spans="1:63" ht="24.75" hidden="1" customHeight="1">
      <c r="A602" s="1"/>
      <c r="B602" s="248"/>
      <c r="C602" s="249" t="s">
        <v>700</v>
      </c>
      <c r="D602" s="101"/>
      <c r="E602" s="191"/>
      <c r="F602" s="191"/>
      <c r="G602" s="191"/>
      <c r="H602" s="191"/>
      <c r="I602" s="191"/>
      <c r="J602" s="191"/>
      <c r="K602" s="191"/>
      <c r="L602" s="191"/>
      <c r="M602" s="191"/>
      <c r="N602" s="191"/>
      <c r="O602" s="191"/>
      <c r="P602" s="192"/>
      <c r="Q602" s="191"/>
      <c r="R602" s="191"/>
      <c r="S602" s="155">
        <f t="shared" si="366"/>
        <v>0</v>
      </c>
      <c r="T602" s="156">
        <f t="shared" si="375"/>
        <v>0</v>
      </c>
      <c r="U602" s="157">
        <f t="shared" si="367"/>
        <v>0</v>
      </c>
      <c r="V602" s="157">
        <f t="shared" si="368"/>
        <v>0</v>
      </c>
      <c r="W602" s="219"/>
      <c r="X602" s="218">
        <v>0</v>
      </c>
      <c r="Y602" s="216">
        <v>0</v>
      </c>
      <c r="Z602" s="65" t="s">
        <v>12</v>
      </c>
      <c r="AA602" s="125">
        <f t="shared" si="369"/>
        <v>0</v>
      </c>
      <c r="AB602" s="125">
        <f t="shared" si="370"/>
        <v>0</v>
      </c>
      <c r="AC602" s="125">
        <f t="shared" si="371"/>
        <v>0</v>
      </c>
      <c r="AD602" s="66">
        <f t="shared" si="376"/>
        <v>0</v>
      </c>
      <c r="AE602" s="66">
        <f t="shared" si="377"/>
        <v>0</v>
      </c>
      <c r="AF602" s="101"/>
      <c r="AG602" s="68"/>
      <c r="AH602" s="68"/>
      <c r="AI602" s="68"/>
      <c r="AJ602" s="68"/>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row>
    <row r="603" spans="1:63" ht="24.75" hidden="1" customHeight="1">
      <c r="A603" s="1"/>
      <c r="B603" s="251" t="s">
        <v>701</v>
      </c>
      <c r="C603" s="251" t="s">
        <v>1119</v>
      </c>
      <c r="D603" s="67"/>
      <c r="E603" s="149" t="s">
        <v>673</v>
      </c>
      <c r="F603" s="149" t="s">
        <v>404</v>
      </c>
      <c r="G603" s="149">
        <v>1</v>
      </c>
      <c r="H603" s="149" t="s">
        <v>20</v>
      </c>
      <c r="I603" s="149" t="s">
        <v>674</v>
      </c>
      <c r="J603" s="149"/>
      <c r="K603" s="149">
        <v>19</v>
      </c>
      <c r="L603" s="149">
        <v>5.2999999999999999E-2</v>
      </c>
      <c r="M603" s="149">
        <v>36</v>
      </c>
      <c r="N603" s="149"/>
      <c r="O603" s="149"/>
      <c r="P603" s="165"/>
      <c r="Q603" s="186" t="s">
        <v>1234</v>
      </c>
      <c r="R603" s="154">
        <v>264.45999999999998</v>
      </c>
      <c r="S603" s="155">
        <f t="shared" si="366"/>
        <v>11.636239999999999</v>
      </c>
      <c r="T603" s="156">
        <f t="shared" si="375"/>
        <v>418.90463999999997</v>
      </c>
      <c r="U603" s="157">
        <f t="shared" si="367"/>
        <v>11.636239999999999</v>
      </c>
      <c r="V603" s="157">
        <f t="shared" si="368"/>
        <v>418.90463999999997</v>
      </c>
      <c r="W603" s="219"/>
      <c r="X603" s="218">
        <v>0</v>
      </c>
      <c r="Y603" s="216">
        <v>0</v>
      </c>
      <c r="Z603" s="65" t="s">
        <v>12</v>
      </c>
      <c r="AA603" s="125">
        <f t="shared" si="369"/>
        <v>0</v>
      </c>
      <c r="AB603" s="125">
        <f t="shared" si="370"/>
        <v>0</v>
      </c>
      <c r="AC603" s="125">
        <f t="shared" si="371"/>
        <v>0</v>
      </c>
      <c r="AD603" s="66">
        <f t="shared" si="376"/>
        <v>0</v>
      </c>
      <c r="AE603" s="66">
        <f t="shared" si="377"/>
        <v>0</v>
      </c>
      <c r="AF603" s="67"/>
      <c r="AG603" s="68">
        <v>6</v>
      </c>
      <c r="AH603" s="68" t="str">
        <f t="shared" si="384"/>
        <v>SKLADEM</v>
      </c>
      <c r="AI603" s="68"/>
      <c r="AJ603" s="68"/>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row>
    <row r="604" spans="1:63" ht="24.75" hidden="1" customHeight="1">
      <c r="A604" s="1"/>
      <c r="B604" s="251" t="s">
        <v>702</v>
      </c>
      <c r="C604" s="251" t="s">
        <v>1120</v>
      </c>
      <c r="D604" s="67"/>
      <c r="E604" s="149" t="s">
        <v>673</v>
      </c>
      <c r="F604" s="149" t="s">
        <v>404</v>
      </c>
      <c r="G604" s="149">
        <v>1</v>
      </c>
      <c r="H604" s="149" t="s">
        <v>20</v>
      </c>
      <c r="I604" s="149" t="s">
        <v>674</v>
      </c>
      <c r="J604" s="149"/>
      <c r="K604" s="149">
        <v>19</v>
      </c>
      <c r="L604" s="149">
        <v>5.2999999999999999E-2</v>
      </c>
      <c r="M604" s="149">
        <v>36</v>
      </c>
      <c r="N604" s="149"/>
      <c r="O604" s="149"/>
      <c r="P604" s="165" t="s">
        <v>703</v>
      </c>
      <c r="Q604" s="159" t="s">
        <v>1233</v>
      </c>
      <c r="R604" s="154">
        <v>264.45999999999998</v>
      </c>
      <c r="S604" s="155">
        <f t="shared" si="366"/>
        <v>11.636239999999999</v>
      </c>
      <c r="T604" s="156">
        <f t="shared" si="375"/>
        <v>418.90463999999997</v>
      </c>
      <c r="U604" s="157">
        <f t="shared" si="367"/>
        <v>11.636239999999999</v>
      </c>
      <c r="V604" s="157">
        <f t="shared" si="368"/>
        <v>418.90463999999997</v>
      </c>
      <c r="W604" s="219"/>
      <c r="X604" s="218">
        <v>0</v>
      </c>
      <c r="Y604" s="216">
        <v>0</v>
      </c>
      <c r="Z604" s="65" t="s">
        <v>12</v>
      </c>
      <c r="AA604" s="125">
        <f t="shared" si="369"/>
        <v>0</v>
      </c>
      <c r="AB604" s="125">
        <f t="shared" si="370"/>
        <v>0</v>
      </c>
      <c r="AC604" s="125">
        <f t="shared" si="371"/>
        <v>0</v>
      </c>
      <c r="AD604" s="66">
        <f t="shared" si="376"/>
        <v>0</v>
      </c>
      <c r="AE604" s="66">
        <f t="shared" si="377"/>
        <v>0</v>
      </c>
      <c r="AF604" s="67"/>
      <c r="AG604" s="68">
        <v>84</v>
      </c>
      <c r="AH604" s="68" t="str">
        <f t="shared" si="384"/>
        <v>SKLADEM</v>
      </c>
      <c r="AI604" s="68"/>
      <c r="AJ604" s="68"/>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row>
    <row r="605" spans="1:63" ht="24.75" hidden="1" customHeight="1">
      <c r="A605" s="1"/>
      <c r="B605" s="251" t="s">
        <v>704</v>
      </c>
      <c r="C605" s="251" t="s">
        <v>1121</v>
      </c>
      <c r="D605" s="67"/>
      <c r="E605" s="149" t="s">
        <v>673</v>
      </c>
      <c r="F605" s="149" t="s">
        <v>404</v>
      </c>
      <c r="G605" s="149">
        <v>1</v>
      </c>
      <c r="H605" s="149" t="s">
        <v>20</v>
      </c>
      <c r="I605" s="149" t="s">
        <v>674</v>
      </c>
      <c r="J605" s="149"/>
      <c r="K605" s="149">
        <v>19</v>
      </c>
      <c r="L605" s="149">
        <v>5.2999999999999999E-2</v>
      </c>
      <c r="M605" s="149">
        <v>36</v>
      </c>
      <c r="N605" s="149"/>
      <c r="O605" s="149"/>
      <c r="P605" s="165"/>
      <c r="Q605" s="174" t="s">
        <v>1352</v>
      </c>
      <c r="R605" s="154">
        <v>260.33</v>
      </c>
      <c r="S605" s="155">
        <f t="shared" si="366"/>
        <v>11.454519999999999</v>
      </c>
      <c r="T605" s="156">
        <f t="shared" si="375"/>
        <v>412.36271999999997</v>
      </c>
      <c r="U605" s="157">
        <f t="shared" si="367"/>
        <v>11.454519999999999</v>
      </c>
      <c r="V605" s="157">
        <f t="shared" si="368"/>
        <v>412.36271999999997</v>
      </c>
      <c r="W605" s="219"/>
      <c r="X605" s="218">
        <v>0</v>
      </c>
      <c r="Y605" s="216">
        <v>0</v>
      </c>
      <c r="Z605" s="65" t="s">
        <v>12</v>
      </c>
      <c r="AA605" s="125">
        <f t="shared" si="369"/>
        <v>0</v>
      </c>
      <c r="AB605" s="125">
        <f t="shared" si="370"/>
        <v>0</v>
      </c>
      <c r="AC605" s="125">
        <f t="shared" si="371"/>
        <v>0</v>
      </c>
      <c r="AD605" s="66">
        <f t="shared" si="376"/>
        <v>0</v>
      </c>
      <c r="AE605" s="66">
        <f t="shared" si="377"/>
        <v>0</v>
      </c>
      <c r="AF605" s="67"/>
      <c r="AG605" s="80">
        <v>184</v>
      </c>
      <c r="AH605" s="80"/>
      <c r="AI605" s="68"/>
      <c r="AJ605" s="68"/>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row>
    <row r="606" spans="1:63" ht="24.75" hidden="1" customHeight="1">
      <c r="A606" s="1"/>
      <c r="B606" s="251" t="s">
        <v>705</v>
      </c>
      <c r="C606" s="251" t="s">
        <v>1122</v>
      </c>
      <c r="D606" s="67"/>
      <c r="E606" s="149" t="s">
        <v>673</v>
      </c>
      <c r="F606" s="149" t="s">
        <v>404</v>
      </c>
      <c r="G606" s="149">
        <v>1</v>
      </c>
      <c r="H606" s="149" t="s">
        <v>20</v>
      </c>
      <c r="I606" s="149" t="s">
        <v>674</v>
      </c>
      <c r="J606" s="149"/>
      <c r="K606" s="149">
        <v>19</v>
      </c>
      <c r="L606" s="149">
        <v>5.2999999999999999E-2</v>
      </c>
      <c r="M606" s="149">
        <v>36</v>
      </c>
      <c r="N606" s="149"/>
      <c r="O606" s="149"/>
      <c r="P606" s="165"/>
      <c r="Q606" s="174" t="s">
        <v>1352</v>
      </c>
      <c r="R606" s="154">
        <v>260.33</v>
      </c>
      <c r="S606" s="155">
        <f t="shared" si="366"/>
        <v>11.454519999999999</v>
      </c>
      <c r="T606" s="156">
        <f t="shared" si="375"/>
        <v>412.36271999999997</v>
      </c>
      <c r="U606" s="157">
        <f t="shared" si="367"/>
        <v>11.454519999999999</v>
      </c>
      <c r="V606" s="157">
        <f t="shared" si="368"/>
        <v>412.36271999999997</v>
      </c>
      <c r="W606" s="219"/>
      <c r="X606" s="218">
        <v>0</v>
      </c>
      <c r="Y606" s="216">
        <v>0</v>
      </c>
      <c r="Z606" s="65" t="s">
        <v>12</v>
      </c>
      <c r="AA606" s="125">
        <f t="shared" si="369"/>
        <v>0</v>
      </c>
      <c r="AB606" s="125">
        <f t="shared" si="370"/>
        <v>0</v>
      </c>
      <c r="AC606" s="125">
        <f t="shared" si="371"/>
        <v>0</v>
      </c>
      <c r="AD606" s="66">
        <f t="shared" si="376"/>
        <v>0</v>
      </c>
      <c r="AE606" s="66">
        <f t="shared" si="377"/>
        <v>0</v>
      </c>
      <c r="AF606" s="67"/>
      <c r="AG606" s="68">
        <v>184</v>
      </c>
      <c r="AH606" s="68"/>
      <c r="AI606" s="68"/>
      <c r="AJ606" s="68"/>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row>
    <row r="607" spans="1:63" ht="24.75" hidden="1" customHeight="1">
      <c r="A607" s="1"/>
      <c r="B607" s="251" t="s">
        <v>706</v>
      </c>
      <c r="C607" s="251" t="s">
        <v>707</v>
      </c>
      <c r="D607" s="67"/>
      <c r="E607" s="149" t="s">
        <v>31</v>
      </c>
      <c r="F607" s="149" t="s">
        <v>404</v>
      </c>
      <c r="G607" s="149">
        <v>1</v>
      </c>
      <c r="H607" s="149" t="s">
        <v>20</v>
      </c>
      <c r="I607" s="149" t="s">
        <v>674</v>
      </c>
      <c r="J607" s="149"/>
      <c r="K607" s="149"/>
      <c r="L607" s="149"/>
      <c r="M607" s="149"/>
      <c r="N607" s="149"/>
      <c r="O607" s="149"/>
      <c r="P607" s="165"/>
      <c r="Q607" s="169" t="s">
        <v>1352</v>
      </c>
      <c r="R607" s="154">
        <v>286.77999999999997</v>
      </c>
      <c r="S607" s="155">
        <f t="shared" ref="S607:S670" si="385">R607*0.044</f>
        <v>12.618319999999999</v>
      </c>
      <c r="T607" s="156">
        <f t="shared" si="375"/>
        <v>0</v>
      </c>
      <c r="U607" s="157">
        <f t="shared" ref="U607:U670" si="386">S607*(1-$C$13)</f>
        <v>12.618319999999999</v>
      </c>
      <c r="V607" s="157">
        <f t="shared" ref="V607:V670" si="387">T607*(1-$C$13)</f>
        <v>0</v>
      </c>
      <c r="W607" s="219"/>
      <c r="X607" s="218">
        <v>0</v>
      </c>
      <c r="Y607" s="216">
        <v>0</v>
      </c>
      <c r="Z607" s="65" t="s">
        <v>12</v>
      </c>
      <c r="AA607" s="125">
        <f t="shared" ref="AA607:AA670" si="388">U607*X607</f>
        <v>0</v>
      </c>
      <c r="AB607" s="125">
        <f t="shared" ref="AB607:AB670" si="389">V607*Y607</f>
        <v>0</v>
      </c>
      <c r="AC607" s="125">
        <f t="shared" ref="AC607:AC670" si="390">AA607+AB607</f>
        <v>0</v>
      </c>
      <c r="AD607" s="66">
        <f t="shared" si="376"/>
        <v>0</v>
      </c>
      <c r="AE607" s="66">
        <f t="shared" si="377"/>
        <v>0</v>
      </c>
      <c r="AF607" s="67"/>
      <c r="AG607" s="68">
        <v>0</v>
      </c>
      <c r="AH607" s="68"/>
      <c r="AI607" s="68"/>
      <c r="AJ607" s="68"/>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row>
    <row r="608" spans="1:63" ht="24.75" hidden="1" customHeight="1">
      <c r="A608" s="1"/>
      <c r="B608" s="248"/>
      <c r="C608" s="249" t="s">
        <v>708</v>
      </c>
      <c r="D608" s="101"/>
      <c r="E608" s="191"/>
      <c r="F608" s="191"/>
      <c r="G608" s="191"/>
      <c r="H608" s="191"/>
      <c r="I608" s="191"/>
      <c r="J608" s="191"/>
      <c r="K608" s="191"/>
      <c r="L608" s="191"/>
      <c r="M608" s="191"/>
      <c r="N608" s="191"/>
      <c r="O608" s="191"/>
      <c r="P608" s="192"/>
      <c r="Q608" s="191"/>
      <c r="R608" s="195"/>
      <c r="S608" s="155">
        <f t="shared" si="385"/>
        <v>0</v>
      </c>
      <c r="T608" s="156">
        <f t="shared" si="375"/>
        <v>0</v>
      </c>
      <c r="U608" s="157">
        <f t="shared" si="386"/>
        <v>0</v>
      </c>
      <c r="V608" s="157">
        <f t="shared" si="387"/>
        <v>0</v>
      </c>
      <c r="W608" s="219"/>
      <c r="X608" s="218">
        <v>0</v>
      </c>
      <c r="Y608" s="216">
        <v>0</v>
      </c>
      <c r="Z608" s="65" t="s">
        <v>12</v>
      </c>
      <c r="AA608" s="125">
        <f t="shared" si="388"/>
        <v>0</v>
      </c>
      <c r="AB608" s="125">
        <f t="shared" si="389"/>
        <v>0</v>
      </c>
      <c r="AC608" s="125">
        <f t="shared" si="390"/>
        <v>0</v>
      </c>
      <c r="AD608" s="66">
        <f t="shared" si="376"/>
        <v>0</v>
      </c>
      <c r="AE608" s="66">
        <f t="shared" si="377"/>
        <v>0</v>
      </c>
      <c r="AF608" s="101"/>
      <c r="AG608" s="75"/>
      <c r="AH608" s="68"/>
      <c r="AI608" s="68"/>
      <c r="AJ608" s="68"/>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row>
    <row r="609" spans="1:63" ht="24.75" hidden="1" customHeight="1">
      <c r="A609" s="1"/>
      <c r="B609" s="251" t="s">
        <v>709</v>
      </c>
      <c r="C609" s="251" t="s">
        <v>1123</v>
      </c>
      <c r="D609" s="67"/>
      <c r="E609" s="149" t="s">
        <v>673</v>
      </c>
      <c r="F609" s="149" t="s">
        <v>404</v>
      </c>
      <c r="G609" s="149">
        <v>1</v>
      </c>
      <c r="H609" s="149" t="s">
        <v>20</v>
      </c>
      <c r="I609" s="149" t="s">
        <v>674</v>
      </c>
      <c r="J609" s="149"/>
      <c r="K609" s="149">
        <v>18</v>
      </c>
      <c r="L609" s="149">
        <v>5.7000000000000002E-2</v>
      </c>
      <c r="M609" s="149">
        <v>36</v>
      </c>
      <c r="N609" s="149"/>
      <c r="O609" s="149"/>
      <c r="P609" s="165"/>
      <c r="Q609" s="158" t="s">
        <v>11</v>
      </c>
      <c r="R609" s="154">
        <v>276.02999999999997</v>
      </c>
      <c r="S609" s="155">
        <f t="shared" si="385"/>
        <v>12.145319999999998</v>
      </c>
      <c r="T609" s="156">
        <f t="shared" si="375"/>
        <v>437.23151999999993</v>
      </c>
      <c r="U609" s="157">
        <f t="shared" si="386"/>
        <v>12.145319999999998</v>
      </c>
      <c r="V609" s="157">
        <f t="shared" si="387"/>
        <v>437.23151999999993</v>
      </c>
      <c r="W609" s="219"/>
      <c r="X609" s="218">
        <v>0</v>
      </c>
      <c r="Y609" s="216">
        <v>0</v>
      </c>
      <c r="Z609" s="65" t="s">
        <v>12</v>
      </c>
      <c r="AA609" s="125">
        <f t="shared" si="388"/>
        <v>0</v>
      </c>
      <c r="AB609" s="125">
        <f t="shared" si="389"/>
        <v>0</v>
      </c>
      <c r="AC609" s="125">
        <f t="shared" si="390"/>
        <v>0</v>
      </c>
      <c r="AD609" s="66">
        <f t="shared" si="376"/>
        <v>0</v>
      </c>
      <c r="AE609" s="66">
        <f t="shared" si="377"/>
        <v>0</v>
      </c>
      <c r="AF609" s="67"/>
      <c r="AG609" s="68">
        <v>0</v>
      </c>
      <c r="AH609" s="68" t="str">
        <f t="shared" ref="AH609" si="391">IF(AG609&gt;0,"SKLADEM","VYPRODÁNO")</f>
        <v>VYPRODÁNO</v>
      </c>
      <c r="AI609" s="68"/>
      <c r="AJ609" s="68"/>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row>
    <row r="610" spans="1:63" ht="24.75" hidden="1" customHeight="1">
      <c r="A610" s="1"/>
      <c r="B610" s="248"/>
      <c r="C610" s="249" t="s">
        <v>710</v>
      </c>
      <c r="D610" s="100"/>
      <c r="E610" s="191"/>
      <c r="F610" s="191"/>
      <c r="G610" s="191"/>
      <c r="H610" s="191"/>
      <c r="I610" s="191"/>
      <c r="J610" s="191"/>
      <c r="K610" s="191"/>
      <c r="L610" s="191"/>
      <c r="M610" s="191"/>
      <c r="N610" s="191"/>
      <c r="O610" s="191"/>
      <c r="P610" s="192"/>
      <c r="Q610" s="191"/>
      <c r="R610" s="191"/>
      <c r="S610" s="155">
        <f t="shared" si="385"/>
        <v>0</v>
      </c>
      <c r="T610" s="156">
        <f t="shared" si="375"/>
        <v>0</v>
      </c>
      <c r="U610" s="157">
        <f t="shared" si="386"/>
        <v>0</v>
      </c>
      <c r="V610" s="157">
        <f t="shared" si="387"/>
        <v>0</v>
      </c>
      <c r="W610" s="219"/>
      <c r="X610" s="218">
        <v>0</v>
      </c>
      <c r="Y610" s="216">
        <v>0</v>
      </c>
      <c r="Z610" s="65" t="s">
        <v>12</v>
      </c>
      <c r="AA610" s="125">
        <f t="shared" si="388"/>
        <v>0</v>
      </c>
      <c r="AB610" s="125">
        <f t="shared" si="389"/>
        <v>0</v>
      </c>
      <c r="AC610" s="125">
        <f t="shared" si="390"/>
        <v>0</v>
      </c>
      <c r="AD610" s="66">
        <f t="shared" si="376"/>
        <v>0</v>
      </c>
      <c r="AE610" s="66">
        <f t="shared" si="377"/>
        <v>0</v>
      </c>
      <c r="AF610" s="100"/>
      <c r="AG610" s="68"/>
      <c r="AH610" s="68"/>
      <c r="AI610" s="68"/>
      <c r="AJ610" s="68"/>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row>
    <row r="611" spans="1:63" ht="24.75" hidden="1" customHeight="1">
      <c r="A611" s="1"/>
      <c r="B611" s="251" t="s">
        <v>711</v>
      </c>
      <c r="C611" s="251" t="s">
        <v>1124</v>
      </c>
      <c r="D611" s="67"/>
      <c r="E611" s="149" t="s">
        <v>673</v>
      </c>
      <c r="F611" s="149" t="s">
        <v>404</v>
      </c>
      <c r="G611" s="149">
        <v>1</v>
      </c>
      <c r="H611" s="149" t="s">
        <v>20</v>
      </c>
      <c r="I611" s="149" t="s">
        <v>674</v>
      </c>
      <c r="J611" s="149"/>
      <c r="K611" s="149">
        <v>18</v>
      </c>
      <c r="L611" s="149">
        <v>5.7000000000000002E-2</v>
      </c>
      <c r="M611" s="149">
        <v>36</v>
      </c>
      <c r="N611" s="149"/>
      <c r="O611" s="149"/>
      <c r="P611" s="165"/>
      <c r="Q611" s="186" t="s">
        <v>1234</v>
      </c>
      <c r="R611" s="154">
        <v>241.32</v>
      </c>
      <c r="S611" s="155">
        <f t="shared" si="385"/>
        <v>10.618079999999999</v>
      </c>
      <c r="T611" s="156">
        <f t="shared" si="375"/>
        <v>382.25087999999994</v>
      </c>
      <c r="U611" s="157">
        <f t="shared" si="386"/>
        <v>10.618079999999999</v>
      </c>
      <c r="V611" s="157">
        <f t="shared" si="387"/>
        <v>382.25087999999994</v>
      </c>
      <c r="W611" s="219"/>
      <c r="X611" s="218">
        <v>0</v>
      </c>
      <c r="Y611" s="216">
        <v>0</v>
      </c>
      <c r="Z611" s="65" t="s">
        <v>12</v>
      </c>
      <c r="AA611" s="125">
        <f t="shared" si="388"/>
        <v>0</v>
      </c>
      <c r="AB611" s="125">
        <f t="shared" si="389"/>
        <v>0</v>
      </c>
      <c r="AC611" s="125">
        <f t="shared" si="390"/>
        <v>0</v>
      </c>
      <c r="AD611" s="66">
        <f t="shared" si="376"/>
        <v>0</v>
      </c>
      <c r="AE611" s="66">
        <f t="shared" si="377"/>
        <v>0</v>
      </c>
      <c r="AF611" s="67"/>
      <c r="AG611" s="68">
        <v>28</v>
      </c>
      <c r="AH611" s="68" t="str">
        <f t="shared" ref="AH611:AH615" si="392">IF(AG611=0,"VYPRODÁNO","SKLADEM")</f>
        <v>SKLADEM</v>
      </c>
      <c r="AI611" s="68"/>
      <c r="AJ611" s="68"/>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row>
    <row r="612" spans="1:63" ht="24.75" hidden="1" customHeight="1">
      <c r="A612" s="1"/>
      <c r="B612" s="251" t="s">
        <v>712</v>
      </c>
      <c r="C612" s="251" t="s">
        <v>1125</v>
      </c>
      <c r="D612" s="67"/>
      <c r="E612" s="149" t="s">
        <v>673</v>
      </c>
      <c r="F612" s="149" t="s">
        <v>404</v>
      </c>
      <c r="G612" s="149">
        <v>1</v>
      </c>
      <c r="H612" s="149" t="s">
        <v>20</v>
      </c>
      <c r="I612" s="149" t="s">
        <v>674</v>
      </c>
      <c r="J612" s="149"/>
      <c r="K612" s="149">
        <v>19</v>
      </c>
      <c r="L612" s="149">
        <v>5.2999999999999999E-2</v>
      </c>
      <c r="M612" s="149">
        <v>36</v>
      </c>
      <c r="N612" s="149"/>
      <c r="O612" s="149"/>
      <c r="P612" s="165"/>
      <c r="Q612" s="186" t="s">
        <v>1234</v>
      </c>
      <c r="R612" s="154">
        <v>265.29000000000002</v>
      </c>
      <c r="S612" s="155">
        <f t="shared" si="385"/>
        <v>11.67276</v>
      </c>
      <c r="T612" s="156">
        <f t="shared" si="375"/>
        <v>420.21935999999999</v>
      </c>
      <c r="U612" s="157">
        <f t="shared" si="386"/>
        <v>11.67276</v>
      </c>
      <c r="V612" s="157">
        <f t="shared" si="387"/>
        <v>420.21935999999999</v>
      </c>
      <c r="W612" s="219"/>
      <c r="X612" s="218">
        <v>0</v>
      </c>
      <c r="Y612" s="216">
        <v>0</v>
      </c>
      <c r="Z612" s="65" t="s">
        <v>12</v>
      </c>
      <c r="AA612" s="125">
        <f t="shared" si="388"/>
        <v>0</v>
      </c>
      <c r="AB612" s="125">
        <f t="shared" si="389"/>
        <v>0</v>
      </c>
      <c r="AC612" s="125">
        <f t="shared" si="390"/>
        <v>0</v>
      </c>
      <c r="AD612" s="66">
        <f t="shared" si="376"/>
        <v>0</v>
      </c>
      <c r="AE612" s="66">
        <f t="shared" si="377"/>
        <v>0</v>
      </c>
      <c r="AF612" s="67"/>
      <c r="AG612" s="68">
        <v>36</v>
      </c>
      <c r="AH612" s="68" t="str">
        <f t="shared" si="392"/>
        <v>SKLADEM</v>
      </c>
      <c r="AI612" s="68"/>
      <c r="AJ612" s="68"/>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row>
    <row r="613" spans="1:63" ht="24.75" hidden="1" customHeight="1">
      <c r="A613" s="1"/>
      <c r="B613" s="251" t="s">
        <v>713</v>
      </c>
      <c r="C613" s="251" t="s">
        <v>714</v>
      </c>
      <c r="D613" s="67"/>
      <c r="E613" s="149" t="s">
        <v>31</v>
      </c>
      <c r="F613" s="149" t="s">
        <v>404</v>
      </c>
      <c r="G613" s="149">
        <v>1</v>
      </c>
      <c r="H613" s="149" t="s">
        <v>20</v>
      </c>
      <c r="I613" s="149" t="s">
        <v>674</v>
      </c>
      <c r="J613" s="149"/>
      <c r="K613" s="149"/>
      <c r="L613" s="149"/>
      <c r="M613" s="149"/>
      <c r="N613" s="149"/>
      <c r="O613" s="149"/>
      <c r="P613" s="165"/>
      <c r="Q613" s="158" t="s">
        <v>11</v>
      </c>
      <c r="R613" s="154">
        <v>285.95</v>
      </c>
      <c r="S613" s="155">
        <f t="shared" si="385"/>
        <v>12.581799999999999</v>
      </c>
      <c r="T613" s="156">
        <f t="shared" si="375"/>
        <v>0</v>
      </c>
      <c r="U613" s="157">
        <f t="shared" si="386"/>
        <v>12.581799999999999</v>
      </c>
      <c r="V613" s="157">
        <f t="shared" si="387"/>
        <v>0</v>
      </c>
      <c r="W613" s="219"/>
      <c r="X613" s="218">
        <v>0</v>
      </c>
      <c r="Y613" s="216">
        <v>0</v>
      </c>
      <c r="Z613" s="65" t="s">
        <v>12</v>
      </c>
      <c r="AA613" s="125">
        <f t="shared" si="388"/>
        <v>0</v>
      </c>
      <c r="AB613" s="125">
        <f t="shared" si="389"/>
        <v>0</v>
      </c>
      <c r="AC613" s="125">
        <f t="shared" si="390"/>
        <v>0</v>
      </c>
      <c r="AD613" s="66">
        <f t="shared" si="376"/>
        <v>0</v>
      </c>
      <c r="AE613" s="66">
        <f t="shared" si="377"/>
        <v>0</v>
      </c>
      <c r="AF613" s="67"/>
      <c r="AG613" s="68">
        <v>0</v>
      </c>
      <c r="AH613" s="68" t="str">
        <f t="shared" si="392"/>
        <v>VYPRODÁNO</v>
      </c>
      <c r="AI613" s="68"/>
      <c r="AJ613" s="68"/>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row>
    <row r="614" spans="1:63" ht="24.75" hidden="1" customHeight="1">
      <c r="A614" s="1"/>
      <c r="B614" s="248"/>
      <c r="C614" s="249" t="s">
        <v>715</v>
      </c>
      <c r="D614" s="101"/>
      <c r="E614" s="191"/>
      <c r="F614" s="191"/>
      <c r="G614" s="191"/>
      <c r="H614" s="191"/>
      <c r="I614" s="191"/>
      <c r="J614" s="191"/>
      <c r="K614" s="191"/>
      <c r="L614" s="191"/>
      <c r="M614" s="191"/>
      <c r="N614" s="191"/>
      <c r="O614" s="191"/>
      <c r="P614" s="192"/>
      <c r="Q614" s="191"/>
      <c r="R614" s="191"/>
      <c r="S614" s="155">
        <f t="shared" si="385"/>
        <v>0</v>
      </c>
      <c r="T614" s="156">
        <f t="shared" si="375"/>
        <v>0</v>
      </c>
      <c r="U614" s="157">
        <f t="shared" si="386"/>
        <v>0</v>
      </c>
      <c r="V614" s="157">
        <f t="shared" si="387"/>
        <v>0</v>
      </c>
      <c r="W614" s="219"/>
      <c r="X614" s="218">
        <v>0</v>
      </c>
      <c r="Y614" s="216">
        <v>0</v>
      </c>
      <c r="Z614" s="65" t="s">
        <v>12</v>
      </c>
      <c r="AA614" s="125">
        <f t="shared" si="388"/>
        <v>0</v>
      </c>
      <c r="AB614" s="125">
        <f t="shared" si="389"/>
        <v>0</v>
      </c>
      <c r="AC614" s="125">
        <f t="shared" si="390"/>
        <v>0</v>
      </c>
      <c r="AD614" s="66">
        <f t="shared" si="376"/>
        <v>0</v>
      </c>
      <c r="AE614" s="66">
        <f t="shared" si="377"/>
        <v>0</v>
      </c>
      <c r="AF614" s="101"/>
      <c r="AG614" s="68"/>
      <c r="AH614" s="68"/>
      <c r="AI614" s="68"/>
      <c r="AJ614" s="68"/>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row>
    <row r="615" spans="1:63" ht="24.75" hidden="1" customHeight="1">
      <c r="A615" s="1"/>
      <c r="B615" s="251" t="s">
        <v>716</v>
      </c>
      <c r="C615" s="251" t="s">
        <v>1126</v>
      </c>
      <c r="D615" s="67"/>
      <c r="E615" s="149" t="s">
        <v>673</v>
      </c>
      <c r="F615" s="149" t="s">
        <v>404</v>
      </c>
      <c r="G615" s="149">
        <v>1</v>
      </c>
      <c r="H615" s="149" t="s">
        <v>20</v>
      </c>
      <c r="I615" s="149" t="s">
        <v>674</v>
      </c>
      <c r="J615" s="149"/>
      <c r="K615" s="149">
        <v>19</v>
      </c>
      <c r="L615" s="149">
        <v>5.2999999999999999E-2</v>
      </c>
      <c r="M615" s="149">
        <v>36</v>
      </c>
      <c r="N615" s="149"/>
      <c r="O615" s="149"/>
      <c r="P615" s="165"/>
      <c r="Q615" s="159" t="s">
        <v>1233</v>
      </c>
      <c r="R615" s="154">
        <v>285.12</v>
      </c>
      <c r="S615" s="155">
        <f t="shared" si="385"/>
        <v>12.54528</v>
      </c>
      <c r="T615" s="156">
        <f t="shared" si="375"/>
        <v>451.63008000000002</v>
      </c>
      <c r="U615" s="157">
        <f t="shared" si="386"/>
        <v>12.54528</v>
      </c>
      <c r="V615" s="157">
        <f t="shared" si="387"/>
        <v>451.63008000000002</v>
      </c>
      <c r="W615" s="219"/>
      <c r="X615" s="218">
        <v>0</v>
      </c>
      <c r="Y615" s="216">
        <v>0</v>
      </c>
      <c r="Z615" s="65" t="s">
        <v>12</v>
      </c>
      <c r="AA615" s="125">
        <f t="shared" si="388"/>
        <v>0</v>
      </c>
      <c r="AB615" s="125">
        <f t="shared" si="389"/>
        <v>0</v>
      </c>
      <c r="AC615" s="125">
        <f t="shared" si="390"/>
        <v>0</v>
      </c>
      <c r="AD615" s="66">
        <f t="shared" si="376"/>
        <v>0</v>
      </c>
      <c r="AE615" s="66">
        <f t="shared" si="377"/>
        <v>0</v>
      </c>
      <c r="AF615" s="67"/>
      <c r="AG615" s="68">
        <v>108</v>
      </c>
      <c r="AH615" s="68" t="str">
        <f t="shared" si="392"/>
        <v>SKLADEM</v>
      </c>
      <c r="AI615" s="68"/>
      <c r="AJ615" s="68"/>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row>
    <row r="616" spans="1:63" ht="24.75" hidden="1" customHeight="1">
      <c r="A616" s="1"/>
      <c r="B616" s="251" t="s">
        <v>717</v>
      </c>
      <c r="C616" s="251" t="s">
        <v>1127</v>
      </c>
      <c r="D616" s="67"/>
      <c r="E616" s="149" t="s">
        <v>673</v>
      </c>
      <c r="F616" s="149" t="s">
        <v>404</v>
      </c>
      <c r="G616" s="149">
        <v>1</v>
      </c>
      <c r="H616" s="149" t="s">
        <v>20</v>
      </c>
      <c r="I616" s="149" t="s">
        <v>674</v>
      </c>
      <c r="J616" s="149"/>
      <c r="K616" s="149">
        <v>19</v>
      </c>
      <c r="L616" s="149">
        <v>5.2999999999999999E-2</v>
      </c>
      <c r="M616" s="149">
        <v>36</v>
      </c>
      <c r="N616" s="149"/>
      <c r="O616" s="149"/>
      <c r="P616" s="165"/>
      <c r="Q616" s="159" t="s">
        <v>1233</v>
      </c>
      <c r="R616" s="154">
        <v>271.89999999999998</v>
      </c>
      <c r="S616" s="155">
        <f t="shared" si="385"/>
        <v>11.963599999999998</v>
      </c>
      <c r="T616" s="156">
        <f t="shared" si="375"/>
        <v>430.68959999999993</v>
      </c>
      <c r="U616" s="157">
        <f t="shared" si="386"/>
        <v>11.963599999999998</v>
      </c>
      <c r="V616" s="157">
        <f t="shared" si="387"/>
        <v>430.68959999999993</v>
      </c>
      <c r="W616" s="219"/>
      <c r="X616" s="218">
        <v>0</v>
      </c>
      <c r="Y616" s="216">
        <v>0</v>
      </c>
      <c r="Z616" s="65" t="s">
        <v>12</v>
      </c>
      <c r="AA616" s="125">
        <f t="shared" si="388"/>
        <v>0</v>
      </c>
      <c r="AB616" s="125">
        <f t="shared" si="389"/>
        <v>0</v>
      </c>
      <c r="AC616" s="125">
        <f t="shared" si="390"/>
        <v>0</v>
      </c>
      <c r="AD616" s="66">
        <f t="shared" si="376"/>
        <v>0</v>
      </c>
      <c r="AE616" s="66">
        <f t="shared" si="377"/>
        <v>0</v>
      </c>
      <c r="AF616" s="67"/>
      <c r="AG616" s="68">
        <v>72</v>
      </c>
      <c r="AH616" s="68"/>
      <c r="AI616" s="68"/>
      <c r="AJ616" s="68"/>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row>
    <row r="617" spans="1:63" ht="24.75" hidden="1" customHeight="1">
      <c r="A617" s="1"/>
      <c r="B617" s="251" t="s">
        <v>718</v>
      </c>
      <c r="C617" s="251" t="s">
        <v>719</v>
      </c>
      <c r="D617" s="67"/>
      <c r="E617" s="149" t="s">
        <v>31</v>
      </c>
      <c r="F617" s="149" t="s">
        <v>404</v>
      </c>
      <c r="G617" s="149">
        <v>1</v>
      </c>
      <c r="H617" s="149" t="s">
        <v>20</v>
      </c>
      <c r="I617" s="149" t="s">
        <v>674</v>
      </c>
      <c r="J617" s="149"/>
      <c r="K617" s="149"/>
      <c r="L617" s="149"/>
      <c r="M617" s="149"/>
      <c r="N617" s="149"/>
      <c r="O617" s="149"/>
      <c r="P617" s="165"/>
      <c r="Q617" s="169" t="s">
        <v>1352</v>
      </c>
      <c r="R617" s="154">
        <v>305.79000000000002</v>
      </c>
      <c r="S617" s="155">
        <f t="shared" si="385"/>
        <v>13.45476</v>
      </c>
      <c r="T617" s="156">
        <f t="shared" si="375"/>
        <v>0</v>
      </c>
      <c r="U617" s="157">
        <f t="shared" si="386"/>
        <v>13.45476</v>
      </c>
      <c r="V617" s="157">
        <f t="shared" si="387"/>
        <v>0</v>
      </c>
      <c r="W617" s="219"/>
      <c r="X617" s="218">
        <v>0</v>
      </c>
      <c r="Y617" s="216">
        <v>0</v>
      </c>
      <c r="Z617" s="65" t="s">
        <v>12</v>
      </c>
      <c r="AA617" s="125">
        <f t="shared" si="388"/>
        <v>0</v>
      </c>
      <c r="AB617" s="125">
        <f t="shared" si="389"/>
        <v>0</v>
      </c>
      <c r="AC617" s="125">
        <f t="shared" si="390"/>
        <v>0</v>
      </c>
      <c r="AD617" s="66">
        <f t="shared" si="376"/>
        <v>0</v>
      </c>
      <c r="AE617" s="66">
        <f t="shared" si="377"/>
        <v>0</v>
      </c>
      <c r="AF617" s="67"/>
      <c r="AG617" s="68">
        <v>0</v>
      </c>
      <c r="AH617" s="68"/>
      <c r="AI617" s="68"/>
      <c r="AJ617" s="68"/>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row>
    <row r="618" spans="1:63" ht="24.75" hidden="1" customHeight="1">
      <c r="A618" s="1"/>
      <c r="B618" s="248"/>
      <c r="C618" s="249" t="s">
        <v>720</v>
      </c>
      <c r="D618" s="101"/>
      <c r="E618" s="191"/>
      <c r="F618" s="191"/>
      <c r="G618" s="191"/>
      <c r="H618" s="191"/>
      <c r="I618" s="191"/>
      <c r="J618" s="191"/>
      <c r="K618" s="191"/>
      <c r="L618" s="191"/>
      <c r="M618" s="191"/>
      <c r="N618" s="191"/>
      <c r="O618" s="191"/>
      <c r="P618" s="192"/>
      <c r="Q618" s="191"/>
      <c r="R618" s="191"/>
      <c r="S618" s="155">
        <f t="shared" si="385"/>
        <v>0</v>
      </c>
      <c r="T618" s="156">
        <f t="shared" si="375"/>
        <v>0</v>
      </c>
      <c r="U618" s="157">
        <f t="shared" si="386"/>
        <v>0</v>
      </c>
      <c r="V618" s="157">
        <f t="shared" si="387"/>
        <v>0</v>
      </c>
      <c r="W618" s="219"/>
      <c r="X618" s="218">
        <v>0</v>
      </c>
      <c r="Y618" s="216">
        <v>0</v>
      </c>
      <c r="Z618" s="65" t="s">
        <v>12</v>
      </c>
      <c r="AA618" s="125">
        <f t="shared" si="388"/>
        <v>0</v>
      </c>
      <c r="AB618" s="125">
        <f t="shared" si="389"/>
        <v>0</v>
      </c>
      <c r="AC618" s="125">
        <f t="shared" si="390"/>
        <v>0</v>
      </c>
      <c r="AD618" s="66">
        <f t="shared" si="376"/>
        <v>0</v>
      </c>
      <c r="AE618" s="66">
        <f t="shared" si="377"/>
        <v>0</v>
      </c>
      <c r="AF618" s="101"/>
      <c r="AG618" s="68"/>
      <c r="AH618" s="68"/>
      <c r="AI618" s="68"/>
      <c r="AJ618" s="68"/>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row>
    <row r="619" spans="1:63" ht="24.75" hidden="1" customHeight="1">
      <c r="A619" s="1"/>
      <c r="B619" s="251" t="s">
        <v>721</v>
      </c>
      <c r="C619" s="251" t="s">
        <v>1128</v>
      </c>
      <c r="D619" s="67"/>
      <c r="E619" s="149" t="s">
        <v>673</v>
      </c>
      <c r="F619" s="149" t="s">
        <v>404</v>
      </c>
      <c r="G619" s="149">
        <v>1</v>
      </c>
      <c r="H619" s="149" t="s">
        <v>20</v>
      </c>
      <c r="I619" s="149" t="s">
        <v>674</v>
      </c>
      <c r="J619" s="149"/>
      <c r="K619" s="149">
        <v>19</v>
      </c>
      <c r="L619" s="149">
        <v>5.2999999999999999E-2</v>
      </c>
      <c r="M619" s="149">
        <v>36</v>
      </c>
      <c r="N619" s="149"/>
      <c r="O619" s="149"/>
      <c r="P619" s="165"/>
      <c r="Q619" s="186" t="s">
        <v>1234</v>
      </c>
      <c r="R619" s="154">
        <v>296.69</v>
      </c>
      <c r="S619" s="155">
        <f t="shared" si="385"/>
        <v>13.054359999999999</v>
      </c>
      <c r="T619" s="156">
        <f t="shared" ref="T619:T682" si="393">S619*M619</f>
        <v>469.95695999999998</v>
      </c>
      <c r="U619" s="157">
        <f t="shared" si="386"/>
        <v>13.054359999999999</v>
      </c>
      <c r="V619" s="157">
        <f t="shared" si="387"/>
        <v>469.95695999999998</v>
      </c>
      <c r="W619" s="219"/>
      <c r="X619" s="218">
        <v>0</v>
      </c>
      <c r="Y619" s="216">
        <v>0</v>
      </c>
      <c r="Z619" s="65" t="s">
        <v>12</v>
      </c>
      <c r="AA619" s="125">
        <f t="shared" si="388"/>
        <v>0</v>
      </c>
      <c r="AB619" s="125">
        <f t="shared" si="389"/>
        <v>0</v>
      </c>
      <c r="AC619" s="125">
        <f t="shared" si="390"/>
        <v>0</v>
      </c>
      <c r="AD619" s="66">
        <f t="shared" ref="AD619:AD682" si="394">K619*Y619</f>
        <v>0</v>
      </c>
      <c r="AE619" s="66">
        <f t="shared" ref="AE619:AE682" si="395">L619*Y619</f>
        <v>0</v>
      </c>
      <c r="AF619" s="67"/>
      <c r="AG619" s="68">
        <v>16</v>
      </c>
      <c r="AH619" s="68" t="str">
        <f t="shared" ref="AH619:AH628" si="396">IF(AG619=0,"VYPRODÁNO","SKLADEM")</f>
        <v>SKLADEM</v>
      </c>
      <c r="AI619" s="68"/>
      <c r="AJ619" s="75"/>
      <c r="AK619" s="60"/>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row>
    <row r="620" spans="1:63" ht="24.75" hidden="1" customHeight="1">
      <c r="A620" s="1"/>
      <c r="B620" s="251" t="s">
        <v>722</v>
      </c>
      <c r="C620" s="251" t="s">
        <v>723</v>
      </c>
      <c r="D620" s="67"/>
      <c r="E620" s="149" t="s">
        <v>31</v>
      </c>
      <c r="F620" s="149" t="s">
        <v>404</v>
      </c>
      <c r="G620" s="149">
        <v>1</v>
      </c>
      <c r="H620" s="149" t="s">
        <v>20</v>
      </c>
      <c r="I620" s="149" t="s">
        <v>674</v>
      </c>
      <c r="J620" s="149"/>
      <c r="K620" s="149"/>
      <c r="L620" s="149"/>
      <c r="M620" s="149">
        <v>36</v>
      </c>
      <c r="N620" s="149"/>
      <c r="O620" s="149"/>
      <c r="P620" s="165"/>
      <c r="Q620" s="158" t="s">
        <v>11</v>
      </c>
      <c r="R620" s="154">
        <v>305.79000000000002</v>
      </c>
      <c r="S620" s="155">
        <f t="shared" si="385"/>
        <v>13.45476</v>
      </c>
      <c r="T620" s="156">
        <f t="shared" si="393"/>
        <v>484.37135999999998</v>
      </c>
      <c r="U620" s="157">
        <f t="shared" si="386"/>
        <v>13.45476</v>
      </c>
      <c r="V620" s="157">
        <f t="shared" si="387"/>
        <v>484.37135999999998</v>
      </c>
      <c r="W620" s="219"/>
      <c r="X620" s="218">
        <v>0</v>
      </c>
      <c r="Y620" s="216">
        <v>0</v>
      </c>
      <c r="Z620" s="65" t="s">
        <v>12</v>
      </c>
      <c r="AA620" s="125">
        <f t="shared" si="388"/>
        <v>0</v>
      </c>
      <c r="AB620" s="125">
        <f t="shared" si="389"/>
        <v>0</v>
      </c>
      <c r="AC620" s="125">
        <f t="shared" si="390"/>
        <v>0</v>
      </c>
      <c r="AD620" s="66">
        <f t="shared" si="394"/>
        <v>0</v>
      </c>
      <c r="AE620" s="66">
        <f t="shared" si="395"/>
        <v>0</v>
      </c>
      <c r="AF620" s="67"/>
      <c r="AG620" s="68">
        <v>16</v>
      </c>
      <c r="AH620" s="68" t="str">
        <f t="shared" si="396"/>
        <v>SKLADEM</v>
      </c>
      <c r="AI620" s="68"/>
      <c r="AJ620" s="68"/>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row>
    <row r="621" spans="1:63" ht="24.75" hidden="1" customHeight="1">
      <c r="A621" s="1"/>
      <c r="B621" s="248"/>
      <c r="C621" s="249" t="s">
        <v>724</v>
      </c>
      <c r="D621" s="100"/>
      <c r="E621" s="191"/>
      <c r="F621" s="191"/>
      <c r="G621" s="191"/>
      <c r="H621" s="191"/>
      <c r="I621" s="191"/>
      <c r="J621" s="191"/>
      <c r="K621" s="191"/>
      <c r="L621" s="191"/>
      <c r="M621" s="191"/>
      <c r="N621" s="191"/>
      <c r="O621" s="191"/>
      <c r="P621" s="192"/>
      <c r="Q621" s="191"/>
      <c r="R621" s="191"/>
      <c r="S621" s="155">
        <f t="shared" si="385"/>
        <v>0</v>
      </c>
      <c r="T621" s="156">
        <f t="shared" si="393"/>
        <v>0</v>
      </c>
      <c r="U621" s="157">
        <f t="shared" si="386"/>
        <v>0</v>
      </c>
      <c r="V621" s="157">
        <f t="shared" si="387"/>
        <v>0</v>
      </c>
      <c r="W621" s="219"/>
      <c r="X621" s="218">
        <v>0</v>
      </c>
      <c r="Y621" s="216">
        <v>0</v>
      </c>
      <c r="Z621" s="65" t="s">
        <v>12</v>
      </c>
      <c r="AA621" s="125">
        <f t="shared" si="388"/>
        <v>0</v>
      </c>
      <c r="AB621" s="125">
        <f t="shared" si="389"/>
        <v>0</v>
      </c>
      <c r="AC621" s="125">
        <f t="shared" si="390"/>
        <v>0</v>
      </c>
      <c r="AD621" s="66">
        <f t="shared" si="394"/>
        <v>0</v>
      </c>
      <c r="AE621" s="66">
        <f t="shared" si="395"/>
        <v>0</v>
      </c>
      <c r="AF621" s="100"/>
      <c r="AG621" s="68"/>
      <c r="AH621" s="68"/>
      <c r="AI621" s="68"/>
      <c r="AJ621" s="68"/>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row>
    <row r="622" spans="1:63" ht="24.75" hidden="1" customHeight="1">
      <c r="A622" s="1"/>
      <c r="B622" s="251" t="s">
        <v>725</v>
      </c>
      <c r="C622" s="251" t="s">
        <v>1129</v>
      </c>
      <c r="D622" s="67"/>
      <c r="E622" s="149" t="s">
        <v>673</v>
      </c>
      <c r="F622" s="149" t="s">
        <v>404</v>
      </c>
      <c r="G622" s="149">
        <v>1</v>
      </c>
      <c r="H622" s="149" t="s">
        <v>20</v>
      </c>
      <c r="I622" s="149" t="s">
        <v>674</v>
      </c>
      <c r="J622" s="149"/>
      <c r="K622" s="149">
        <v>19</v>
      </c>
      <c r="L622" s="149">
        <v>5.2999999999999999E-2</v>
      </c>
      <c r="M622" s="149">
        <v>36</v>
      </c>
      <c r="N622" s="149"/>
      <c r="O622" s="149"/>
      <c r="P622" s="165"/>
      <c r="Q622" s="158" t="s">
        <v>11</v>
      </c>
      <c r="R622" s="154">
        <v>266.12</v>
      </c>
      <c r="S622" s="155">
        <f t="shared" si="385"/>
        <v>11.70928</v>
      </c>
      <c r="T622" s="156">
        <f t="shared" si="393"/>
        <v>421.53408000000002</v>
      </c>
      <c r="U622" s="157">
        <f t="shared" si="386"/>
        <v>11.70928</v>
      </c>
      <c r="V622" s="157">
        <f t="shared" si="387"/>
        <v>421.53408000000002</v>
      </c>
      <c r="W622" s="219"/>
      <c r="X622" s="218">
        <v>0</v>
      </c>
      <c r="Y622" s="216">
        <v>0</v>
      </c>
      <c r="Z622" s="65" t="s">
        <v>12</v>
      </c>
      <c r="AA622" s="125">
        <f t="shared" si="388"/>
        <v>0</v>
      </c>
      <c r="AB622" s="125">
        <f t="shared" si="389"/>
        <v>0</v>
      </c>
      <c r="AC622" s="125">
        <f t="shared" si="390"/>
        <v>0</v>
      </c>
      <c r="AD622" s="66">
        <f t="shared" si="394"/>
        <v>0</v>
      </c>
      <c r="AE622" s="66">
        <f t="shared" si="395"/>
        <v>0</v>
      </c>
      <c r="AF622" s="67"/>
      <c r="AG622" s="68">
        <v>188</v>
      </c>
      <c r="AH622" s="68" t="str">
        <f t="shared" si="396"/>
        <v>SKLADEM</v>
      </c>
      <c r="AI622" s="68"/>
      <c r="AJ622" s="68"/>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row>
    <row r="623" spans="1:63" ht="24.75" hidden="1" customHeight="1">
      <c r="A623" s="1"/>
      <c r="B623" s="251" t="s">
        <v>726</v>
      </c>
      <c r="C623" s="251" t="s">
        <v>1130</v>
      </c>
      <c r="D623" s="67"/>
      <c r="E623" s="149" t="s">
        <v>673</v>
      </c>
      <c r="F623" s="149" t="s">
        <v>404</v>
      </c>
      <c r="G623" s="149">
        <v>1</v>
      </c>
      <c r="H623" s="149" t="s">
        <v>20</v>
      </c>
      <c r="I623" s="149" t="s">
        <v>674</v>
      </c>
      <c r="J623" s="149"/>
      <c r="K623" s="149">
        <v>19</v>
      </c>
      <c r="L623" s="149">
        <v>5.2999999999999999E-2</v>
      </c>
      <c r="M623" s="149">
        <v>36</v>
      </c>
      <c r="N623" s="149"/>
      <c r="O623" s="149"/>
      <c r="P623" s="165"/>
      <c r="Q623" s="169" t="s">
        <v>1352</v>
      </c>
      <c r="R623" s="154">
        <v>273.55</v>
      </c>
      <c r="S623" s="155">
        <f t="shared" si="385"/>
        <v>12.036199999999999</v>
      </c>
      <c r="T623" s="156">
        <f t="shared" si="393"/>
        <v>433.30319999999995</v>
      </c>
      <c r="U623" s="157">
        <f t="shared" si="386"/>
        <v>12.036199999999999</v>
      </c>
      <c r="V623" s="157">
        <f t="shared" si="387"/>
        <v>433.30319999999995</v>
      </c>
      <c r="W623" s="219"/>
      <c r="X623" s="218">
        <v>0</v>
      </c>
      <c r="Y623" s="216">
        <v>0</v>
      </c>
      <c r="Z623" s="65" t="s">
        <v>12</v>
      </c>
      <c r="AA623" s="125">
        <f t="shared" si="388"/>
        <v>0</v>
      </c>
      <c r="AB623" s="125">
        <f t="shared" si="389"/>
        <v>0</v>
      </c>
      <c r="AC623" s="125">
        <f t="shared" si="390"/>
        <v>0</v>
      </c>
      <c r="AD623" s="66">
        <f t="shared" si="394"/>
        <v>0</v>
      </c>
      <c r="AE623" s="66">
        <f t="shared" si="395"/>
        <v>0</v>
      </c>
      <c r="AF623" s="67"/>
      <c r="AG623" s="68">
        <v>22</v>
      </c>
      <c r="AH623" s="68" t="str">
        <f t="shared" si="396"/>
        <v>SKLADEM</v>
      </c>
      <c r="AI623" s="68"/>
      <c r="AJ623" s="68"/>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row>
    <row r="624" spans="1:63" ht="24.75" hidden="1" customHeight="1">
      <c r="A624" s="1"/>
      <c r="B624" s="251" t="s">
        <v>727</v>
      </c>
      <c r="C624" s="251" t="s">
        <v>1131</v>
      </c>
      <c r="D624" s="67"/>
      <c r="E624" s="149" t="s">
        <v>673</v>
      </c>
      <c r="F624" s="149" t="s">
        <v>404</v>
      </c>
      <c r="G624" s="149">
        <v>1</v>
      </c>
      <c r="H624" s="149" t="s">
        <v>20</v>
      </c>
      <c r="I624" s="149" t="s">
        <v>674</v>
      </c>
      <c r="J624" s="149"/>
      <c r="K624" s="149">
        <v>19</v>
      </c>
      <c r="L624" s="149">
        <v>5.2999999999999999E-2</v>
      </c>
      <c r="M624" s="149">
        <v>36</v>
      </c>
      <c r="N624" s="149"/>
      <c r="O624" s="149"/>
      <c r="P624" s="165"/>
      <c r="Q624" s="159" t="s">
        <v>1233</v>
      </c>
      <c r="R624" s="154">
        <v>266.12</v>
      </c>
      <c r="S624" s="155">
        <f t="shared" si="385"/>
        <v>11.70928</v>
      </c>
      <c r="T624" s="156">
        <f t="shared" si="393"/>
        <v>421.53408000000002</v>
      </c>
      <c r="U624" s="157">
        <f t="shared" si="386"/>
        <v>11.70928</v>
      </c>
      <c r="V624" s="157">
        <f t="shared" si="387"/>
        <v>421.53408000000002</v>
      </c>
      <c r="W624" s="219"/>
      <c r="X624" s="218">
        <v>0</v>
      </c>
      <c r="Y624" s="216">
        <v>0</v>
      </c>
      <c r="Z624" s="65" t="s">
        <v>12</v>
      </c>
      <c r="AA624" s="125">
        <f t="shared" si="388"/>
        <v>0</v>
      </c>
      <c r="AB624" s="125">
        <f t="shared" si="389"/>
        <v>0</v>
      </c>
      <c r="AC624" s="125">
        <f t="shared" si="390"/>
        <v>0</v>
      </c>
      <c r="AD624" s="66">
        <f t="shared" si="394"/>
        <v>0</v>
      </c>
      <c r="AE624" s="66">
        <f t="shared" si="395"/>
        <v>0</v>
      </c>
      <c r="AF624" s="67"/>
      <c r="AG624" s="68">
        <v>205</v>
      </c>
      <c r="AH624" s="68" t="str">
        <f t="shared" si="396"/>
        <v>SKLADEM</v>
      </c>
      <c r="AI624" s="68"/>
      <c r="AJ624" s="68"/>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row>
    <row r="625" spans="1:63" ht="24.75" hidden="1" customHeight="1">
      <c r="A625" s="1"/>
      <c r="B625" s="251" t="s">
        <v>728</v>
      </c>
      <c r="C625" s="251" t="s">
        <v>1132</v>
      </c>
      <c r="D625" s="67"/>
      <c r="E625" s="149" t="s">
        <v>673</v>
      </c>
      <c r="F625" s="149" t="s">
        <v>404</v>
      </c>
      <c r="G625" s="149">
        <v>1</v>
      </c>
      <c r="H625" s="149" t="s">
        <v>20</v>
      </c>
      <c r="I625" s="149" t="s">
        <v>674</v>
      </c>
      <c r="J625" s="149"/>
      <c r="K625" s="149">
        <v>19</v>
      </c>
      <c r="L625" s="149">
        <v>5.2999999999999999E-2</v>
      </c>
      <c r="M625" s="149">
        <v>36</v>
      </c>
      <c r="N625" s="149"/>
      <c r="O625" s="149"/>
      <c r="P625" s="165"/>
      <c r="Q625" s="158" t="s">
        <v>11</v>
      </c>
      <c r="R625" s="154">
        <v>274.38</v>
      </c>
      <c r="S625" s="155">
        <f t="shared" si="385"/>
        <v>12.072719999999999</v>
      </c>
      <c r="T625" s="156">
        <f t="shared" si="393"/>
        <v>434.61791999999997</v>
      </c>
      <c r="U625" s="157">
        <f t="shared" si="386"/>
        <v>12.072719999999999</v>
      </c>
      <c r="V625" s="157">
        <f t="shared" si="387"/>
        <v>434.61791999999997</v>
      </c>
      <c r="W625" s="219"/>
      <c r="X625" s="218">
        <v>0</v>
      </c>
      <c r="Y625" s="216">
        <v>0</v>
      </c>
      <c r="Z625" s="65" t="s">
        <v>12</v>
      </c>
      <c r="AA625" s="125">
        <f t="shared" si="388"/>
        <v>0</v>
      </c>
      <c r="AB625" s="125">
        <f t="shared" si="389"/>
        <v>0</v>
      </c>
      <c r="AC625" s="125">
        <f t="shared" si="390"/>
        <v>0</v>
      </c>
      <c r="AD625" s="66">
        <f t="shared" si="394"/>
        <v>0</v>
      </c>
      <c r="AE625" s="66">
        <f t="shared" si="395"/>
        <v>0</v>
      </c>
      <c r="AF625" s="67"/>
      <c r="AG625" s="68">
        <v>334</v>
      </c>
      <c r="AH625" s="68" t="str">
        <f t="shared" si="396"/>
        <v>SKLADEM</v>
      </c>
      <c r="AI625" s="68"/>
      <c r="AJ625" s="68"/>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row>
    <row r="626" spans="1:63" ht="24.75" hidden="1" customHeight="1">
      <c r="A626" s="1"/>
      <c r="B626" s="251" t="s">
        <v>729</v>
      </c>
      <c r="C626" s="251" t="s">
        <v>1133</v>
      </c>
      <c r="D626" s="67"/>
      <c r="E626" s="149" t="s">
        <v>673</v>
      </c>
      <c r="F626" s="149" t="s">
        <v>404</v>
      </c>
      <c r="G626" s="149">
        <v>1</v>
      </c>
      <c r="H626" s="149" t="s">
        <v>20</v>
      </c>
      <c r="I626" s="149" t="s">
        <v>674</v>
      </c>
      <c r="J626" s="149"/>
      <c r="K626" s="149">
        <v>19</v>
      </c>
      <c r="L626" s="149">
        <v>5.2999999999999999E-2</v>
      </c>
      <c r="M626" s="149">
        <v>36</v>
      </c>
      <c r="N626" s="149"/>
      <c r="O626" s="149"/>
      <c r="P626" s="165"/>
      <c r="Q626" s="204" t="s">
        <v>1234</v>
      </c>
      <c r="R626" s="154">
        <v>287.60000000000002</v>
      </c>
      <c r="S626" s="155">
        <f t="shared" si="385"/>
        <v>12.654400000000001</v>
      </c>
      <c r="T626" s="156">
        <f t="shared" si="393"/>
        <v>455.55840000000001</v>
      </c>
      <c r="U626" s="157">
        <f t="shared" si="386"/>
        <v>12.654400000000001</v>
      </c>
      <c r="V626" s="157">
        <f t="shared" si="387"/>
        <v>455.55840000000001</v>
      </c>
      <c r="W626" s="219"/>
      <c r="X626" s="218">
        <v>0</v>
      </c>
      <c r="Y626" s="216">
        <v>0</v>
      </c>
      <c r="Z626" s="65" t="s">
        <v>12</v>
      </c>
      <c r="AA626" s="125">
        <f t="shared" si="388"/>
        <v>0</v>
      </c>
      <c r="AB626" s="125">
        <f t="shared" si="389"/>
        <v>0</v>
      </c>
      <c r="AC626" s="125">
        <f t="shared" si="390"/>
        <v>0</v>
      </c>
      <c r="AD626" s="66">
        <f t="shared" si="394"/>
        <v>0</v>
      </c>
      <c r="AE626" s="66">
        <f t="shared" si="395"/>
        <v>0</v>
      </c>
      <c r="AF626" s="67"/>
      <c r="AG626" s="68">
        <v>36</v>
      </c>
      <c r="AH626" s="68" t="str">
        <f t="shared" si="396"/>
        <v>SKLADEM</v>
      </c>
      <c r="AI626" s="68"/>
      <c r="AJ626" s="68"/>
      <c r="AK626" s="60"/>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row>
    <row r="627" spans="1:63" ht="24.75" hidden="1" customHeight="1">
      <c r="A627" s="1"/>
      <c r="B627" s="251" t="s">
        <v>730</v>
      </c>
      <c r="C627" s="251" t="s">
        <v>1134</v>
      </c>
      <c r="D627" s="67"/>
      <c r="E627" s="149" t="s">
        <v>673</v>
      </c>
      <c r="F627" s="149" t="s">
        <v>404</v>
      </c>
      <c r="G627" s="149">
        <v>1</v>
      </c>
      <c r="H627" s="149" t="s">
        <v>20</v>
      </c>
      <c r="I627" s="149" t="s">
        <v>674</v>
      </c>
      <c r="J627" s="149"/>
      <c r="K627" s="149">
        <v>19</v>
      </c>
      <c r="L627" s="149">
        <v>5.2999999999999999E-2</v>
      </c>
      <c r="M627" s="149">
        <v>36</v>
      </c>
      <c r="N627" s="149"/>
      <c r="O627" s="149"/>
      <c r="P627" s="165"/>
      <c r="Q627" s="159" t="s">
        <v>1233</v>
      </c>
      <c r="R627" s="154">
        <v>287.60000000000002</v>
      </c>
      <c r="S627" s="155">
        <f t="shared" si="385"/>
        <v>12.654400000000001</v>
      </c>
      <c r="T627" s="156">
        <f t="shared" si="393"/>
        <v>455.55840000000001</v>
      </c>
      <c r="U627" s="157">
        <f t="shared" si="386"/>
        <v>12.654400000000001</v>
      </c>
      <c r="V627" s="157">
        <f t="shared" si="387"/>
        <v>455.55840000000001</v>
      </c>
      <c r="W627" s="219"/>
      <c r="X627" s="218">
        <v>0</v>
      </c>
      <c r="Y627" s="216">
        <v>0</v>
      </c>
      <c r="Z627" s="65" t="s">
        <v>12</v>
      </c>
      <c r="AA627" s="125">
        <f t="shared" si="388"/>
        <v>0</v>
      </c>
      <c r="AB627" s="125">
        <f t="shared" si="389"/>
        <v>0</v>
      </c>
      <c r="AC627" s="125">
        <f t="shared" si="390"/>
        <v>0</v>
      </c>
      <c r="AD627" s="66">
        <f t="shared" si="394"/>
        <v>0</v>
      </c>
      <c r="AE627" s="66">
        <f t="shared" si="395"/>
        <v>0</v>
      </c>
      <c r="AF627" s="67"/>
      <c r="AG627" s="84">
        <v>87</v>
      </c>
      <c r="AH627" s="68" t="str">
        <f t="shared" si="396"/>
        <v>SKLADEM</v>
      </c>
      <c r="AI627" s="68"/>
      <c r="AJ627" s="68"/>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row>
    <row r="628" spans="1:63" ht="24.75" hidden="1" customHeight="1">
      <c r="A628" s="1"/>
      <c r="B628" s="251" t="s">
        <v>1368</v>
      </c>
      <c r="C628" s="251" t="s">
        <v>1369</v>
      </c>
      <c r="D628" s="200" t="s">
        <v>1262</v>
      </c>
      <c r="E628" s="307" t="s">
        <v>673</v>
      </c>
      <c r="F628" s="149" t="s">
        <v>404</v>
      </c>
      <c r="G628" s="149">
        <v>1</v>
      </c>
      <c r="H628" s="149" t="s">
        <v>20</v>
      </c>
      <c r="I628" s="149" t="s">
        <v>674</v>
      </c>
      <c r="J628" s="149"/>
      <c r="K628" s="149">
        <v>19</v>
      </c>
      <c r="L628" s="149">
        <v>5.2999999999999999E-2</v>
      </c>
      <c r="M628" s="149">
        <v>36</v>
      </c>
      <c r="N628" s="149"/>
      <c r="O628" s="149"/>
      <c r="P628" s="165"/>
      <c r="Q628" s="159" t="s">
        <v>1233</v>
      </c>
      <c r="R628" s="154">
        <v>316.99</v>
      </c>
      <c r="S628" s="155">
        <f t="shared" si="385"/>
        <v>13.947559999999999</v>
      </c>
      <c r="T628" s="156">
        <f t="shared" si="393"/>
        <v>502.11215999999996</v>
      </c>
      <c r="U628" s="157">
        <f t="shared" si="386"/>
        <v>13.947559999999999</v>
      </c>
      <c r="V628" s="157">
        <f t="shared" si="387"/>
        <v>502.11215999999996</v>
      </c>
      <c r="W628" s="219"/>
      <c r="X628" s="218">
        <v>0</v>
      </c>
      <c r="Y628" s="216">
        <v>0</v>
      </c>
      <c r="Z628" s="65" t="s">
        <v>12</v>
      </c>
      <c r="AA628" s="125">
        <f t="shared" si="388"/>
        <v>0</v>
      </c>
      <c r="AB628" s="125">
        <f t="shared" si="389"/>
        <v>0</v>
      </c>
      <c r="AC628" s="125">
        <f t="shared" si="390"/>
        <v>0</v>
      </c>
      <c r="AD628" s="66">
        <f t="shared" si="394"/>
        <v>0</v>
      </c>
      <c r="AE628" s="66">
        <f t="shared" si="395"/>
        <v>0</v>
      </c>
      <c r="AF628" s="200" t="s">
        <v>1262</v>
      </c>
      <c r="AG628" s="84">
        <v>109</v>
      </c>
      <c r="AH628" s="68" t="str">
        <f t="shared" si="396"/>
        <v>SKLADEM</v>
      </c>
      <c r="AI628" s="68"/>
      <c r="AJ628" s="68"/>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row>
    <row r="629" spans="1:63" ht="24.75" hidden="1" customHeight="1">
      <c r="A629" s="1"/>
      <c r="B629" s="248"/>
      <c r="C629" s="249" t="s">
        <v>632</v>
      </c>
      <c r="D629" s="100"/>
      <c r="E629" s="191"/>
      <c r="F629" s="191"/>
      <c r="G629" s="191"/>
      <c r="H629" s="191"/>
      <c r="I629" s="191"/>
      <c r="J629" s="191"/>
      <c r="K629" s="191"/>
      <c r="L629" s="191"/>
      <c r="M629" s="191"/>
      <c r="N629" s="191"/>
      <c r="O629" s="191"/>
      <c r="P629" s="192"/>
      <c r="Q629" s="191"/>
      <c r="R629" s="191"/>
      <c r="S629" s="155">
        <f t="shared" si="385"/>
        <v>0</v>
      </c>
      <c r="T629" s="156">
        <f t="shared" si="393"/>
        <v>0</v>
      </c>
      <c r="U629" s="157">
        <f t="shared" si="386"/>
        <v>0</v>
      </c>
      <c r="V629" s="157">
        <f t="shared" si="387"/>
        <v>0</v>
      </c>
      <c r="W629" s="219"/>
      <c r="X629" s="218">
        <v>0</v>
      </c>
      <c r="Y629" s="216">
        <v>0</v>
      </c>
      <c r="Z629" s="65" t="s">
        <v>12</v>
      </c>
      <c r="AA629" s="125">
        <f t="shared" si="388"/>
        <v>0</v>
      </c>
      <c r="AB629" s="125">
        <f t="shared" si="389"/>
        <v>0</v>
      </c>
      <c r="AC629" s="125">
        <f t="shared" si="390"/>
        <v>0</v>
      </c>
      <c r="AD629" s="66">
        <f t="shared" si="394"/>
        <v>0</v>
      </c>
      <c r="AE629" s="66">
        <f t="shared" si="395"/>
        <v>0</v>
      </c>
      <c r="AF629" s="100"/>
      <c r="AG629" s="68"/>
      <c r="AH629" s="68"/>
      <c r="AI629" s="68"/>
      <c r="AJ629" s="68"/>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row>
    <row r="630" spans="1:63" ht="24.75" hidden="1" customHeight="1">
      <c r="A630" s="1"/>
      <c r="B630" s="251" t="s">
        <v>731</v>
      </c>
      <c r="C630" s="251" t="s">
        <v>1135</v>
      </c>
      <c r="D630" s="67"/>
      <c r="E630" s="149" t="s">
        <v>673</v>
      </c>
      <c r="F630" s="149" t="s">
        <v>404</v>
      </c>
      <c r="G630" s="149">
        <v>1</v>
      </c>
      <c r="H630" s="149" t="s">
        <v>20</v>
      </c>
      <c r="I630" s="149" t="s">
        <v>674</v>
      </c>
      <c r="J630" s="149"/>
      <c r="K630" s="149">
        <v>19</v>
      </c>
      <c r="L630" s="149">
        <v>5.2999999999999999E-2</v>
      </c>
      <c r="M630" s="149">
        <v>36</v>
      </c>
      <c r="N630" s="149"/>
      <c r="O630" s="149"/>
      <c r="P630" s="165"/>
      <c r="Q630" s="159" t="s">
        <v>1233</v>
      </c>
      <c r="R630" s="154">
        <v>262.81</v>
      </c>
      <c r="S630" s="155">
        <f t="shared" si="385"/>
        <v>11.563639999999999</v>
      </c>
      <c r="T630" s="156">
        <f t="shared" si="393"/>
        <v>416.29103999999995</v>
      </c>
      <c r="U630" s="157">
        <f t="shared" si="386"/>
        <v>11.563639999999999</v>
      </c>
      <c r="V630" s="157">
        <f t="shared" si="387"/>
        <v>416.29103999999995</v>
      </c>
      <c r="W630" s="219"/>
      <c r="X630" s="218">
        <v>0</v>
      </c>
      <c r="Y630" s="216">
        <v>0</v>
      </c>
      <c r="Z630" s="65" t="s">
        <v>12</v>
      </c>
      <c r="AA630" s="125">
        <f t="shared" si="388"/>
        <v>0</v>
      </c>
      <c r="AB630" s="125">
        <f t="shared" si="389"/>
        <v>0</v>
      </c>
      <c r="AC630" s="125">
        <f t="shared" si="390"/>
        <v>0</v>
      </c>
      <c r="AD630" s="66">
        <f t="shared" si="394"/>
        <v>0</v>
      </c>
      <c r="AE630" s="66">
        <f t="shared" si="395"/>
        <v>0</v>
      </c>
      <c r="AF630" s="67"/>
      <c r="AG630" s="68">
        <v>72</v>
      </c>
      <c r="AH630" s="68" t="str">
        <f t="shared" ref="AH630:AH633" si="397">IF(AG630&gt;0,"SKLADEM","VYPRODÁNO")</f>
        <v>SKLADEM</v>
      </c>
      <c r="AI630" s="68"/>
      <c r="AJ630" s="68"/>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row>
    <row r="631" spans="1:63" ht="24.75" hidden="1" customHeight="1">
      <c r="A631" s="1"/>
      <c r="B631" s="251" t="s">
        <v>732</v>
      </c>
      <c r="C631" s="251" t="s">
        <v>1136</v>
      </c>
      <c r="D631" s="67"/>
      <c r="E631" s="149" t="s">
        <v>673</v>
      </c>
      <c r="F631" s="149" t="s">
        <v>404</v>
      </c>
      <c r="G631" s="149">
        <v>1</v>
      </c>
      <c r="H631" s="149" t="s">
        <v>20</v>
      </c>
      <c r="I631" s="149" t="s">
        <v>674</v>
      </c>
      <c r="J631" s="149"/>
      <c r="K631" s="149">
        <v>19</v>
      </c>
      <c r="L631" s="149">
        <v>5.2999999999999999E-2</v>
      </c>
      <c r="M631" s="149">
        <v>36</v>
      </c>
      <c r="N631" s="149"/>
      <c r="O631" s="149"/>
      <c r="P631" s="165"/>
      <c r="Q631" s="159" t="s">
        <v>1233</v>
      </c>
      <c r="R631" s="154">
        <v>260.33</v>
      </c>
      <c r="S631" s="155">
        <f t="shared" si="385"/>
        <v>11.454519999999999</v>
      </c>
      <c r="T631" s="156">
        <f t="shared" si="393"/>
        <v>412.36271999999997</v>
      </c>
      <c r="U631" s="157">
        <f t="shared" si="386"/>
        <v>11.454519999999999</v>
      </c>
      <c r="V631" s="157">
        <f t="shared" si="387"/>
        <v>412.36271999999997</v>
      </c>
      <c r="W631" s="219"/>
      <c r="X631" s="218">
        <v>0</v>
      </c>
      <c r="Y631" s="216">
        <v>0</v>
      </c>
      <c r="Z631" s="65" t="s">
        <v>12</v>
      </c>
      <c r="AA631" s="125">
        <f t="shared" si="388"/>
        <v>0</v>
      </c>
      <c r="AB631" s="125">
        <f t="shared" si="389"/>
        <v>0</v>
      </c>
      <c r="AC631" s="125">
        <f t="shared" si="390"/>
        <v>0</v>
      </c>
      <c r="AD631" s="66">
        <f t="shared" si="394"/>
        <v>0</v>
      </c>
      <c r="AE631" s="66">
        <f t="shared" si="395"/>
        <v>0</v>
      </c>
      <c r="AF631" s="67"/>
      <c r="AG631" s="68">
        <v>72</v>
      </c>
      <c r="AH631" s="68" t="str">
        <f t="shared" si="397"/>
        <v>SKLADEM</v>
      </c>
      <c r="AI631" s="68"/>
      <c r="AJ631" s="68"/>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row>
    <row r="632" spans="1:63" ht="24.75" hidden="1" customHeight="1">
      <c r="A632" s="1"/>
      <c r="B632" s="251" t="s">
        <v>733</v>
      </c>
      <c r="C632" s="251" t="s">
        <v>1137</v>
      </c>
      <c r="D632" s="67"/>
      <c r="E632" s="149" t="s">
        <v>673</v>
      </c>
      <c r="F632" s="149" t="s">
        <v>404</v>
      </c>
      <c r="G632" s="149">
        <v>1</v>
      </c>
      <c r="H632" s="149" t="s">
        <v>20</v>
      </c>
      <c r="I632" s="149" t="s">
        <v>674</v>
      </c>
      <c r="J632" s="149"/>
      <c r="K632" s="149">
        <v>19</v>
      </c>
      <c r="L632" s="149">
        <v>5.2999999999999999E-2</v>
      </c>
      <c r="M632" s="149">
        <v>36</v>
      </c>
      <c r="N632" s="149"/>
      <c r="O632" s="149"/>
      <c r="P632" s="165"/>
      <c r="Q632" s="186" t="s">
        <v>1234</v>
      </c>
      <c r="R632" s="154">
        <v>262.81</v>
      </c>
      <c r="S632" s="155">
        <f t="shared" si="385"/>
        <v>11.563639999999999</v>
      </c>
      <c r="T632" s="156">
        <f t="shared" si="393"/>
        <v>416.29103999999995</v>
      </c>
      <c r="U632" s="157">
        <f t="shared" si="386"/>
        <v>11.563639999999999</v>
      </c>
      <c r="V632" s="157">
        <f t="shared" si="387"/>
        <v>416.29103999999995</v>
      </c>
      <c r="W632" s="219"/>
      <c r="X632" s="218">
        <v>0</v>
      </c>
      <c r="Y632" s="216">
        <v>0</v>
      </c>
      <c r="Z632" s="65" t="s">
        <v>12</v>
      </c>
      <c r="AA632" s="125">
        <f t="shared" si="388"/>
        <v>0</v>
      </c>
      <c r="AB632" s="125">
        <f t="shared" si="389"/>
        <v>0</v>
      </c>
      <c r="AC632" s="125">
        <f t="shared" si="390"/>
        <v>0</v>
      </c>
      <c r="AD632" s="66">
        <f t="shared" si="394"/>
        <v>0</v>
      </c>
      <c r="AE632" s="66">
        <f t="shared" si="395"/>
        <v>0</v>
      </c>
      <c r="AF632" s="67"/>
      <c r="AG632" s="68">
        <v>36</v>
      </c>
      <c r="AH632" s="68" t="str">
        <f t="shared" si="397"/>
        <v>SKLADEM</v>
      </c>
      <c r="AI632" s="68"/>
      <c r="AJ632" s="68"/>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row>
    <row r="633" spans="1:63" ht="24.75" hidden="1" customHeight="1">
      <c r="A633" s="1"/>
      <c r="B633" s="251" t="s">
        <v>734</v>
      </c>
      <c r="C633" s="251" t="s">
        <v>1138</v>
      </c>
      <c r="D633" s="67"/>
      <c r="E633" s="149" t="s">
        <v>673</v>
      </c>
      <c r="F633" s="149" t="s">
        <v>404</v>
      </c>
      <c r="G633" s="149">
        <v>1</v>
      </c>
      <c r="H633" s="149" t="s">
        <v>20</v>
      </c>
      <c r="I633" s="149" t="s">
        <v>674</v>
      </c>
      <c r="J633" s="149"/>
      <c r="K633" s="149">
        <v>19</v>
      </c>
      <c r="L633" s="149">
        <v>5.2999999999999999E-2</v>
      </c>
      <c r="M633" s="149">
        <v>36</v>
      </c>
      <c r="N633" s="149"/>
      <c r="O633" s="149"/>
      <c r="P633" s="165"/>
      <c r="Q633" s="186" t="s">
        <v>1234</v>
      </c>
      <c r="R633" s="154">
        <v>218.18</v>
      </c>
      <c r="S633" s="155">
        <f t="shared" si="385"/>
        <v>9.5999199999999991</v>
      </c>
      <c r="T633" s="156">
        <f t="shared" si="393"/>
        <v>345.59711999999996</v>
      </c>
      <c r="U633" s="157">
        <f t="shared" si="386"/>
        <v>9.5999199999999991</v>
      </c>
      <c r="V633" s="157">
        <f t="shared" si="387"/>
        <v>345.59711999999996</v>
      </c>
      <c r="W633" s="219"/>
      <c r="X633" s="218">
        <v>0</v>
      </c>
      <c r="Y633" s="216">
        <v>0</v>
      </c>
      <c r="Z633" s="65" t="s">
        <v>12</v>
      </c>
      <c r="AA633" s="125">
        <f t="shared" si="388"/>
        <v>0</v>
      </c>
      <c r="AB633" s="125">
        <f t="shared" si="389"/>
        <v>0</v>
      </c>
      <c r="AC633" s="125">
        <f t="shared" si="390"/>
        <v>0</v>
      </c>
      <c r="AD633" s="66">
        <f t="shared" si="394"/>
        <v>0</v>
      </c>
      <c r="AE633" s="66">
        <f t="shared" si="395"/>
        <v>0</v>
      </c>
      <c r="AF633" s="67"/>
      <c r="AG633" s="68">
        <v>1</v>
      </c>
      <c r="AH633" s="68" t="str">
        <f t="shared" si="397"/>
        <v>SKLADEM</v>
      </c>
      <c r="AI633" s="68"/>
      <c r="AJ633" s="68"/>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row>
    <row r="634" spans="1:63" ht="24.75" hidden="1" customHeight="1">
      <c r="A634" s="1"/>
      <c r="B634" s="248"/>
      <c r="C634" s="249" t="s">
        <v>635</v>
      </c>
      <c r="D634" s="100"/>
      <c r="E634" s="191"/>
      <c r="F634" s="191"/>
      <c r="G634" s="191"/>
      <c r="H634" s="191"/>
      <c r="I634" s="191"/>
      <c r="J634" s="191"/>
      <c r="K634" s="191"/>
      <c r="L634" s="191"/>
      <c r="M634" s="191"/>
      <c r="N634" s="191"/>
      <c r="O634" s="191"/>
      <c r="P634" s="192"/>
      <c r="Q634" s="191"/>
      <c r="R634" s="191"/>
      <c r="S634" s="155">
        <f t="shared" si="385"/>
        <v>0</v>
      </c>
      <c r="T634" s="156">
        <f t="shared" si="393"/>
        <v>0</v>
      </c>
      <c r="U634" s="157">
        <f t="shared" si="386"/>
        <v>0</v>
      </c>
      <c r="V634" s="157">
        <f t="shared" si="387"/>
        <v>0</v>
      </c>
      <c r="W634" s="219"/>
      <c r="X634" s="218">
        <v>0</v>
      </c>
      <c r="Y634" s="216">
        <v>0</v>
      </c>
      <c r="Z634" s="65" t="s">
        <v>12</v>
      </c>
      <c r="AA634" s="125">
        <f t="shared" si="388"/>
        <v>0</v>
      </c>
      <c r="AB634" s="125">
        <f t="shared" si="389"/>
        <v>0</v>
      </c>
      <c r="AC634" s="125">
        <f t="shared" si="390"/>
        <v>0</v>
      </c>
      <c r="AD634" s="66">
        <f t="shared" si="394"/>
        <v>0</v>
      </c>
      <c r="AE634" s="66">
        <f t="shared" si="395"/>
        <v>0</v>
      </c>
      <c r="AF634" s="100"/>
      <c r="AG634" s="68">
        <v>0</v>
      </c>
      <c r="AH634" s="68" t="str">
        <f t="shared" ref="AH634:AH642" si="398">IF(AG634=0,"VYPRODÁNO","SKLADEM")</f>
        <v>VYPRODÁNO</v>
      </c>
      <c r="AI634" s="68"/>
      <c r="AJ634" s="68"/>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row>
    <row r="635" spans="1:63" ht="24.75" hidden="1" customHeight="1">
      <c r="A635" s="1"/>
      <c r="B635" s="251" t="s">
        <v>735</v>
      </c>
      <c r="C635" s="251" t="s">
        <v>1139</v>
      </c>
      <c r="D635" s="67"/>
      <c r="E635" s="149" t="s">
        <v>673</v>
      </c>
      <c r="F635" s="149" t="s">
        <v>404</v>
      </c>
      <c r="G635" s="149">
        <v>1</v>
      </c>
      <c r="H635" s="149" t="s">
        <v>20</v>
      </c>
      <c r="I635" s="149" t="s">
        <v>674</v>
      </c>
      <c r="J635" s="149"/>
      <c r="K635" s="149">
        <v>19</v>
      </c>
      <c r="L635" s="149">
        <v>5.2999999999999999E-2</v>
      </c>
      <c r="M635" s="149">
        <v>36</v>
      </c>
      <c r="N635" s="149"/>
      <c r="O635" s="149"/>
      <c r="P635" s="165"/>
      <c r="Q635" s="186" t="s">
        <v>1234</v>
      </c>
      <c r="R635" s="154">
        <v>260.33</v>
      </c>
      <c r="S635" s="155">
        <f t="shared" si="385"/>
        <v>11.454519999999999</v>
      </c>
      <c r="T635" s="156">
        <f t="shared" si="393"/>
        <v>412.36271999999997</v>
      </c>
      <c r="U635" s="157">
        <f t="shared" si="386"/>
        <v>11.454519999999999</v>
      </c>
      <c r="V635" s="157">
        <f t="shared" si="387"/>
        <v>412.36271999999997</v>
      </c>
      <c r="W635" s="219"/>
      <c r="X635" s="218">
        <v>0</v>
      </c>
      <c r="Y635" s="216">
        <v>0</v>
      </c>
      <c r="Z635" s="65" t="s">
        <v>12</v>
      </c>
      <c r="AA635" s="125">
        <f t="shared" si="388"/>
        <v>0</v>
      </c>
      <c r="AB635" s="125">
        <f t="shared" si="389"/>
        <v>0</v>
      </c>
      <c r="AC635" s="125">
        <f t="shared" si="390"/>
        <v>0</v>
      </c>
      <c r="AD635" s="66">
        <f t="shared" si="394"/>
        <v>0</v>
      </c>
      <c r="AE635" s="66">
        <f t="shared" si="395"/>
        <v>0</v>
      </c>
      <c r="AF635" s="67"/>
      <c r="AG635" s="68">
        <v>32</v>
      </c>
      <c r="AH635" s="68" t="str">
        <f t="shared" si="398"/>
        <v>SKLADEM</v>
      </c>
      <c r="AI635" s="68"/>
      <c r="AJ635" s="68"/>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row>
    <row r="636" spans="1:63" ht="24.75" hidden="1" customHeight="1">
      <c r="A636" s="1"/>
      <c r="B636" s="251" t="s">
        <v>730</v>
      </c>
      <c r="C636" s="251" t="s">
        <v>1134</v>
      </c>
      <c r="D636" s="67"/>
      <c r="E636" s="149" t="s">
        <v>673</v>
      </c>
      <c r="F636" s="149" t="s">
        <v>404</v>
      </c>
      <c r="G636" s="149">
        <v>1</v>
      </c>
      <c r="H636" s="149" t="s">
        <v>20</v>
      </c>
      <c r="I636" s="149" t="s">
        <v>674</v>
      </c>
      <c r="J636" s="149"/>
      <c r="K636" s="149">
        <v>19</v>
      </c>
      <c r="L636" s="149">
        <v>5.2999999999999999E-2</v>
      </c>
      <c r="M636" s="149">
        <v>36</v>
      </c>
      <c r="N636" s="149"/>
      <c r="O636" s="149"/>
      <c r="P636" s="165"/>
      <c r="Q636" s="174" t="s">
        <v>1352</v>
      </c>
      <c r="R636" s="154">
        <v>287.60000000000002</v>
      </c>
      <c r="S636" s="155">
        <f t="shared" si="385"/>
        <v>12.654400000000001</v>
      </c>
      <c r="T636" s="156">
        <f t="shared" si="393"/>
        <v>455.55840000000001</v>
      </c>
      <c r="U636" s="157">
        <f t="shared" si="386"/>
        <v>12.654400000000001</v>
      </c>
      <c r="V636" s="157">
        <f t="shared" si="387"/>
        <v>455.55840000000001</v>
      </c>
      <c r="W636" s="219"/>
      <c r="X636" s="218">
        <v>0</v>
      </c>
      <c r="Y636" s="216">
        <v>0</v>
      </c>
      <c r="Z636" s="65" t="s">
        <v>12</v>
      </c>
      <c r="AA636" s="125">
        <f t="shared" si="388"/>
        <v>0</v>
      </c>
      <c r="AB636" s="125">
        <f t="shared" si="389"/>
        <v>0</v>
      </c>
      <c r="AC636" s="125">
        <f t="shared" si="390"/>
        <v>0</v>
      </c>
      <c r="AD636" s="66">
        <f t="shared" si="394"/>
        <v>0</v>
      </c>
      <c r="AE636" s="66">
        <f t="shared" si="395"/>
        <v>0</v>
      </c>
      <c r="AF636" s="67"/>
      <c r="AG636" s="68">
        <v>87</v>
      </c>
      <c r="AH636" s="68" t="str">
        <f t="shared" si="398"/>
        <v>SKLADEM</v>
      </c>
      <c r="AI636" s="68"/>
      <c r="AJ636" s="68"/>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row>
    <row r="637" spans="1:63" ht="24.75" hidden="1" customHeight="1">
      <c r="A637" s="1"/>
      <c r="B637" s="251" t="s">
        <v>736</v>
      </c>
      <c r="C637" s="251" t="s">
        <v>737</v>
      </c>
      <c r="D637" s="67"/>
      <c r="E637" s="149" t="s">
        <v>31</v>
      </c>
      <c r="F637" s="149" t="s">
        <v>404</v>
      </c>
      <c r="G637" s="149">
        <v>1</v>
      </c>
      <c r="H637" s="149" t="s">
        <v>20</v>
      </c>
      <c r="I637" s="149" t="s">
        <v>674</v>
      </c>
      <c r="J637" s="149"/>
      <c r="K637" s="149"/>
      <c r="L637" s="149"/>
      <c r="M637" s="149"/>
      <c r="N637" s="149"/>
      <c r="O637" s="149"/>
      <c r="P637" s="165"/>
      <c r="Q637" s="158" t="s">
        <v>11</v>
      </c>
      <c r="R637" s="154">
        <v>114.88</v>
      </c>
      <c r="S637" s="155">
        <f t="shared" si="385"/>
        <v>5.0547199999999997</v>
      </c>
      <c r="T637" s="156">
        <f t="shared" si="393"/>
        <v>0</v>
      </c>
      <c r="U637" s="157">
        <f t="shared" si="386"/>
        <v>5.0547199999999997</v>
      </c>
      <c r="V637" s="157">
        <f t="shared" si="387"/>
        <v>0</v>
      </c>
      <c r="W637" s="219"/>
      <c r="X637" s="218">
        <v>0</v>
      </c>
      <c r="Y637" s="216">
        <v>0</v>
      </c>
      <c r="Z637" s="65" t="s">
        <v>12</v>
      </c>
      <c r="AA637" s="125">
        <f t="shared" si="388"/>
        <v>0</v>
      </c>
      <c r="AB637" s="125">
        <f t="shared" si="389"/>
        <v>0</v>
      </c>
      <c r="AC637" s="125">
        <f t="shared" si="390"/>
        <v>0</v>
      </c>
      <c r="AD637" s="66">
        <f t="shared" si="394"/>
        <v>0</v>
      </c>
      <c r="AE637" s="66">
        <f t="shared" si="395"/>
        <v>0</v>
      </c>
      <c r="AF637" s="67"/>
      <c r="AG637" s="68">
        <v>0</v>
      </c>
      <c r="AH637" s="68" t="str">
        <f t="shared" si="398"/>
        <v>VYPRODÁNO</v>
      </c>
      <c r="AI637" s="68"/>
      <c r="AJ637" s="68"/>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row>
    <row r="638" spans="1:63" ht="24.75" hidden="1" customHeight="1">
      <c r="A638" s="1"/>
      <c r="B638" s="248"/>
      <c r="C638" s="249" t="s">
        <v>637</v>
      </c>
      <c r="D638" s="101"/>
      <c r="E638" s="191"/>
      <c r="F638" s="191"/>
      <c r="G638" s="191"/>
      <c r="H638" s="191"/>
      <c r="I638" s="191"/>
      <c r="J638" s="191"/>
      <c r="K638" s="191"/>
      <c r="L638" s="191"/>
      <c r="M638" s="191"/>
      <c r="N638" s="191"/>
      <c r="O638" s="191"/>
      <c r="P638" s="192"/>
      <c r="Q638" s="191"/>
      <c r="R638" s="191"/>
      <c r="S638" s="155">
        <f t="shared" si="385"/>
        <v>0</v>
      </c>
      <c r="T638" s="156">
        <f t="shared" si="393"/>
        <v>0</v>
      </c>
      <c r="U638" s="157">
        <f t="shared" si="386"/>
        <v>0</v>
      </c>
      <c r="V638" s="157">
        <f t="shared" si="387"/>
        <v>0</v>
      </c>
      <c r="W638" s="219"/>
      <c r="X638" s="218">
        <v>0</v>
      </c>
      <c r="Y638" s="216">
        <v>0</v>
      </c>
      <c r="Z638" s="65" t="s">
        <v>12</v>
      </c>
      <c r="AA638" s="125">
        <f t="shared" si="388"/>
        <v>0</v>
      </c>
      <c r="AB638" s="125">
        <f t="shared" si="389"/>
        <v>0</v>
      </c>
      <c r="AC638" s="125">
        <f t="shared" si="390"/>
        <v>0</v>
      </c>
      <c r="AD638" s="66">
        <f t="shared" si="394"/>
        <v>0</v>
      </c>
      <c r="AE638" s="66">
        <f t="shared" si="395"/>
        <v>0</v>
      </c>
      <c r="AF638" s="101"/>
      <c r="AG638" s="80"/>
      <c r="AH638" s="68"/>
      <c r="AI638" s="68"/>
      <c r="AJ638" s="68"/>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row>
    <row r="639" spans="1:63" ht="24.75" hidden="1" customHeight="1">
      <c r="A639" s="1"/>
      <c r="B639" s="251" t="s">
        <v>738</v>
      </c>
      <c r="C639" s="251" t="s">
        <v>1140</v>
      </c>
      <c r="D639" s="67"/>
      <c r="E639" s="149" t="s">
        <v>673</v>
      </c>
      <c r="F639" s="149" t="s">
        <v>404</v>
      </c>
      <c r="G639" s="149">
        <v>1</v>
      </c>
      <c r="H639" s="149" t="s">
        <v>20</v>
      </c>
      <c r="I639" s="149" t="s">
        <v>674</v>
      </c>
      <c r="J639" s="149"/>
      <c r="K639" s="149">
        <v>19</v>
      </c>
      <c r="L639" s="149">
        <v>5.2999999999999999E-2</v>
      </c>
      <c r="M639" s="149">
        <v>36</v>
      </c>
      <c r="N639" s="149"/>
      <c r="O639" s="149"/>
      <c r="P639" s="165"/>
      <c r="Q639" s="169" t="s">
        <v>1352</v>
      </c>
      <c r="R639" s="154">
        <v>285.12</v>
      </c>
      <c r="S639" s="155">
        <f t="shared" si="385"/>
        <v>12.54528</v>
      </c>
      <c r="T639" s="156">
        <f t="shared" si="393"/>
        <v>451.63008000000002</v>
      </c>
      <c r="U639" s="157">
        <f t="shared" si="386"/>
        <v>12.54528</v>
      </c>
      <c r="V639" s="157">
        <f t="shared" si="387"/>
        <v>451.63008000000002</v>
      </c>
      <c r="W639" s="219"/>
      <c r="X639" s="218">
        <v>0</v>
      </c>
      <c r="Y639" s="216">
        <v>0</v>
      </c>
      <c r="Z639" s="65" t="s">
        <v>12</v>
      </c>
      <c r="AA639" s="125">
        <f t="shared" si="388"/>
        <v>0</v>
      </c>
      <c r="AB639" s="125">
        <f t="shared" si="389"/>
        <v>0</v>
      </c>
      <c r="AC639" s="125">
        <f t="shared" si="390"/>
        <v>0</v>
      </c>
      <c r="AD639" s="66">
        <f t="shared" si="394"/>
        <v>0</v>
      </c>
      <c r="AE639" s="66">
        <f t="shared" si="395"/>
        <v>0</v>
      </c>
      <c r="AF639" s="67"/>
      <c r="AG639" s="68">
        <v>12</v>
      </c>
      <c r="AH639" s="68" t="str">
        <f t="shared" si="398"/>
        <v>SKLADEM</v>
      </c>
      <c r="AI639" s="68"/>
      <c r="AJ639" s="68"/>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row>
    <row r="640" spans="1:63" ht="24.75" hidden="1" customHeight="1">
      <c r="A640" s="1"/>
      <c r="B640" s="251" t="s">
        <v>739</v>
      </c>
      <c r="C640" s="251" t="s">
        <v>1141</v>
      </c>
      <c r="D640" s="67"/>
      <c r="E640" s="149" t="s">
        <v>673</v>
      </c>
      <c r="F640" s="149" t="s">
        <v>404</v>
      </c>
      <c r="G640" s="149">
        <v>1</v>
      </c>
      <c r="H640" s="149" t="s">
        <v>20</v>
      </c>
      <c r="I640" s="149" t="s">
        <v>674</v>
      </c>
      <c r="J640" s="149"/>
      <c r="K640" s="149">
        <v>19</v>
      </c>
      <c r="L640" s="149">
        <v>5.2999999999999999E-2</v>
      </c>
      <c r="M640" s="149">
        <v>36</v>
      </c>
      <c r="N640" s="149"/>
      <c r="O640" s="149"/>
      <c r="P640" s="165"/>
      <c r="Q640" s="158" t="s">
        <v>11</v>
      </c>
      <c r="R640" s="154">
        <v>285.12</v>
      </c>
      <c r="S640" s="155">
        <f t="shared" si="385"/>
        <v>12.54528</v>
      </c>
      <c r="T640" s="156">
        <f t="shared" si="393"/>
        <v>451.63008000000002</v>
      </c>
      <c r="U640" s="157">
        <f t="shared" si="386"/>
        <v>12.54528</v>
      </c>
      <c r="V640" s="157">
        <f t="shared" si="387"/>
        <v>451.63008000000002</v>
      </c>
      <c r="W640" s="219"/>
      <c r="X640" s="218">
        <v>0</v>
      </c>
      <c r="Y640" s="216">
        <v>0</v>
      </c>
      <c r="Z640" s="65" t="s">
        <v>12</v>
      </c>
      <c r="AA640" s="125">
        <f t="shared" si="388"/>
        <v>0</v>
      </c>
      <c r="AB640" s="125">
        <f t="shared" si="389"/>
        <v>0</v>
      </c>
      <c r="AC640" s="125">
        <f t="shared" si="390"/>
        <v>0</v>
      </c>
      <c r="AD640" s="66">
        <f t="shared" si="394"/>
        <v>0</v>
      </c>
      <c r="AE640" s="66">
        <f t="shared" si="395"/>
        <v>0</v>
      </c>
      <c r="AF640" s="67"/>
      <c r="AG640" s="68">
        <v>0</v>
      </c>
      <c r="AH640" s="68" t="str">
        <f t="shared" si="398"/>
        <v>VYPRODÁNO</v>
      </c>
      <c r="AI640" s="68"/>
      <c r="AJ640" s="68"/>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row>
    <row r="641" spans="1:63" ht="24.75" hidden="1" customHeight="1">
      <c r="A641" s="1"/>
      <c r="B641" s="251" t="s">
        <v>1366</v>
      </c>
      <c r="C641" s="251" t="s">
        <v>1367</v>
      </c>
      <c r="D641" s="200" t="s">
        <v>1262</v>
      </c>
      <c r="E641" s="149" t="s">
        <v>31</v>
      </c>
      <c r="F641" s="149" t="s">
        <v>404</v>
      </c>
      <c r="G641" s="149">
        <v>1</v>
      </c>
      <c r="H641" s="149" t="s">
        <v>20</v>
      </c>
      <c r="I641" s="149" t="s">
        <v>674</v>
      </c>
      <c r="J641" s="149"/>
      <c r="K641" s="149">
        <v>19</v>
      </c>
      <c r="L641" s="149">
        <v>5.2999999999999999E-2</v>
      </c>
      <c r="M641" s="149">
        <v>36</v>
      </c>
      <c r="N641" s="149"/>
      <c r="O641" s="149"/>
      <c r="P641" s="165"/>
      <c r="Q641" s="198" t="s">
        <v>1233</v>
      </c>
      <c r="R641" s="154">
        <v>344.41</v>
      </c>
      <c r="S641" s="155">
        <f t="shared" si="385"/>
        <v>15.15404</v>
      </c>
      <c r="T641" s="156">
        <f t="shared" si="393"/>
        <v>545.54543999999999</v>
      </c>
      <c r="U641" s="157">
        <f t="shared" si="386"/>
        <v>15.15404</v>
      </c>
      <c r="V641" s="157">
        <f t="shared" si="387"/>
        <v>545.54543999999999</v>
      </c>
      <c r="W641" s="219"/>
      <c r="X641" s="218">
        <v>0</v>
      </c>
      <c r="Y641" s="216">
        <v>0</v>
      </c>
      <c r="Z641" s="65" t="s">
        <v>12</v>
      </c>
      <c r="AA641" s="125">
        <f t="shared" si="388"/>
        <v>0</v>
      </c>
      <c r="AB641" s="125">
        <f t="shared" si="389"/>
        <v>0</v>
      </c>
      <c r="AC641" s="125">
        <f t="shared" si="390"/>
        <v>0</v>
      </c>
      <c r="AD641" s="66">
        <f t="shared" si="394"/>
        <v>0</v>
      </c>
      <c r="AE641" s="66">
        <f t="shared" si="395"/>
        <v>0</v>
      </c>
      <c r="AF641" s="200" t="s">
        <v>1262</v>
      </c>
      <c r="AG641" s="68">
        <v>36</v>
      </c>
      <c r="AH641" s="68" t="str">
        <f t="shared" si="398"/>
        <v>SKLADEM</v>
      </c>
      <c r="AI641" s="68"/>
      <c r="AJ641" s="68"/>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row>
    <row r="642" spans="1:63" ht="24.75" hidden="1" customHeight="1">
      <c r="A642" s="1"/>
      <c r="B642" s="251" t="s">
        <v>740</v>
      </c>
      <c r="C642" s="251" t="s">
        <v>741</v>
      </c>
      <c r="D642" s="67"/>
      <c r="E642" s="149" t="s">
        <v>31</v>
      </c>
      <c r="F642" s="149" t="s">
        <v>404</v>
      </c>
      <c r="G642" s="149">
        <v>1</v>
      </c>
      <c r="H642" s="149" t="s">
        <v>20</v>
      </c>
      <c r="I642" s="149" t="s">
        <v>674</v>
      </c>
      <c r="J642" s="149"/>
      <c r="K642" s="149">
        <v>19</v>
      </c>
      <c r="L642" s="149">
        <v>5.2999999999999999E-2</v>
      </c>
      <c r="M642" s="149">
        <v>36</v>
      </c>
      <c r="N642" s="149"/>
      <c r="O642" s="149"/>
      <c r="P642" s="165"/>
      <c r="Q642" s="198" t="s">
        <v>1233</v>
      </c>
      <c r="R642" s="154">
        <v>260.33</v>
      </c>
      <c r="S642" s="155">
        <f t="shared" si="385"/>
        <v>11.454519999999999</v>
      </c>
      <c r="T642" s="156">
        <f t="shared" si="393"/>
        <v>412.36271999999997</v>
      </c>
      <c r="U642" s="157">
        <f t="shared" si="386"/>
        <v>11.454519999999999</v>
      </c>
      <c r="V642" s="157">
        <f t="shared" si="387"/>
        <v>412.36271999999997</v>
      </c>
      <c r="W642" s="219"/>
      <c r="X642" s="218">
        <v>0</v>
      </c>
      <c r="Y642" s="216">
        <v>0</v>
      </c>
      <c r="Z642" s="65" t="s">
        <v>12</v>
      </c>
      <c r="AA642" s="125">
        <f t="shared" si="388"/>
        <v>0</v>
      </c>
      <c r="AB642" s="125">
        <f t="shared" si="389"/>
        <v>0</v>
      </c>
      <c r="AC642" s="125">
        <f t="shared" si="390"/>
        <v>0</v>
      </c>
      <c r="AD642" s="66">
        <f t="shared" si="394"/>
        <v>0</v>
      </c>
      <c r="AE642" s="66">
        <f t="shared" si="395"/>
        <v>0</v>
      </c>
      <c r="AF642" s="67"/>
      <c r="AG642" s="68">
        <v>108</v>
      </c>
      <c r="AH642" s="68" t="str">
        <f t="shared" si="398"/>
        <v>SKLADEM</v>
      </c>
      <c r="AI642" s="68"/>
      <c r="AJ642" s="68"/>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row>
    <row r="643" spans="1:63" ht="24.75" hidden="1" customHeight="1">
      <c r="A643" s="1"/>
      <c r="B643" s="251" t="s">
        <v>742</v>
      </c>
      <c r="C643" s="251" t="s">
        <v>743</v>
      </c>
      <c r="D643" s="67"/>
      <c r="E643" s="149" t="s">
        <v>31</v>
      </c>
      <c r="F643" s="149" t="s">
        <v>404</v>
      </c>
      <c r="G643" s="149">
        <v>1</v>
      </c>
      <c r="H643" s="149" t="s">
        <v>20</v>
      </c>
      <c r="I643" s="149" t="s">
        <v>674</v>
      </c>
      <c r="J643" s="149"/>
      <c r="K643" s="149">
        <v>19</v>
      </c>
      <c r="L643" s="149">
        <v>5.2999999999999999E-2</v>
      </c>
      <c r="M643" s="149">
        <v>36</v>
      </c>
      <c r="N643" s="149"/>
      <c r="O643" s="149"/>
      <c r="P643" s="165"/>
      <c r="Q643" s="169" t="s">
        <v>1352</v>
      </c>
      <c r="R643" s="154">
        <v>379.34</v>
      </c>
      <c r="S643" s="155">
        <f t="shared" si="385"/>
        <v>16.690959999999997</v>
      </c>
      <c r="T643" s="156">
        <f t="shared" si="393"/>
        <v>600.87455999999986</v>
      </c>
      <c r="U643" s="157">
        <f t="shared" si="386"/>
        <v>16.690959999999997</v>
      </c>
      <c r="V643" s="157">
        <f t="shared" si="387"/>
        <v>600.87455999999986</v>
      </c>
      <c r="W643" s="219"/>
      <c r="X643" s="218">
        <v>0</v>
      </c>
      <c r="Y643" s="216">
        <v>0</v>
      </c>
      <c r="Z643" s="65" t="s">
        <v>12</v>
      </c>
      <c r="AA643" s="125">
        <f t="shared" si="388"/>
        <v>0</v>
      </c>
      <c r="AB643" s="125">
        <f t="shared" si="389"/>
        <v>0</v>
      </c>
      <c r="AC643" s="125">
        <f t="shared" si="390"/>
        <v>0</v>
      </c>
      <c r="AD643" s="66">
        <f t="shared" si="394"/>
        <v>0</v>
      </c>
      <c r="AE643" s="66">
        <f t="shared" si="395"/>
        <v>0</v>
      </c>
      <c r="AF643" s="67"/>
      <c r="AG643" s="68">
        <v>0</v>
      </c>
      <c r="AH643" s="68" t="str">
        <f t="shared" ref="AH643" si="399">IF(AG643&gt;0,"SKLADEM","VYPRODÁNO")</f>
        <v>VYPRODÁNO</v>
      </c>
      <c r="AI643" s="68"/>
      <c r="AJ643" s="68"/>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row>
    <row r="644" spans="1:63" ht="24.75" hidden="1" customHeight="1">
      <c r="A644" s="1"/>
      <c r="B644" s="248"/>
      <c r="C644" s="249" t="s">
        <v>744</v>
      </c>
      <c r="D644" s="100"/>
      <c r="E644" s="191"/>
      <c r="F644" s="191"/>
      <c r="G644" s="191"/>
      <c r="H644" s="191"/>
      <c r="I644" s="191"/>
      <c r="J644" s="191"/>
      <c r="K644" s="191"/>
      <c r="L644" s="191"/>
      <c r="M644" s="191"/>
      <c r="N644" s="191"/>
      <c r="O644" s="191"/>
      <c r="P644" s="192"/>
      <c r="Q644" s="191"/>
      <c r="R644" s="191"/>
      <c r="S644" s="155">
        <f t="shared" si="385"/>
        <v>0</v>
      </c>
      <c r="T644" s="156">
        <f t="shared" si="393"/>
        <v>0</v>
      </c>
      <c r="U644" s="157">
        <f t="shared" si="386"/>
        <v>0</v>
      </c>
      <c r="V644" s="157">
        <f t="shared" si="387"/>
        <v>0</v>
      </c>
      <c r="W644" s="219"/>
      <c r="X644" s="218">
        <v>0</v>
      </c>
      <c r="Y644" s="216">
        <v>0</v>
      </c>
      <c r="Z644" s="65" t="s">
        <v>12</v>
      </c>
      <c r="AA644" s="125">
        <f t="shared" si="388"/>
        <v>0</v>
      </c>
      <c r="AB644" s="125">
        <f t="shared" si="389"/>
        <v>0</v>
      </c>
      <c r="AC644" s="125">
        <f t="shared" si="390"/>
        <v>0</v>
      </c>
      <c r="AD644" s="66">
        <f t="shared" si="394"/>
        <v>0</v>
      </c>
      <c r="AE644" s="66">
        <f t="shared" si="395"/>
        <v>0</v>
      </c>
      <c r="AF644" s="100"/>
      <c r="AG644" s="68"/>
      <c r="AH644" s="68"/>
      <c r="AI644" s="68"/>
      <c r="AJ644" s="68"/>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row>
    <row r="645" spans="1:63" ht="24.75" hidden="1" customHeight="1">
      <c r="A645" s="1"/>
      <c r="B645" s="251" t="s">
        <v>745</v>
      </c>
      <c r="C645" s="251" t="s">
        <v>1142</v>
      </c>
      <c r="D645" s="67"/>
      <c r="E645" s="149" t="s">
        <v>673</v>
      </c>
      <c r="F645" s="149" t="s">
        <v>404</v>
      </c>
      <c r="G645" s="149">
        <v>1</v>
      </c>
      <c r="H645" s="149" t="s">
        <v>20</v>
      </c>
      <c r="I645" s="149" t="s">
        <v>674</v>
      </c>
      <c r="J645" s="149"/>
      <c r="K645" s="149">
        <v>19</v>
      </c>
      <c r="L645" s="149">
        <v>5.2999999999999999E-2</v>
      </c>
      <c r="M645" s="149">
        <v>36</v>
      </c>
      <c r="N645" s="149"/>
      <c r="O645" s="149"/>
      <c r="P645" s="165"/>
      <c r="Q645" s="159" t="s">
        <v>1233</v>
      </c>
      <c r="R645" s="154">
        <v>271.89999999999998</v>
      </c>
      <c r="S645" s="155">
        <f t="shared" si="385"/>
        <v>11.963599999999998</v>
      </c>
      <c r="T645" s="156">
        <f t="shared" si="393"/>
        <v>430.68959999999993</v>
      </c>
      <c r="U645" s="157">
        <f t="shared" si="386"/>
        <v>11.963599999999998</v>
      </c>
      <c r="V645" s="157">
        <f t="shared" si="387"/>
        <v>430.68959999999993</v>
      </c>
      <c r="W645" s="219"/>
      <c r="X645" s="218">
        <v>0</v>
      </c>
      <c r="Y645" s="216">
        <v>0</v>
      </c>
      <c r="Z645" s="65" t="s">
        <v>12</v>
      </c>
      <c r="AA645" s="125">
        <f t="shared" si="388"/>
        <v>0</v>
      </c>
      <c r="AB645" s="125">
        <f t="shared" si="389"/>
        <v>0</v>
      </c>
      <c r="AC645" s="125">
        <f t="shared" si="390"/>
        <v>0</v>
      </c>
      <c r="AD645" s="66">
        <f t="shared" si="394"/>
        <v>0</v>
      </c>
      <c r="AE645" s="66">
        <f t="shared" si="395"/>
        <v>0</v>
      </c>
      <c r="AF645" s="67"/>
      <c r="AG645" s="68">
        <v>36</v>
      </c>
      <c r="AH645" s="68" t="str">
        <f t="shared" ref="AH645:AH652" si="400">IF(AG645=0,"VYPRODÁNO","SKLADEM")</f>
        <v>SKLADEM</v>
      </c>
      <c r="AI645" s="68"/>
      <c r="AJ645" s="68"/>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row>
    <row r="646" spans="1:63" ht="24.75" hidden="1" customHeight="1">
      <c r="A646" s="1"/>
      <c r="B646" s="251" t="s">
        <v>746</v>
      </c>
      <c r="C646" s="251" t="s">
        <v>1143</v>
      </c>
      <c r="D646" s="67"/>
      <c r="E646" s="149" t="s">
        <v>673</v>
      </c>
      <c r="F646" s="149" t="s">
        <v>404</v>
      </c>
      <c r="G646" s="149">
        <v>1</v>
      </c>
      <c r="H646" s="149" t="s">
        <v>20</v>
      </c>
      <c r="I646" s="149" t="s">
        <v>674</v>
      </c>
      <c r="J646" s="149"/>
      <c r="K646" s="149">
        <v>19</v>
      </c>
      <c r="L646" s="149">
        <v>5.2999999999999999E-2</v>
      </c>
      <c r="M646" s="149">
        <v>36</v>
      </c>
      <c r="N646" s="149"/>
      <c r="O646" s="149"/>
      <c r="P646" s="165"/>
      <c r="Q646" s="159" t="s">
        <v>1233</v>
      </c>
      <c r="R646" s="154">
        <v>271.89999999999998</v>
      </c>
      <c r="S646" s="155">
        <f t="shared" si="385"/>
        <v>11.963599999999998</v>
      </c>
      <c r="T646" s="156">
        <f t="shared" si="393"/>
        <v>430.68959999999993</v>
      </c>
      <c r="U646" s="157">
        <f t="shared" si="386"/>
        <v>11.963599999999998</v>
      </c>
      <c r="V646" s="157">
        <f t="shared" si="387"/>
        <v>430.68959999999993</v>
      </c>
      <c r="W646" s="219"/>
      <c r="X646" s="218">
        <v>0</v>
      </c>
      <c r="Y646" s="216">
        <v>0</v>
      </c>
      <c r="Z646" s="65" t="s">
        <v>12</v>
      </c>
      <c r="AA646" s="125">
        <f t="shared" si="388"/>
        <v>0</v>
      </c>
      <c r="AB646" s="125">
        <f t="shared" si="389"/>
        <v>0</v>
      </c>
      <c r="AC646" s="125">
        <f t="shared" si="390"/>
        <v>0</v>
      </c>
      <c r="AD646" s="66">
        <f t="shared" si="394"/>
        <v>0</v>
      </c>
      <c r="AE646" s="66">
        <f t="shared" si="395"/>
        <v>0</v>
      </c>
      <c r="AF646" s="67"/>
      <c r="AG646" s="68">
        <v>72</v>
      </c>
      <c r="AH646" s="68" t="str">
        <f t="shared" si="400"/>
        <v>SKLADEM</v>
      </c>
      <c r="AI646" s="68"/>
      <c r="AJ646" s="68"/>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row>
    <row r="647" spans="1:63" ht="24.75" hidden="1" customHeight="1">
      <c r="A647" s="1"/>
      <c r="B647" s="251" t="s">
        <v>747</v>
      </c>
      <c r="C647" s="251" t="s">
        <v>1144</v>
      </c>
      <c r="D647" s="67"/>
      <c r="E647" s="149" t="s">
        <v>673</v>
      </c>
      <c r="F647" s="149" t="s">
        <v>404</v>
      </c>
      <c r="G647" s="149">
        <v>1</v>
      </c>
      <c r="H647" s="149" t="s">
        <v>20</v>
      </c>
      <c r="I647" s="149" t="s">
        <v>674</v>
      </c>
      <c r="J647" s="149"/>
      <c r="K647" s="149">
        <v>19</v>
      </c>
      <c r="L647" s="149">
        <v>5.2999999999999999E-2</v>
      </c>
      <c r="M647" s="149">
        <v>36</v>
      </c>
      <c r="N647" s="149"/>
      <c r="O647" s="149"/>
      <c r="P647" s="165"/>
      <c r="Q647" s="186" t="s">
        <v>1234</v>
      </c>
      <c r="R647" s="154">
        <v>264.45999999999998</v>
      </c>
      <c r="S647" s="155">
        <f t="shared" si="385"/>
        <v>11.636239999999999</v>
      </c>
      <c r="T647" s="156">
        <f t="shared" si="393"/>
        <v>418.90463999999997</v>
      </c>
      <c r="U647" s="157">
        <f t="shared" si="386"/>
        <v>11.636239999999999</v>
      </c>
      <c r="V647" s="157">
        <f t="shared" si="387"/>
        <v>418.90463999999997</v>
      </c>
      <c r="W647" s="219"/>
      <c r="X647" s="218">
        <v>0</v>
      </c>
      <c r="Y647" s="216">
        <v>0</v>
      </c>
      <c r="Z647" s="65" t="s">
        <v>12</v>
      </c>
      <c r="AA647" s="125">
        <f t="shared" si="388"/>
        <v>0</v>
      </c>
      <c r="AB647" s="125">
        <f t="shared" si="389"/>
        <v>0</v>
      </c>
      <c r="AC647" s="125">
        <f t="shared" si="390"/>
        <v>0</v>
      </c>
      <c r="AD647" s="66">
        <f t="shared" si="394"/>
        <v>0</v>
      </c>
      <c r="AE647" s="66">
        <f t="shared" si="395"/>
        <v>0</v>
      </c>
      <c r="AF647" s="67"/>
      <c r="AG647" s="68">
        <v>36</v>
      </c>
      <c r="AH647" s="68" t="str">
        <f t="shared" si="400"/>
        <v>SKLADEM</v>
      </c>
      <c r="AI647" s="68"/>
      <c r="AJ647" s="68"/>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row>
    <row r="648" spans="1:63" ht="24.75" hidden="1" customHeight="1">
      <c r="A648" s="1"/>
      <c r="B648" s="251" t="s">
        <v>748</v>
      </c>
      <c r="C648" s="251" t="s">
        <v>1145</v>
      </c>
      <c r="D648" s="67"/>
      <c r="E648" s="149" t="s">
        <v>673</v>
      </c>
      <c r="F648" s="149" t="s">
        <v>404</v>
      </c>
      <c r="G648" s="149">
        <v>1</v>
      </c>
      <c r="H648" s="149" t="s">
        <v>20</v>
      </c>
      <c r="I648" s="149" t="s">
        <v>674</v>
      </c>
      <c r="J648" s="149"/>
      <c r="K648" s="149">
        <v>19</v>
      </c>
      <c r="L648" s="149">
        <v>5.2999999999999999E-2</v>
      </c>
      <c r="M648" s="149">
        <v>36</v>
      </c>
      <c r="N648" s="149"/>
      <c r="O648" s="149"/>
      <c r="P648" s="165"/>
      <c r="Q648" s="159" t="s">
        <v>1233</v>
      </c>
      <c r="R648" s="154">
        <v>296.69</v>
      </c>
      <c r="S648" s="155">
        <f t="shared" si="385"/>
        <v>13.054359999999999</v>
      </c>
      <c r="T648" s="156">
        <f t="shared" si="393"/>
        <v>469.95695999999998</v>
      </c>
      <c r="U648" s="157">
        <f t="shared" si="386"/>
        <v>13.054359999999999</v>
      </c>
      <c r="V648" s="157">
        <f t="shared" si="387"/>
        <v>469.95695999999998</v>
      </c>
      <c r="W648" s="219"/>
      <c r="X648" s="218">
        <v>0</v>
      </c>
      <c r="Y648" s="216">
        <v>0</v>
      </c>
      <c r="Z648" s="65" t="s">
        <v>12</v>
      </c>
      <c r="AA648" s="125">
        <f t="shared" si="388"/>
        <v>0</v>
      </c>
      <c r="AB648" s="125">
        <f t="shared" si="389"/>
        <v>0</v>
      </c>
      <c r="AC648" s="125">
        <f t="shared" si="390"/>
        <v>0</v>
      </c>
      <c r="AD648" s="66">
        <f t="shared" si="394"/>
        <v>0</v>
      </c>
      <c r="AE648" s="66">
        <f t="shared" si="395"/>
        <v>0</v>
      </c>
      <c r="AF648" s="67"/>
      <c r="AG648" s="68">
        <v>84</v>
      </c>
      <c r="AH648" s="68" t="str">
        <f t="shared" si="400"/>
        <v>SKLADEM</v>
      </c>
      <c r="AI648" s="68"/>
      <c r="AJ648" s="68"/>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row>
    <row r="649" spans="1:63" ht="24.75" hidden="1" customHeight="1">
      <c r="A649" s="1"/>
      <c r="B649" s="251" t="s">
        <v>749</v>
      </c>
      <c r="C649" s="251" t="s">
        <v>1146</v>
      </c>
      <c r="D649" s="67"/>
      <c r="E649" s="149" t="s">
        <v>673</v>
      </c>
      <c r="F649" s="149" t="s">
        <v>404</v>
      </c>
      <c r="G649" s="149">
        <v>1</v>
      </c>
      <c r="H649" s="149" t="s">
        <v>20</v>
      </c>
      <c r="I649" s="149" t="s">
        <v>674</v>
      </c>
      <c r="J649" s="149"/>
      <c r="K649" s="149">
        <v>19</v>
      </c>
      <c r="L649" s="149">
        <v>5.2999999999999999E-2</v>
      </c>
      <c r="M649" s="149">
        <v>36</v>
      </c>
      <c r="N649" s="149"/>
      <c r="O649" s="149"/>
      <c r="P649" s="165"/>
      <c r="Q649" s="174" t="s">
        <v>1352</v>
      </c>
      <c r="R649" s="154">
        <v>273.55</v>
      </c>
      <c r="S649" s="155">
        <f t="shared" si="385"/>
        <v>12.036199999999999</v>
      </c>
      <c r="T649" s="156">
        <f t="shared" si="393"/>
        <v>433.30319999999995</v>
      </c>
      <c r="U649" s="157">
        <f t="shared" si="386"/>
        <v>12.036199999999999</v>
      </c>
      <c r="V649" s="157">
        <f t="shared" si="387"/>
        <v>433.30319999999995</v>
      </c>
      <c r="W649" s="219"/>
      <c r="X649" s="218">
        <v>0</v>
      </c>
      <c r="Y649" s="216">
        <v>0</v>
      </c>
      <c r="Z649" s="65" t="s">
        <v>12</v>
      </c>
      <c r="AA649" s="125">
        <f t="shared" si="388"/>
        <v>0</v>
      </c>
      <c r="AB649" s="125">
        <f t="shared" si="389"/>
        <v>0</v>
      </c>
      <c r="AC649" s="125">
        <f t="shared" si="390"/>
        <v>0</v>
      </c>
      <c r="AD649" s="66">
        <f t="shared" si="394"/>
        <v>0</v>
      </c>
      <c r="AE649" s="66">
        <f t="shared" si="395"/>
        <v>0</v>
      </c>
      <c r="AF649" s="67"/>
      <c r="AG649" s="84">
        <v>248</v>
      </c>
      <c r="AH649" s="68" t="str">
        <f t="shared" si="400"/>
        <v>SKLADEM</v>
      </c>
      <c r="AI649" s="68"/>
      <c r="AJ649" s="68"/>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row>
    <row r="650" spans="1:63" ht="24.75" hidden="1" customHeight="1">
      <c r="A650" s="1"/>
      <c r="B650" s="251" t="s">
        <v>750</v>
      </c>
      <c r="C650" s="251" t="s">
        <v>1147</v>
      </c>
      <c r="D650" s="67"/>
      <c r="E650" s="149" t="s">
        <v>673</v>
      </c>
      <c r="F650" s="149" t="s">
        <v>404</v>
      </c>
      <c r="G650" s="149">
        <v>1</v>
      </c>
      <c r="H650" s="149" t="s">
        <v>20</v>
      </c>
      <c r="I650" s="149" t="s">
        <v>674</v>
      </c>
      <c r="J650" s="149"/>
      <c r="K650" s="149">
        <v>19</v>
      </c>
      <c r="L650" s="149">
        <v>5.2999999999999999E-2</v>
      </c>
      <c r="M650" s="149">
        <v>36</v>
      </c>
      <c r="N650" s="149"/>
      <c r="O650" s="149"/>
      <c r="P650" s="165"/>
      <c r="Q650" s="159" t="s">
        <v>1233</v>
      </c>
      <c r="R650" s="154">
        <v>285.12</v>
      </c>
      <c r="S650" s="155">
        <f t="shared" si="385"/>
        <v>12.54528</v>
      </c>
      <c r="T650" s="156">
        <f t="shared" si="393"/>
        <v>451.63008000000002</v>
      </c>
      <c r="U650" s="157">
        <f t="shared" si="386"/>
        <v>12.54528</v>
      </c>
      <c r="V650" s="157">
        <f t="shared" si="387"/>
        <v>451.63008000000002</v>
      </c>
      <c r="W650" s="219"/>
      <c r="X650" s="218">
        <v>0</v>
      </c>
      <c r="Y650" s="216">
        <v>0</v>
      </c>
      <c r="Z650" s="65" t="s">
        <v>12</v>
      </c>
      <c r="AA650" s="125">
        <f t="shared" si="388"/>
        <v>0</v>
      </c>
      <c r="AB650" s="125">
        <f t="shared" si="389"/>
        <v>0</v>
      </c>
      <c r="AC650" s="125">
        <f t="shared" si="390"/>
        <v>0</v>
      </c>
      <c r="AD650" s="66">
        <f t="shared" si="394"/>
        <v>0</v>
      </c>
      <c r="AE650" s="66">
        <f t="shared" si="395"/>
        <v>0</v>
      </c>
      <c r="AF650" s="67"/>
      <c r="AG650" s="68">
        <v>72</v>
      </c>
      <c r="AH650" s="68" t="str">
        <f t="shared" si="400"/>
        <v>SKLADEM</v>
      </c>
      <c r="AI650" s="68"/>
      <c r="AJ650" s="68"/>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row>
    <row r="651" spans="1:63" ht="24.75" hidden="1" customHeight="1">
      <c r="A651" s="1"/>
      <c r="B651" s="251" t="s">
        <v>751</v>
      </c>
      <c r="C651" s="251" t="s">
        <v>1148</v>
      </c>
      <c r="D651" s="67"/>
      <c r="E651" s="149" t="s">
        <v>673</v>
      </c>
      <c r="F651" s="149" t="s">
        <v>404</v>
      </c>
      <c r="G651" s="149">
        <v>1</v>
      </c>
      <c r="H651" s="149" t="s">
        <v>20</v>
      </c>
      <c r="I651" s="149" t="s">
        <v>674</v>
      </c>
      <c r="J651" s="149"/>
      <c r="K651" s="149">
        <v>19</v>
      </c>
      <c r="L651" s="149">
        <v>5.2999999999999999E-2</v>
      </c>
      <c r="M651" s="149">
        <v>36</v>
      </c>
      <c r="N651" s="149"/>
      <c r="O651" s="149"/>
      <c r="P651" s="165"/>
      <c r="Q651" s="158" t="s">
        <v>11</v>
      </c>
      <c r="R651" s="154">
        <v>264.45999999999998</v>
      </c>
      <c r="S651" s="155">
        <f t="shared" si="385"/>
        <v>11.636239999999999</v>
      </c>
      <c r="T651" s="156">
        <f t="shared" si="393"/>
        <v>418.90463999999997</v>
      </c>
      <c r="U651" s="157">
        <f t="shared" si="386"/>
        <v>11.636239999999999</v>
      </c>
      <c r="V651" s="157">
        <f t="shared" si="387"/>
        <v>418.90463999999997</v>
      </c>
      <c r="W651" s="219"/>
      <c r="X651" s="218">
        <v>0</v>
      </c>
      <c r="Y651" s="216">
        <v>0</v>
      </c>
      <c r="Z651" s="65" t="s">
        <v>12</v>
      </c>
      <c r="AA651" s="125">
        <f t="shared" si="388"/>
        <v>0</v>
      </c>
      <c r="AB651" s="125">
        <f t="shared" si="389"/>
        <v>0</v>
      </c>
      <c r="AC651" s="125">
        <f t="shared" si="390"/>
        <v>0</v>
      </c>
      <c r="AD651" s="66">
        <f t="shared" si="394"/>
        <v>0</v>
      </c>
      <c r="AE651" s="66">
        <f t="shared" si="395"/>
        <v>0</v>
      </c>
      <c r="AF651" s="67"/>
      <c r="AG651" s="68">
        <v>0</v>
      </c>
      <c r="AH651" s="68" t="str">
        <f t="shared" si="400"/>
        <v>VYPRODÁNO</v>
      </c>
      <c r="AI651" s="68"/>
      <c r="AJ651" s="68"/>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row>
    <row r="652" spans="1:63" ht="24.75" hidden="1" customHeight="1">
      <c r="A652" s="1"/>
      <c r="B652" s="251" t="s">
        <v>752</v>
      </c>
      <c r="C652" s="251" t="s">
        <v>753</v>
      </c>
      <c r="D652" s="67"/>
      <c r="E652" s="149" t="s">
        <v>31</v>
      </c>
      <c r="F652" s="149" t="s">
        <v>404</v>
      </c>
      <c r="G652" s="149">
        <v>1</v>
      </c>
      <c r="H652" s="149" t="s">
        <v>20</v>
      </c>
      <c r="I652" s="149" t="s">
        <v>674</v>
      </c>
      <c r="J652" s="149"/>
      <c r="K652" s="149">
        <v>19</v>
      </c>
      <c r="L652" s="149">
        <v>5.2999999999999999E-2</v>
      </c>
      <c r="M652" s="149">
        <v>36</v>
      </c>
      <c r="N652" s="149"/>
      <c r="O652" s="149"/>
      <c r="P652" s="165"/>
      <c r="Q652" s="169" t="s">
        <v>1352</v>
      </c>
      <c r="R652" s="154">
        <v>305.79000000000002</v>
      </c>
      <c r="S652" s="155">
        <f t="shared" si="385"/>
        <v>13.45476</v>
      </c>
      <c r="T652" s="156">
        <f t="shared" si="393"/>
        <v>484.37135999999998</v>
      </c>
      <c r="U652" s="157">
        <f t="shared" si="386"/>
        <v>13.45476</v>
      </c>
      <c r="V652" s="157">
        <f t="shared" si="387"/>
        <v>484.37135999999998</v>
      </c>
      <c r="W652" s="219"/>
      <c r="X652" s="218">
        <v>0</v>
      </c>
      <c r="Y652" s="216">
        <v>0</v>
      </c>
      <c r="Z652" s="65" t="s">
        <v>12</v>
      </c>
      <c r="AA652" s="125">
        <f t="shared" si="388"/>
        <v>0</v>
      </c>
      <c r="AB652" s="125">
        <f t="shared" si="389"/>
        <v>0</v>
      </c>
      <c r="AC652" s="125">
        <f t="shared" si="390"/>
        <v>0</v>
      </c>
      <c r="AD652" s="66">
        <f t="shared" si="394"/>
        <v>0</v>
      </c>
      <c r="AE652" s="66">
        <f t="shared" si="395"/>
        <v>0</v>
      </c>
      <c r="AF652" s="67"/>
      <c r="AG652" s="68">
        <v>0</v>
      </c>
      <c r="AH652" s="68" t="str">
        <f t="shared" si="400"/>
        <v>VYPRODÁNO</v>
      </c>
      <c r="AI652" s="68"/>
      <c r="AJ652" s="68"/>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row>
    <row r="653" spans="1:63" ht="24.75" hidden="1" customHeight="1">
      <c r="A653" s="1"/>
      <c r="B653" s="251" t="s">
        <v>754</v>
      </c>
      <c r="C653" s="251" t="s">
        <v>755</v>
      </c>
      <c r="D653" s="67"/>
      <c r="E653" s="149" t="s">
        <v>31</v>
      </c>
      <c r="F653" s="149" t="s">
        <v>404</v>
      </c>
      <c r="G653" s="149">
        <v>1</v>
      </c>
      <c r="H653" s="149" t="s">
        <v>20</v>
      </c>
      <c r="I653" s="149" t="s">
        <v>674</v>
      </c>
      <c r="J653" s="149"/>
      <c r="K653" s="149">
        <v>19</v>
      </c>
      <c r="L653" s="149">
        <v>5.2999999999999999E-2</v>
      </c>
      <c r="M653" s="149">
        <v>36</v>
      </c>
      <c r="N653" s="149"/>
      <c r="O653" s="149"/>
      <c r="P653" s="165"/>
      <c r="Q653" s="169" t="s">
        <v>1352</v>
      </c>
      <c r="R653" s="154">
        <v>305.79000000000002</v>
      </c>
      <c r="S653" s="155">
        <f t="shared" si="385"/>
        <v>13.45476</v>
      </c>
      <c r="T653" s="156">
        <f t="shared" si="393"/>
        <v>484.37135999999998</v>
      </c>
      <c r="U653" s="157">
        <f t="shared" si="386"/>
        <v>13.45476</v>
      </c>
      <c r="V653" s="157">
        <f t="shared" si="387"/>
        <v>484.37135999999998</v>
      </c>
      <c r="W653" s="219"/>
      <c r="X653" s="218">
        <v>0</v>
      </c>
      <c r="Y653" s="216">
        <v>0</v>
      </c>
      <c r="Z653" s="65" t="s">
        <v>12</v>
      </c>
      <c r="AA653" s="125">
        <f t="shared" si="388"/>
        <v>0</v>
      </c>
      <c r="AB653" s="125">
        <f t="shared" si="389"/>
        <v>0</v>
      </c>
      <c r="AC653" s="125">
        <f t="shared" si="390"/>
        <v>0</v>
      </c>
      <c r="AD653" s="66">
        <f t="shared" si="394"/>
        <v>0</v>
      </c>
      <c r="AE653" s="66">
        <f t="shared" si="395"/>
        <v>0</v>
      </c>
      <c r="AF653" s="67"/>
      <c r="AG653" s="68">
        <v>0</v>
      </c>
      <c r="AH653" s="68" t="str">
        <f t="shared" ref="AH653:AH654" si="401">IF(AG653&gt;0,"SKLADEM","VYPRODÁNO")</f>
        <v>VYPRODÁNO</v>
      </c>
      <c r="AI653" s="68"/>
      <c r="AJ653" s="68"/>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row>
    <row r="654" spans="1:63" ht="24.75" hidden="1" customHeight="1">
      <c r="A654" s="1"/>
      <c r="B654" s="251" t="s">
        <v>756</v>
      </c>
      <c r="C654" s="251" t="s">
        <v>757</v>
      </c>
      <c r="D654" s="67"/>
      <c r="E654" s="149" t="s">
        <v>31</v>
      </c>
      <c r="F654" s="149" t="s">
        <v>404</v>
      </c>
      <c r="G654" s="149">
        <v>1</v>
      </c>
      <c r="H654" s="149" t="s">
        <v>20</v>
      </c>
      <c r="I654" s="149" t="s">
        <v>674</v>
      </c>
      <c r="J654" s="149"/>
      <c r="K654" s="149">
        <v>19</v>
      </c>
      <c r="L654" s="149">
        <v>5.2999999999999999E-2</v>
      </c>
      <c r="M654" s="149">
        <v>36</v>
      </c>
      <c r="N654" s="149"/>
      <c r="O654" s="149"/>
      <c r="P654" s="165"/>
      <c r="Q654" s="158" t="s">
        <v>11</v>
      </c>
      <c r="R654" s="154">
        <v>104.96</v>
      </c>
      <c r="S654" s="155">
        <f t="shared" si="385"/>
        <v>4.6182399999999992</v>
      </c>
      <c r="T654" s="156">
        <f t="shared" si="393"/>
        <v>166.25663999999998</v>
      </c>
      <c r="U654" s="157">
        <f t="shared" si="386"/>
        <v>4.6182399999999992</v>
      </c>
      <c r="V654" s="157">
        <f t="shared" si="387"/>
        <v>166.25663999999998</v>
      </c>
      <c r="W654" s="219"/>
      <c r="X654" s="218">
        <v>0</v>
      </c>
      <c r="Y654" s="216">
        <v>0</v>
      </c>
      <c r="Z654" s="65" t="s">
        <v>12</v>
      </c>
      <c r="AA654" s="125">
        <f t="shared" si="388"/>
        <v>0</v>
      </c>
      <c r="AB654" s="125">
        <f t="shared" si="389"/>
        <v>0</v>
      </c>
      <c r="AC654" s="125">
        <f t="shared" si="390"/>
        <v>0</v>
      </c>
      <c r="AD654" s="66">
        <f t="shared" si="394"/>
        <v>0</v>
      </c>
      <c r="AE654" s="66">
        <f t="shared" si="395"/>
        <v>0</v>
      </c>
      <c r="AF654" s="67"/>
      <c r="AG654" s="68">
        <v>0</v>
      </c>
      <c r="AH654" s="68" t="str">
        <f t="shared" si="401"/>
        <v>VYPRODÁNO</v>
      </c>
      <c r="AI654" s="68"/>
      <c r="AJ654" s="68"/>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row>
    <row r="655" spans="1:63" ht="24.75" hidden="1" customHeight="1">
      <c r="A655" s="1"/>
      <c r="B655" s="251" t="s">
        <v>758</v>
      </c>
      <c r="C655" s="251" t="s">
        <v>759</v>
      </c>
      <c r="D655" s="67"/>
      <c r="E655" s="149" t="s">
        <v>31</v>
      </c>
      <c r="F655" s="149" t="s">
        <v>404</v>
      </c>
      <c r="G655" s="149">
        <v>1</v>
      </c>
      <c r="H655" s="149" t="s">
        <v>20</v>
      </c>
      <c r="I655" s="149" t="s">
        <v>674</v>
      </c>
      <c r="J655" s="149"/>
      <c r="K655" s="149">
        <v>19</v>
      </c>
      <c r="L655" s="149">
        <v>5.2999999999999999E-2</v>
      </c>
      <c r="M655" s="149">
        <v>36</v>
      </c>
      <c r="N655" s="149"/>
      <c r="O655" s="149"/>
      <c r="P655" s="165"/>
      <c r="Q655" s="169" t="s">
        <v>1352</v>
      </c>
      <c r="R655" s="154">
        <v>324.79000000000002</v>
      </c>
      <c r="S655" s="155">
        <f t="shared" si="385"/>
        <v>14.290760000000001</v>
      </c>
      <c r="T655" s="156">
        <f t="shared" si="393"/>
        <v>514.46735999999999</v>
      </c>
      <c r="U655" s="157">
        <f t="shared" si="386"/>
        <v>14.290760000000001</v>
      </c>
      <c r="V655" s="157">
        <f t="shared" si="387"/>
        <v>514.46735999999999</v>
      </c>
      <c r="W655" s="219"/>
      <c r="X655" s="218">
        <v>0</v>
      </c>
      <c r="Y655" s="216">
        <v>0</v>
      </c>
      <c r="Z655" s="65" t="s">
        <v>12</v>
      </c>
      <c r="AA655" s="125">
        <f t="shared" si="388"/>
        <v>0</v>
      </c>
      <c r="AB655" s="125">
        <f t="shared" si="389"/>
        <v>0</v>
      </c>
      <c r="AC655" s="125">
        <f t="shared" si="390"/>
        <v>0</v>
      </c>
      <c r="AD655" s="66">
        <f t="shared" si="394"/>
        <v>0</v>
      </c>
      <c r="AE655" s="66">
        <f t="shared" si="395"/>
        <v>0</v>
      </c>
      <c r="AF655" s="67"/>
      <c r="AG655" s="68">
        <v>0</v>
      </c>
      <c r="AH655" s="68" t="str">
        <f t="shared" ref="AH655:AH662" si="402">IF(AG655=0,"VYPRODÁNO","SKLADEM")</f>
        <v>VYPRODÁNO</v>
      </c>
      <c r="AI655" s="68"/>
      <c r="AJ655" s="68"/>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row>
    <row r="656" spans="1:63" ht="24.75" hidden="1" customHeight="1">
      <c r="A656" s="1"/>
      <c r="B656" s="251" t="s">
        <v>760</v>
      </c>
      <c r="C656" s="251" t="s">
        <v>761</v>
      </c>
      <c r="D656" s="67"/>
      <c r="E656" s="149" t="s">
        <v>31</v>
      </c>
      <c r="F656" s="149" t="s">
        <v>404</v>
      </c>
      <c r="G656" s="149">
        <v>1</v>
      </c>
      <c r="H656" s="149" t="s">
        <v>20</v>
      </c>
      <c r="I656" s="149" t="s">
        <v>674</v>
      </c>
      <c r="J656" s="149"/>
      <c r="K656" s="149">
        <v>19</v>
      </c>
      <c r="L656" s="149">
        <v>5.2999999999999999E-2</v>
      </c>
      <c r="M656" s="149">
        <v>36</v>
      </c>
      <c r="N656" s="149"/>
      <c r="O656" s="149"/>
      <c r="P656" s="165"/>
      <c r="Q656" s="169" t="s">
        <v>1352</v>
      </c>
      <c r="R656" s="154">
        <v>390.08</v>
      </c>
      <c r="S656" s="155">
        <f t="shared" si="385"/>
        <v>17.163519999999998</v>
      </c>
      <c r="T656" s="156">
        <f t="shared" si="393"/>
        <v>617.88671999999997</v>
      </c>
      <c r="U656" s="157">
        <f t="shared" si="386"/>
        <v>17.163519999999998</v>
      </c>
      <c r="V656" s="157">
        <f t="shared" si="387"/>
        <v>617.88671999999997</v>
      </c>
      <c r="W656" s="219"/>
      <c r="X656" s="218">
        <v>0</v>
      </c>
      <c r="Y656" s="216">
        <v>0</v>
      </c>
      <c r="Z656" s="65" t="s">
        <v>12</v>
      </c>
      <c r="AA656" s="125">
        <f t="shared" si="388"/>
        <v>0</v>
      </c>
      <c r="AB656" s="125">
        <f t="shared" si="389"/>
        <v>0</v>
      </c>
      <c r="AC656" s="125">
        <f t="shared" si="390"/>
        <v>0</v>
      </c>
      <c r="AD656" s="66">
        <f t="shared" si="394"/>
        <v>0</v>
      </c>
      <c r="AE656" s="66">
        <f t="shared" si="395"/>
        <v>0</v>
      </c>
      <c r="AF656" s="67"/>
      <c r="AG656" s="68">
        <v>0</v>
      </c>
      <c r="AH656" s="68" t="str">
        <f t="shared" si="402"/>
        <v>VYPRODÁNO</v>
      </c>
      <c r="AI656" s="68"/>
      <c r="AJ656" s="68"/>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row>
    <row r="657" spans="1:63" ht="24.75" hidden="1" customHeight="1">
      <c r="A657" s="1"/>
      <c r="B657" s="251" t="s">
        <v>762</v>
      </c>
      <c r="C657" s="251" t="s">
        <v>763</v>
      </c>
      <c r="D657" s="67"/>
      <c r="E657" s="149" t="s">
        <v>31</v>
      </c>
      <c r="F657" s="149" t="s">
        <v>404</v>
      </c>
      <c r="G657" s="149">
        <v>1</v>
      </c>
      <c r="H657" s="149" t="s">
        <v>20</v>
      </c>
      <c r="I657" s="149" t="s">
        <v>674</v>
      </c>
      <c r="J657" s="149"/>
      <c r="K657" s="149">
        <v>19</v>
      </c>
      <c r="L657" s="149">
        <v>5.2999999999999999E-2</v>
      </c>
      <c r="M657" s="149">
        <v>36</v>
      </c>
      <c r="N657" s="149"/>
      <c r="O657" s="149"/>
      <c r="P657" s="165"/>
      <c r="Q657" s="174" t="s">
        <v>1352</v>
      </c>
      <c r="R657" s="154">
        <v>346.28</v>
      </c>
      <c r="S657" s="155">
        <f t="shared" si="385"/>
        <v>15.236319999999997</v>
      </c>
      <c r="T657" s="156">
        <f t="shared" si="393"/>
        <v>548.50751999999989</v>
      </c>
      <c r="U657" s="157">
        <f t="shared" si="386"/>
        <v>15.236319999999997</v>
      </c>
      <c r="V657" s="157">
        <f t="shared" si="387"/>
        <v>548.50751999999989</v>
      </c>
      <c r="W657" s="219"/>
      <c r="X657" s="218">
        <v>0</v>
      </c>
      <c r="Y657" s="216">
        <v>0</v>
      </c>
      <c r="Z657" s="65" t="s">
        <v>12</v>
      </c>
      <c r="AA657" s="125">
        <f t="shared" si="388"/>
        <v>0</v>
      </c>
      <c r="AB657" s="125">
        <f t="shared" si="389"/>
        <v>0</v>
      </c>
      <c r="AC657" s="125">
        <f t="shared" si="390"/>
        <v>0</v>
      </c>
      <c r="AD657" s="66">
        <f t="shared" si="394"/>
        <v>0</v>
      </c>
      <c r="AE657" s="66">
        <f t="shared" si="395"/>
        <v>0</v>
      </c>
      <c r="AF657" s="67"/>
      <c r="AG657" s="68">
        <v>0</v>
      </c>
      <c r="AH657" s="68" t="str">
        <f t="shared" si="402"/>
        <v>VYPRODÁNO</v>
      </c>
      <c r="AI657" s="68"/>
      <c r="AJ657" s="68"/>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row>
    <row r="658" spans="1:63" ht="24.75" hidden="1" customHeight="1">
      <c r="A658" s="1"/>
      <c r="B658" s="251" t="s">
        <v>764</v>
      </c>
      <c r="C658" s="251" t="s">
        <v>765</v>
      </c>
      <c r="D658" s="67"/>
      <c r="E658" s="149" t="s">
        <v>31</v>
      </c>
      <c r="F658" s="149" t="s">
        <v>404</v>
      </c>
      <c r="G658" s="149">
        <v>1</v>
      </c>
      <c r="H658" s="149" t="s">
        <v>20</v>
      </c>
      <c r="I658" s="149" t="s">
        <v>674</v>
      </c>
      <c r="J658" s="149"/>
      <c r="K658" s="149">
        <v>19</v>
      </c>
      <c r="L658" s="149">
        <v>5.2999999999999999E-2</v>
      </c>
      <c r="M658" s="149">
        <v>36</v>
      </c>
      <c r="N658" s="149"/>
      <c r="O658" s="149"/>
      <c r="P658" s="165"/>
      <c r="Q658" s="169" t="s">
        <v>1352</v>
      </c>
      <c r="R658" s="154">
        <v>359.5</v>
      </c>
      <c r="S658" s="155">
        <f t="shared" si="385"/>
        <v>15.818</v>
      </c>
      <c r="T658" s="156">
        <f t="shared" si="393"/>
        <v>569.44799999999998</v>
      </c>
      <c r="U658" s="157">
        <f t="shared" si="386"/>
        <v>15.818</v>
      </c>
      <c r="V658" s="157">
        <f t="shared" si="387"/>
        <v>569.44799999999998</v>
      </c>
      <c r="W658" s="219"/>
      <c r="X658" s="218">
        <v>0</v>
      </c>
      <c r="Y658" s="216">
        <v>0</v>
      </c>
      <c r="Z658" s="65" t="s">
        <v>12</v>
      </c>
      <c r="AA658" s="125">
        <f t="shared" si="388"/>
        <v>0</v>
      </c>
      <c r="AB658" s="125">
        <f t="shared" si="389"/>
        <v>0</v>
      </c>
      <c r="AC658" s="125">
        <f t="shared" si="390"/>
        <v>0</v>
      </c>
      <c r="AD658" s="66">
        <f t="shared" si="394"/>
        <v>0</v>
      </c>
      <c r="AE658" s="66">
        <f t="shared" si="395"/>
        <v>0</v>
      </c>
      <c r="AF658" s="67"/>
      <c r="AG658" s="68">
        <v>0</v>
      </c>
      <c r="AH658" s="68" t="str">
        <f t="shared" si="402"/>
        <v>VYPRODÁNO</v>
      </c>
      <c r="AI658" s="68"/>
      <c r="AJ658" s="68"/>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row>
    <row r="659" spans="1:63" ht="24.75" hidden="1" customHeight="1">
      <c r="A659" s="1"/>
      <c r="B659" s="251" t="s">
        <v>766</v>
      </c>
      <c r="C659" s="251" t="s">
        <v>767</v>
      </c>
      <c r="D659" s="67"/>
      <c r="E659" s="149" t="s">
        <v>31</v>
      </c>
      <c r="F659" s="149" t="s">
        <v>404</v>
      </c>
      <c r="G659" s="149">
        <v>1</v>
      </c>
      <c r="H659" s="149" t="s">
        <v>20</v>
      </c>
      <c r="I659" s="149" t="s">
        <v>674</v>
      </c>
      <c r="J659" s="149"/>
      <c r="K659" s="149">
        <v>19</v>
      </c>
      <c r="L659" s="149">
        <v>5.2999999999999999E-2</v>
      </c>
      <c r="M659" s="149">
        <v>36</v>
      </c>
      <c r="N659" s="149"/>
      <c r="O659" s="149"/>
      <c r="P659" s="165"/>
      <c r="Q659" s="169" t="s">
        <v>1352</v>
      </c>
      <c r="R659" s="154">
        <v>333.88</v>
      </c>
      <c r="S659" s="155">
        <f t="shared" si="385"/>
        <v>14.690719999999999</v>
      </c>
      <c r="T659" s="156">
        <f t="shared" si="393"/>
        <v>528.86591999999996</v>
      </c>
      <c r="U659" s="157">
        <f t="shared" si="386"/>
        <v>14.690719999999999</v>
      </c>
      <c r="V659" s="157">
        <f t="shared" si="387"/>
        <v>528.86591999999996</v>
      </c>
      <c r="W659" s="219"/>
      <c r="X659" s="218">
        <v>0</v>
      </c>
      <c r="Y659" s="216">
        <v>0</v>
      </c>
      <c r="Z659" s="65" t="s">
        <v>12</v>
      </c>
      <c r="AA659" s="125">
        <f t="shared" si="388"/>
        <v>0</v>
      </c>
      <c r="AB659" s="125">
        <f t="shared" si="389"/>
        <v>0</v>
      </c>
      <c r="AC659" s="125">
        <f t="shared" si="390"/>
        <v>0</v>
      </c>
      <c r="AD659" s="66">
        <f t="shared" si="394"/>
        <v>0</v>
      </c>
      <c r="AE659" s="66">
        <f t="shared" si="395"/>
        <v>0</v>
      </c>
      <c r="AF659" s="67"/>
      <c r="AG659" s="68">
        <v>0</v>
      </c>
      <c r="AH659" s="68" t="str">
        <f t="shared" si="402"/>
        <v>VYPRODÁNO</v>
      </c>
      <c r="AI659" s="68"/>
      <c r="AJ659" s="68"/>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row>
    <row r="660" spans="1:63" ht="24.75" hidden="1" customHeight="1">
      <c r="A660" s="1"/>
      <c r="B660" s="251" t="s">
        <v>768</v>
      </c>
      <c r="C660" s="251" t="s">
        <v>769</v>
      </c>
      <c r="D660" s="67"/>
      <c r="E660" s="149" t="s">
        <v>673</v>
      </c>
      <c r="F660" s="149" t="s">
        <v>404</v>
      </c>
      <c r="G660" s="149">
        <v>1</v>
      </c>
      <c r="H660" s="149" t="s">
        <v>20</v>
      </c>
      <c r="I660" s="149" t="s">
        <v>674</v>
      </c>
      <c r="J660" s="149"/>
      <c r="K660" s="149">
        <v>19</v>
      </c>
      <c r="L660" s="149">
        <v>5.2999999999999999E-2</v>
      </c>
      <c r="M660" s="149">
        <v>36</v>
      </c>
      <c r="N660" s="149"/>
      <c r="O660" s="149"/>
      <c r="P660" s="165"/>
      <c r="Q660" s="158" t="s">
        <v>11</v>
      </c>
      <c r="R660" s="154">
        <v>226.45</v>
      </c>
      <c r="S660" s="155">
        <f t="shared" si="385"/>
        <v>9.9637999999999991</v>
      </c>
      <c r="T660" s="156">
        <f t="shared" si="393"/>
        <v>358.69679999999994</v>
      </c>
      <c r="U660" s="157">
        <f t="shared" si="386"/>
        <v>9.9637999999999991</v>
      </c>
      <c r="V660" s="157">
        <f t="shared" si="387"/>
        <v>358.69679999999994</v>
      </c>
      <c r="W660" s="219"/>
      <c r="X660" s="218">
        <v>0</v>
      </c>
      <c r="Y660" s="216">
        <v>0</v>
      </c>
      <c r="Z660" s="65" t="s">
        <v>12</v>
      </c>
      <c r="AA660" s="125">
        <f t="shared" si="388"/>
        <v>0</v>
      </c>
      <c r="AB660" s="125">
        <f t="shared" si="389"/>
        <v>0</v>
      </c>
      <c r="AC660" s="125">
        <f t="shared" si="390"/>
        <v>0</v>
      </c>
      <c r="AD660" s="66">
        <f t="shared" si="394"/>
        <v>0</v>
      </c>
      <c r="AE660" s="66">
        <f t="shared" si="395"/>
        <v>0</v>
      </c>
      <c r="AF660" s="67"/>
      <c r="AG660" s="68">
        <v>0</v>
      </c>
      <c r="AH660" s="68" t="str">
        <f t="shared" si="402"/>
        <v>VYPRODÁNO</v>
      </c>
      <c r="AI660" s="68"/>
      <c r="AJ660" s="68"/>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row>
    <row r="661" spans="1:63" ht="24.75" hidden="1" customHeight="1">
      <c r="A661" s="1"/>
      <c r="B661" s="251" t="s">
        <v>1374</v>
      </c>
      <c r="C661" s="251" t="s">
        <v>1375</v>
      </c>
      <c r="D661" s="67"/>
      <c r="E661" s="149" t="s">
        <v>31</v>
      </c>
      <c r="F661" s="149" t="s">
        <v>404</v>
      </c>
      <c r="G661" s="149">
        <v>1</v>
      </c>
      <c r="H661" s="149" t="s">
        <v>20</v>
      </c>
      <c r="I661" s="149" t="s">
        <v>674</v>
      </c>
      <c r="J661" s="149"/>
      <c r="K661" s="149">
        <v>19</v>
      </c>
      <c r="L661" s="149">
        <v>5.2999999999999999E-2</v>
      </c>
      <c r="M661" s="149">
        <v>36</v>
      </c>
      <c r="N661" s="149"/>
      <c r="O661" s="149"/>
      <c r="P661" s="165"/>
      <c r="Q661" s="159" t="s">
        <v>1233</v>
      </c>
      <c r="R661" s="154">
        <v>314.31</v>
      </c>
      <c r="S661" s="155">
        <f t="shared" si="385"/>
        <v>13.829639999999999</v>
      </c>
      <c r="T661" s="156">
        <f t="shared" si="393"/>
        <v>497.86703999999997</v>
      </c>
      <c r="U661" s="157">
        <f t="shared" si="386"/>
        <v>13.829639999999999</v>
      </c>
      <c r="V661" s="157">
        <f t="shared" si="387"/>
        <v>497.86703999999997</v>
      </c>
      <c r="W661" s="219"/>
      <c r="X661" s="218">
        <v>0</v>
      </c>
      <c r="Y661" s="216">
        <v>0</v>
      </c>
      <c r="Z661" s="65" t="s">
        <v>12</v>
      </c>
      <c r="AA661" s="125">
        <f t="shared" si="388"/>
        <v>0</v>
      </c>
      <c r="AB661" s="125">
        <f t="shared" si="389"/>
        <v>0</v>
      </c>
      <c r="AC661" s="125">
        <f t="shared" si="390"/>
        <v>0</v>
      </c>
      <c r="AD661" s="66">
        <f t="shared" si="394"/>
        <v>0</v>
      </c>
      <c r="AE661" s="66">
        <f t="shared" si="395"/>
        <v>0</v>
      </c>
      <c r="AF661" s="67"/>
      <c r="AG661" s="68">
        <v>60</v>
      </c>
      <c r="AH661" s="68" t="str">
        <f t="shared" si="402"/>
        <v>SKLADEM</v>
      </c>
      <c r="AI661" s="68"/>
      <c r="AJ661" s="68"/>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row>
    <row r="662" spans="1:63" ht="24.75" hidden="1" customHeight="1">
      <c r="A662" s="1"/>
      <c r="B662" s="251" t="s">
        <v>770</v>
      </c>
      <c r="C662" s="251" t="s">
        <v>1290</v>
      </c>
      <c r="D662" s="67"/>
      <c r="E662" s="149" t="s">
        <v>673</v>
      </c>
      <c r="F662" s="149" t="s">
        <v>404</v>
      </c>
      <c r="G662" s="149">
        <v>1</v>
      </c>
      <c r="H662" s="149" t="s">
        <v>20</v>
      </c>
      <c r="I662" s="149" t="s">
        <v>674</v>
      </c>
      <c r="J662" s="149"/>
      <c r="K662" s="149">
        <v>19</v>
      </c>
      <c r="L662" s="149">
        <v>5.2999999999999999E-2</v>
      </c>
      <c r="M662" s="149">
        <v>36</v>
      </c>
      <c r="N662" s="149"/>
      <c r="O662" s="149"/>
      <c r="P662" s="165"/>
      <c r="Q662" s="174" t="s">
        <v>1352</v>
      </c>
      <c r="R662" s="154">
        <v>266.12</v>
      </c>
      <c r="S662" s="155">
        <f t="shared" si="385"/>
        <v>11.70928</v>
      </c>
      <c r="T662" s="156">
        <f t="shared" si="393"/>
        <v>421.53408000000002</v>
      </c>
      <c r="U662" s="157">
        <f t="shared" si="386"/>
        <v>11.70928</v>
      </c>
      <c r="V662" s="157">
        <f t="shared" si="387"/>
        <v>421.53408000000002</v>
      </c>
      <c r="W662" s="219"/>
      <c r="X662" s="218">
        <v>0</v>
      </c>
      <c r="Y662" s="216">
        <v>0</v>
      </c>
      <c r="Z662" s="65" t="s">
        <v>12</v>
      </c>
      <c r="AA662" s="125">
        <f t="shared" si="388"/>
        <v>0</v>
      </c>
      <c r="AB662" s="125">
        <f t="shared" si="389"/>
        <v>0</v>
      </c>
      <c r="AC662" s="125">
        <f t="shared" si="390"/>
        <v>0</v>
      </c>
      <c r="AD662" s="66">
        <f t="shared" si="394"/>
        <v>0</v>
      </c>
      <c r="AE662" s="66">
        <f t="shared" si="395"/>
        <v>0</v>
      </c>
      <c r="AF662" s="67"/>
      <c r="AG662" s="68">
        <v>60</v>
      </c>
      <c r="AH662" s="68" t="str">
        <f t="shared" si="402"/>
        <v>SKLADEM</v>
      </c>
      <c r="AI662" s="68"/>
      <c r="AJ662" s="68"/>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row>
    <row r="663" spans="1:63" s="58" customFormat="1" ht="24.75" hidden="1" customHeight="1">
      <c r="A663" s="60"/>
      <c r="B663" s="135" t="s">
        <v>1295</v>
      </c>
      <c r="C663" s="135"/>
      <c r="D663" s="74"/>
      <c r="E663" s="163"/>
      <c r="F663" s="163"/>
      <c r="G663" s="163"/>
      <c r="H663" s="163"/>
      <c r="I663" s="163"/>
      <c r="J663" s="163"/>
      <c r="K663" s="163"/>
      <c r="L663" s="163"/>
      <c r="M663" s="163"/>
      <c r="N663" s="163"/>
      <c r="O663" s="163"/>
      <c r="P663" s="162"/>
      <c r="Q663" s="163"/>
      <c r="R663" s="163"/>
      <c r="S663" s="155">
        <f t="shared" si="385"/>
        <v>0</v>
      </c>
      <c r="T663" s="156">
        <f t="shared" si="393"/>
        <v>0</v>
      </c>
      <c r="U663" s="157">
        <f t="shared" si="386"/>
        <v>0</v>
      </c>
      <c r="V663" s="157">
        <f t="shared" si="387"/>
        <v>0</v>
      </c>
      <c r="W663" s="219"/>
      <c r="X663" s="218">
        <v>0</v>
      </c>
      <c r="Y663" s="216">
        <v>0</v>
      </c>
      <c r="Z663" s="65" t="s">
        <v>12</v>
      </c>
      <c r="AA663" s="125">
        <f t="shared" si="388"/>
        <v>0</v>
      </c>
      <c r="AB663" s="125">
        <f t="shared" si="389"/>
        <v>0</v>
      </c>
      <c r="AC663" s="125">
        <f t="shared" si="390"/>
        <v>0</v>
      </c>
      <c r="AD663" s="66">
        <f t="shared" si="394"/>
        <v>0</v>
      </c>
      <c r="AE663" s="66">
        <f t="shared" si="395"/>
        <v>0</v>
      </c>
      <c r="AF663" s="74"/>
      <c r="AG663" s="68"/>
      <c r="AH663" s="68"/>
      <c r="AI663" s="68"/>
      <c r="AJ663" s="68"/>
      <c r="AK663" s="1"/>
      <c r="AL663" s="60"/>
      <c r="AM663" s="60"/>
      <c r="AN663" s="60"/>
      <c r="AO663" s="60"/>
      <c r="AP663" s="60"/>
      <c r="AQ663" s="60"/>
      <c r="AR663" s="60"/>
      <c r="AS663" s="60"/>
      <c r="AT663" s="60"/>
      <c r="AU663" s="60"/>
      <c r="AV663" s="60"/>
      <c r="AW663" s="60"/>
      <c r="AX663" s="60"/>
      <c r="AY663" s="60"/>
      <c r="AZ663" s="60"/>
      <c r="BA663" s="60"/>
      <c r="BB663" s="60"/>
      <c r="BC663" s="60"/>
      <c r="BD663" s="60"/>
      <c r="BE663" s="60"/>
      <c r="BF663" s="60"/>
      <c r="BG663" s="60"/>
      <c r="BH663" s="60"/>
      <c r="BI663" s="60"/>
      <c r="BJ663" s="60"/>
      <c r="BK663" s="60"/>
    </row>
    <row r="664" spans="1:63" ht="24.75" hidden="1" customHeight="1">
      <c r="A664" s="1"/>
      <c r="B664" s="251" t="s">
        <v>771</v>
      </c>
      <c r="C664" s="251" t="s">
        <v>1149</v>
      </c>
      <c r="D664" s="67"/>
      <c r="E664" s="149" t="s">
        <v>123</v>
      </c>
      <c r="F664" s="149" t="s">
        <v>404</v>
      </c>
      <c r="G664" s="149">
        <v>1</v>
      </c>
      <c r="H664" s="149" t="s">
        <v>20</v>
      </c>
      <c r="I664" s="149" t="s">
        <v>772</v>
      </c>
      <c r="J664" s="149"/>
      <c r="K664" s="149">
        <v>23</v>
      </c>
      <c r="L664" s="149">
        <v>6.0999999999999999E-2</v>
      </c>
      <c r="M664" s="149">
        <v>24</v>
      </c>
      <c r="N664" s="149"/>
      <c r="O664" s="149"/>
      <c r="P664" s="165"/>
      <c r="Q664" s="169" t="s">
        <v>1352</v>
      </c>
      <c r="R664" s="154">
        <v>527.27</v>
      </c>
      <c r="S664" s="155">
        <f t="shared" si="385"/>
        <v>23.199879999999997</v>
      </c>
      <c r="T664" s="156">
        <f t="shared" si="393"/>
        <v>556.79711999999995</v>
      </c>
      <c r="U664" s="157">
        <f t="shared" si="386"/>
        <v>23.199879999999997</v>
      </c>
      <c r="V664" s="157">
        <f t="shared" si="387"/>
        <v>556.79711999999995</v>
      </c>
      <c r="W664" s="219"/>
      <c r="X664" s="218">
        <v>0</v>
      </c>
      <c r="Y664" s="216">
        <v>0</v>
      </c>
      <c r="Z664" s="65" t="s">
        <v>12</v>
      </c>
      <c r="AA664" s="125">
        <f t="shared" si="388"/>
        <v>0</v>
      </c>
      <c r="AB664" s="125">
        <f t="shared" si="389"/>
        <v>0</v>
      </c>
      <c r="AC664" s="125">
        <f t="shared" si="390"/>
        <v>0</v>
      </c>
      <c r="AD664" s="66">
        <f t="shared" si="394"/>
        <v>0</v>
      </c>
      <c r="AE664" s="66">
        <f t="shared" si="395"/>
        <v>0</v>
      </c>
      <c r="AF664" s="67"/>
      <c r="AG664" s="68">
        <v>75</v>
      </c>
      <c r="AH664" s="68" t="str">
        <f t="shared" ref="AH664:AH676" si="403">IF(AG664=0,"VYPRODÁNO","SKLADEM")</f>
        <v>SKLADEM</v>
      </c>
      <c r="AI664" s="68"/>
      <c r="AJ664" s="75"/>
      <c r="AK664" s="60"/>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row>
    <row r="665" spans="1:63" ht="24.75" hidden="1" customHeight="1">
      <c r="A665" s="1"/>
      <c r="B665" s="251" t="s">
        <v>773</v>
      </c>
      <c r="C665" s="251" t="s">
        <v>1150</v>
      </c>
      <c r="D665" s="67"/>
      <c r="E665" s="149" t="s">
        <v>123</v>
      </c>
      <c r="F665" s="149" t="s">
        <v>404</v>
      </c>
      <c r="G665" s="149">
        <v>1</v>
      </c>
      <c r="H665" s="149" t="s">
        <v>20</v>
      </c>
      <c r="I665" s="149" t="s">
        <v>772</v>
      </c>
      <c r="J665" s="149"/>
      <c r="K665" s="149">
        <v>23</v>
      </c>
      <c r="L665" s="149">
        <v>6.0999999999999999E-2</v>
      </c>
      <c r="M665" s="149">
        <v>24</v>
      </c>
      <c r="N665" s="149"/>
      <c r="O665" s="149"/>
      <c r="P665" s="165"/>
      <c r="Q665" s="158" t="s">
        <v>11</v>
      </c>
      <c r="R665" s="154">
        <v>546.28</v>
      </c>
      <c r="S665" s="155">
        <f t="shared" si="385"/>
        <v>24.036319999999996</v>
      </c>
      <c r="T665" s="156">
        <f t="shared" si="393"/>
        <v>576.87167999999997</v>
      </c>
      <c r="U665" s="157">
        <f t="shared" si="386"/>
        <v>24.036319999999996</v>
      </c>
      <c r="V665" s="157">
        <f t="shared" si="387"/>
        <v>576.87167999999997</v>
      </c>
      <c r="W665" s="219"/>
      <c r="X665" s="218">
        <v>0</v>
      </c>
      <c r="Y665" s="216">
        <v>0</v>
      </c>
      <c r="Z665" s="65" t="s">
        <v>12</v>
      </c>
      <c r="AA665" s="125">
        <f t="shared" si="388"/>
        <v>0</v>
      </c>
      <c r="AB665" s="125">
        <f t="shared" si="389"/>
        <v>0</v>
      </c>
      <c r="AC665" s="125">
        <f t="shared" si="390"/>
        <v>0</v>
      </c>
      <c r="AD665" s="66">
        <f t="shared" si="394"/>
        <v>0</v>
      </c>
      <c r="AE665" s="66">
        <f t="shared" si="395"/>
        <v>0</v>
      </c>
      <c r="AF665" s="67"/>
      <c r="AG665" s="68">
        <v>57</v>
      </c>
      <c r="AH665" s="68" t="str">
        <f t="shared" si="403"/>
        <v>SKLADEM</v>
      </c>
      <c r="AI665" s="68"/>
      <c r="AJ665" s="68"/>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row>
    <row r="666" spans="1:63" ht="24.75" hidden="1" customHeight="1">
      <c r="A666" s="1"/>
      <c r="B666" s="251" t="s">
        <v>774</v>
      </c>
      <c r="C666" s="251" t="s">
        <v>1151</v>
      </c>
      <c r="D666" s="67"/>
      <c r="E666" s="149" t="s">
        <v>123</v>
      </c>
      <c r="F666" s="149" t="s">
        <v>404</v>
      </c>
      <c r="G666" s="149">
        <v>1</v>
      </c>
      <c r="H666" s="149" t="s">
        <v>20</v>
      </c>
      <c r="I666" s="149" t="s">
        <v>772</v>
      </c>
      <c r="J666" s="149"/>
      <c r="K666" s="149">
        <v>23</v>
      </c>
      <c r="L666" s="149">
        <v>6.0999999999999999E-2</v>
      </c>
      <c r="M666" s="149">
        <v>24</v>
      </c>
      <c r="N666" s="149"/>
      <c r="O666" s="149"/>
      <c r="P666" s="165"/>
      <c r="Q666" s="158" t="s">
        <v>11</v>
      </c>
      <c r="R666" s="154">
        <v>517.36</v>
      </c>
      <c r="S666" s="155">
        <f t="shared" si="385"/>
        <v>22.763839999999998</v>
      </c>
      <c r="T666" s="156">
        <f t="shared" si="393"/>
        <v>546.33215999999993</v>
      </c>
      <c r="U666" s="157">
        <f t="shared" si="386"/>
        <v>22.763839999999998</v>
      </c>
      <c r="V666" s="157">
        <f t="shared" si="387"/>
        <v>546.33215999999993</v>
      </c>
      <c r="W666" s="219"/>
      <c r="X666" s="218">
        <v>0</v>
      </c>
      <c r="Y666" s="216">
        <v>0</v>
      </c>
      <c r="Z666" s="65" t="s">
        <v>12</v>
      </c>
      <c r="AA666" s="125">
        <f t="shared" si="388"/>
        <v>0</v>
      </c>
      <c r="AB666" s="125">
        <f t="shared" si="389"/>
        <v>0</v>
      </c>
      <c r="AC666" s="125">
        <f t="shared" si="390"/>
        <v>0</v>
      </c>
      <c r="AD666" s="66">
        <f t="shared" si="394"/>
        <v>0</v>
      </c>
      <c r="AE666" s="66">
        <f t="shared" si="395"/>
        <v>0</v>
      </c>
      <c r="AF666" s="67"/>
      <c r="AG666" s="68">
        <v>9</v>
      </c>
      <c r="AH666" s="68" t="str">
        <f t="shared" si="403"/>
        <v>SKLADEM</v>
      </c>
      <c r="AI666" s="68"/>
      <c r="AJ666" s="68"/>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row>
    <row r="667" spans="1:63" ht="24.75" hidden="1" customHeight="1">
      <c r="A667" s="1"/>
      <c r="B667" s="251" t="s">
        <v>775</v>
      </c>
      <c r="C667" s="251" t="s">
        <v>1152</v>
      </c>
      <c r="D667" s="67"/>
      <c r="E667" s="149" t="s">
        <v>123</v>
      </c>
      <c r="F667" s="149" t="s">
        <v>404</v>
      </c>
      <c r="G667" s="149">
        <v>1</v>
      </c>
      <c r="H667" s="149" t="s">
        <v>20</v>
      </c>
      <c r="I667" s="149" t="s">
        <v>772</v>
      </c>
      <c r="J667" s="149"/>
      <c r="K667" s="149">
        <v>23</v>
      </c>
      <c r="L667" s="149">
        <v>6.0999999999999999E-2</v>
      </c>
      <c r="M667" s="149">
        <v>24</v>
      </c>
      <c r="N667" s="149"/>
      <c r="O667" s="149"/>
      <c r="P667" s="165"/>
      <c r="Q667" s="158" t="s">
        <v>11</v>
      </c>
      <c r="R667" s="154">
        <v>517.36</v>
      </c>
      <c r="S667" s="155">
        <f t="shared" si="385"/>
        <v>22.763839999999998</v>
      </c>
      <c r="T667" s="156">
        <f t="shared" si="393"/>
        <v>546.33215999999993</v>
      </c>
      <c r="U667" s="157">
        <f t="shared" si="386"/>
        <v>22.763839999999998</v>
      </c>
      <c r="V667" s="157">
        <f t="shared" si="387"/>
        <v>546.33215999999993</v>
      </c>
      <c r="W667" s="219"/>
      <c r="X667" s="218">
        <v>0</v>
      </c>
      <c r="Y667" s="216">
        <v>0</v>
      </c>
      <c r="Z667" s="65" t="s">
        <v>12</v>
      </c>
      <c r="AA667" s="125">
        <f t="shared" si="388"/>
        <v>0</v>
      </c>
      <c r="AB667" s="125">
        <f t="shared" si="389"/>
        <v>0</v>
      </c>
      <c r="AC667" s="125">
        <f t="shared" si="390"/>
        <v>0</v>
      </c>
      <c r="AD667" s="66">
        <f t="shared" si="394"/>
        <v>0</v>
      </c>
      <c r="AE667" s="66">
        <f t="shared" si="395"/>
        <v>0</v>
      </c>
      <c r="AF667" s="67"/>
      <c r="AG667" s="68">
        <v>397</v>
      </c>
      <c r="AH667" s="68" t="str">
        <f t="shared" si="403"/>
        <v>SKLADEM</v>
      </c>
      <c r="AI667" s="68"/>
      <c r="AJ667" s="68"/>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row>
    <row r="668" spans="1:63" ht="24.75" hidden="1" customHeight="1">
      <c r="A668" s="1"/>
      <c r="B668" s="251" t="s">
        <v>776</v>
      </c>
      <c r="C668" s="251" t="s">
        <v>1153</v>
      </c>
      <c r="D668" s="67"/>
      <c r="E668" s="149" t="s">
        <v>123</v>
      </c>
      <c r="F668" s="149" t="s">
        <v>404</v>
      </c>
      <c r="G668" s="149">
        <v>1</v>
      </c>
      <c r="H668" s="149" t="s">
        <v>20</v>
      </c>
      <c r="I668" s="149" t="s">
        <v>772</v>
      </c>
      <c r="J668" s="149"/>
      <c r="K668" s="149">
        <v>18</v>
      </c>
      <c r="L668" s="149">
        <v>4.2999999999999997E-2</v>
      </c>
      <c r="M668" s="149">
        <v>24</v>
      </c>
      <c r="N668" s="149"/>
      <c r="O668" s="149"/>
      <c r="P668" s="165"/>
      <c r="Q668" s="158" t="s">
        <v>11</v>
      </c>
      <c r="R668" s="154">
        <v>503.31</v>
      </c>
      <c r="S668" s="155">
        <f t="shared" si="385"/>
        <v>22.14564</v>
      </c>
      <c r="T668" s="156">
        <f t="shared" si="393"/>
        <v>531.49536000000001</v>
      </c>
      <c r="U668" s="157">
        <f t="shared" si="386"/>
        <v>22.14564</v>
      </c>
      <c r="V668" s="157">
        <f t="shared" si="387"/>
        <v>531.49536000000001</v>
      </c>
      <c r="W668" s="219"/>
      <c r="X668" s="218">
        <v>0</v>
      </c>
      <c r="Y668" s="216">
        <v>0</v>
      </c>
      <c r="Z668" s="65" t="s">
        <v>12</v>
      </c>
      <c r="AA668" s="125">
        <f t="shared" si="388"/>
        <v>0</v>
      </c>
      <c r="AB668" s="125">
        <f t="shared" si="389"/>
        <v>0</v>
      </c>
      <c r="AC668" s="125">
        <f t="shared" si="390"/>
        <v>0</v>
      </c>
      <c r="AD668" s="66">
        <f t="shared" si="394"/>
        <v>0</v>
      </c>
      <c r="AE668" s="66">
        <f t="shared" si="395"/>
        <v>0</v>
      </c>
      <c r="AF668" s="67"/>
      <c r="AG668" s="68">
        <v>195</v>
      </c>
      <c r="AH668" s="68" t="str">
        <f t="shared" si="403"/>
        <v>SKLADEM</v>
      </c>
      <c r="AI668" s="68"/>
      <c r="AJ668" s="68"/>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row>
    <row r="669" spans="1:63" ht="24.75" hidden="1" customHeight="1">
      <c r="A669" s="1"/>
      <c r="B669" s="251" t="s">
        <v>777</v>
      </c>
      <c r="C669" s="251" t="s">
        <v>1154</v>
      </c>
      <c r="D669" s="67"/>
      <c r="E669" s="149" t="s">
        <v>123</v>
      </c>
      <c r="F669" s="149" t="s">
        <v>404</v>
      </c>
      <c r="G669" s="149">
        <v>1</v>
      </c>
      <c r="H669" s="149" t="s">
        <v>20</v>
      </c>
      <c r="I669" s="149" t="s">
        <v>772</v>
      </c>
      <c r="J669" s="149"/>
      <c r="K669" s="149">
        <v>18</v>
      </c>
      <c r="L669" s="149">
        <v>4.2999999999999997E-2</v>
      </c>
      <c r="M669" s="149">
        <v>24</v>
      </c>
      <c r="N669" s="149"/>
      <c r="O669" s="149"/>
      <c r="P669" s="165"/>
      <c r="Q669" s="169" t="s">
        <v>1352</v>
      </c>
      <c r="R669" s="154">
        <v>517.36</v>
      </c>
      <c r="S669" s="155">
        <f t="shared" si="385"/>
        <v>22.763839999999998</v>
      </c>
      <c r="T669" s="156">
        <f t="shared" si="393"/>
        <v>546.33215999999993</v>
      </c>
      <c r="U669" s="157">
        <f t="shared" si="386"/>
        <v>22.763839999999998</v>
      </c>
      <c r="V669" s="157">
        <f t="shared" si="387"/>
        <v>546.33215999999993</v>
      </c>
      <c r="W669" s="219"/>
      <c r="X669" s="218">
        <v>0</v>
      </c>
      <c r="Y669" s="216">
        <v>0</v>
      </c>
      <c r="Z669" s="65" t="s">
        <v>12</v>
      </c>
      <c r="AA669" s="125">
        <f t="shared" si="388"/>
        <v>0</v>
      </c>
      <c r="AB669" s="125">
        <f t="shared" si="389"/>
        <v>0</v>
      </c>
      <c r="AC669" s="125">
        <f t="shared" si="390"/>
        <v>0</v>
      </c>
      <c r="AD669" s="66">
        <f t="shared" si="394"/>
        <v>0</v>
      </c>
      <c r="AE669" s="66">
        <f t="shared" si="395"/>
        <v>0</v>
      </c>
      <c r="AF669" s="67"/>
      <c r="AG669" s="68">
        <v>12</v>
      </c>
      <c r="AH669" s="68" t="str">
        <f t="shared" si="403"/>
        <v>SKLADEM</v>
      </c>
      <c r="AI669" s="68"/>
      <c r="AJ669" s="68"/>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row>
    <row r="670" spans="1:63" ht="24.75" hidden="1" customHeight="1">
      <c r="A670" s="1"/>
      <c r="B670" s="251" t="s">
        <v>778</v>
      </c>
      <c r="C670" s="251" t="s">
        <v>1155</v>
      </c>
      <c r="D670" s="67"/>
      <c r="E670" s="149" t="s">
        <v>123</v>
      </c>
      <c r="F670" s="149" t="s">
        <v>404</v>
      </c>
      <c r="G670" s="149">
        <v>1</v>
      </c>
      <c r="H670" s="149" t="s">
        <v>20</v>
      </c>
      <c r="I670" s="149" t="s">
        <v>772</v>
      </c>
      <c r="J670" s="149"/>
      <c r="K670" s="149">
        <v>18</v>
      </c>
      <c r="L670" s="149">
        <v>4.2999999999999997E-2</v>
      </c>
      <c r="M670" s="149">
        <v>24</v>
      </c>
      <c r="N670" s="149"/>
      <c r="O670" s="149"/>
      <c r="P670" s="165"/>
      <c r="Q670" s="186" t="s">
        <v>1234</v>
      </c>
      <c r="R670" s="154">
        <v>485.95</v>
      </c>
      <c r="S670" s="155">
        <f t="shared" si="385"/>
        <v>21.381799999999998</v>
      </c>
      <c r="T670" s="156">
        <f t="shared" si="393"/>
        <v>513.16319999999996</v>
      </c>
      <c r="U670" s="157">
        <f t="shared" si="386"/>
        <v>21.381799999999998</v>
      </c>
      <c r="V670" s="157">
        <f t="shared" si="387"/>
        <v>513.16319999999996</v>
      </c>
      <c r="W670" s="219"/>
      <c r="X670" s="218">
        <v>0</v>
      </c>
      <c r="Y670" s="216">
        <v>0</v>
      </c>
      <c r="Z670" s="65" t="s">
        <v>12</v>
      </c>
      <c r="AA670" s="125">
        <f t="shared" si="388"/>
        <v>0</v>
      </c>
      <c r="AB670" s="125">
        <f t="shared" si="389"/>
        <v>0</v>
      </c>
      <c r="AC670" s="125">
        <f t="shared" si="390"/>
        <v>0</v>
      </c>
      <c r="AD670" s="66">
        <f t="shared" si="394"/>
        <v>0</v>
      </c>
      <c r="AE670" s="66">
        <f t="shared" si="395"/>
        <v>0</v>
      </c>
      <c r="AF670" s="67"/>
      <c r="AG670" s="68">
        <v>107</v>
      </c>
      <c r="AH670" s="68" t="str">
        <f t="shared" si="403"/>
        <v>SKLADEM</v>
      </c>
      <c r="AI670" s="68"/>
      <c r="AJ670" s="68"/>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row>
    <row r="671" spans="1:63" ht="24.75" hidden="1" customHeight="1">
      <c r="A671" s="1"/>
      <c r="B671" s="251" t="s">
        <v>779</v>
      </c>
      <c r="C671" s="251" t="s">
        <v>780</v>
      </c>
      <c r="D671" s="200" t="s">
        <v>1262</v>
      </c>
      <c r="E671" s="149" t="s">
        <v>123</v>
      </c>
      <c r="F671" s="149" t="s">
        <v>404</v>
      </c>
      <c r="G671" s="149">
        <v>1</v>
      </c>
      <c r="H671" s="149" t="s">
        <v>20</v>
      </c>
      <c r="I671" s="149" t="s">
        <v>772</v>
      </c>
      <c r="J671" s="149"/>
      <c r="K671" s="149">
        <v>18</v>
      </c>
      <c r="L671" s="149">
        <v>4.2999999999999997E-2</v>
      </c>
      <c r="M671" s="149">
        <v>24</v>
      </c>
      <c r="N671" s="149"/>
      <c r="O671" s="149"/>
      <c r="P671" s="165"/>
      <c r="Q671" s="186" t="s">
        <v>1234</v>
      </c>
      <c r="R671" s="154">
        <v>561.75</v>
      </c>
      <c r="S671" s="155">
        <f t="shared" ref="S671:S734" si="404">R671*0.044</f>
        <v>24.716999999999999</v>
      </c>
      <c r="T671" s="156">
        <f t="shared" si="393"/>
        <v>593.20799999999997</v>
      </c>
      <c r="U671" s="157">
        <f t="shared" ref="U671:U734" si="405">S671*(1-$C$13)</f>
        <v>24.716999999999999</v>
      </c>
      <c r="V671" s="157">
        <f t="shared" ref="V671:V734" si="406">T671*(1-$C$13)</f>
        <v>593.20799999999997</v>
      </c>
      <c r="W671" s="219"/>
      <c r="X671" s="218">
        <v>0</v>
      </c>
      <c r="Y671" s="216">
        <v>0</v>
      </c>
      <c r="Z671" s="65" t="s">
        <v>12</v>
      </c>
      <c r="AA671" s="125">
        <f t="shared" ref="AA671:AA734" si="407">U671*X671</f>
        <v>0</v>
      </c>
      <c r="AB671" s="125">
        <f t="shared" ref="AB671:AB734" si="408">V671*Y671</f>
        <v>0</v>
      </c>
      <c r="AC671" s="125">
        <f t="shared" ref="AC671:AC734" si="409">AA671+AB671</f>
        <v>0</v>
      </c>
      <c r="AD671" s="66">
        <f t="shared" si="394"/>
        <v>0</v>
      </c>
      <c r="AE671" s="66">
        <f t="shared" si="395"/>
        <v>0</v>
      </c>
      <c r="AF671" s="200" t="s">
        <v>1262</v>
      </c>
      <c r="AG671" s="83">
        <v>80</v>
      </c>
      <c r="AH671" s="68" t="str">
        <f t="shared" si="403"/>
        <v>SKLADEM</v>
      </c>
      <c r="AI671" s="68"/>
      <c r="AJ671" s="68"/>
      <c r="AK671" s="60"/>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row>
    <row r="672" spans="1:63" ht="24.75" hidden="1" customHeight="1">
      <c r="A672" s="1"/>
      <c r="B672" s="251" t="s">
        <v>781</v>
      </c>
      <c r="C672" s="251" t="s">
        <v>782</v>
      </c>
      <c r="D672" s="67"/>
      <c r="E672" s="149" t="s">
        <v>123</v>
      </c>
      <c r="F672" s="149" t="s">
        <v>404</v>
      </c>
      <c r="G672" s="149">
        <v>1</v>
      </c>
      <c r="H672" s="149" t="s">
        <v>20</v>
      </c>
      <c r="I672" s="149" t="s">
        <v>772</v>
      </c>
      <c r="J672" s="149"/>
      <c r="K672" s="149">
        <v>18</v>
      </c>
      <c r="L672" s="149">
        <v>4.2999999999999997E-2</v>
      </c>
      <c r="M672" s="149">
        <v>24</v>
      </c>
      <c r="N672" s="149"/>
      <c r="O672" s="149"/>
      <c r="P672" s="165"/>
      <c r="Q672" s="169" t="s">
        <v>1352</v>
      </c>
      <c r="R672" s="154">
        <v>560.33000000000004</v>
      </c>
      <c r="S672" s="155">
        <f t="shared" si="404"/>
        <v>24.654520000000002</v>
      </c>
      <c r="T672" s="156">
        <f t="shared" si="393"/>
        <v>591.70848000000001</v>
      </c>
      <c r="U672" s="157">
        <f t="shared" si="405"/>
        <v>24.654520000000002</v>
      </c>
      <c r="V672" s="157">
        <f t="shared" si="406"/>
        <v>591.70848000000001</v>
      </c>
      <c r="W672" s="219"/>
      <c r="X672" s="218">
        <v>0</v>
      </c>
      <c r="Y672" s="216">
        <v>0</v>
      </c>
      <c r="Z672" s="65" t="s">
        <v>12</v>
      </c>
      <c r="AA672" s="125">
        <f t="shared" si="407"/>
        <v>0</v>
      </c>
      <c r="AB672" s="125">
        <f t="shared" si="408"/>
        <v>0</v>
      </c>
      <c r="AC672" s="125">
        <f t="shared" si="409"/>
        <v>0</v>
      </c>
      <c r="AD672" s="66">
        <f t="shared" si="394"/>
        <v>0</v>
      </c>
      <c r="AE672" s="66">
        <f t="shared" si="395"/>
        <v>0</v>
      </c>
      <c r="AF672" s="67"/>
      <c r="AG672" s="84">
        <v>0</v>
      </c>
      <c r="AH672" s="68" t="str">
        <f t="shared" si="403"/>
        <v>VYPRODÁNO</v>
      </c>
      <c r="AI672" s="68"/>
      <c r="AJ672" s="68"/>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row>
    <row r="673" spans="1:63" ht="24.75" hidden="1" customHeight="1">
      <c r="A673" s="1"/>
      <c r="B673" s="251" t="s">
        <v>783</v>
      </c>
      <c r="C673" s="251" t="s">
        <v>784</v>
      </c>
      <c r="D673" s="67"/>
      <c r="E673" s="149" t="s">
        <v>123</v>
      </c>
      <c r="F673" s="149" t="s">
        <v>404</v>
      </c>
      <c r="G673" s="149">
        <v>1</v>
      </c>
      <c r="H673" s="149" t="s">
        <v>20</v>
      </c>
      <c r="I673" s="149" t="s">
        <v>772</v>
      </c>
      <c r="J673" s="149"/>
      <c r="K673" s="149"/>
      <c r="L673" s="149">
        <v>4.2999999999999997E-2</v>
      </c>
      <c r="M673" s="149">
        <v>24</v>
      </c>
      <c r="N673" s="149"/>
      <c r="O673" s="149"/>
      <c r="P673" s="165"/>
      <c r="Q673" s="158" t="s">
        <v>11</v>
      </c>
      <c r="R673" s="154">
        <v>612.4</v>
      </c>
      <c r="S673" s="155">
        <f t="shared" si="404"/>
        <v>26.945599999999999</v>
      </c>
      <c r="T673" s="156">
        <f t="shared" si="393"/>
        <v>646.69439999999997</v>
      </c>
      <c r="U673" s="157">
        <f t="shared" si="405"/>
        <v>26.945599999999999</v>
      </c>
      <c r="V673" s="157">
        <f t="shared" si="406"/>
        <v>646.69439999999997</v>
      </c>
      <c r="W673" s="219"/>
      <c r="X673" s="218">
        <v>0</v>
      </c>
      <c r="Y673" s="216">
        <v>0</v>
      </c>
      <c r="Z673" s="65" t="s">
        <v>12</v>
      </c>
      <c r="AA673" s="125">
        <f t="shared" si="407"/>
        <v>0</v>
      </c>
      <c r="AB673" s="125">
        <f t="shared" si="408"/>
        <v>0</v>
      </c>
      <c r="AC673" s="125">
        <f t="shared" si="409"/>
        <v>0</v>
      </c>
      <c r="AD673" s="66">
        <f t="shared" si="394"/>
        <v>0</v>
      </c>
      <c r="AE673" s="66">
        <f t="shared" si="395"/>
        <v>0</v>
      </c>
      <c r="AF673" s="67"/>
      <c r="AG673" s="83">
        <v>0</v>
      </c>
      <c r="AH673" s="68" t="str">
        <f t="shared" si="403"/>
        <v>VYPRODÁNO</v>
      </c>
      <c r="AI673" s="68"/>
      <c r="AJ673" s="68"/>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row>
    <row r="674" spans="1:63" ht="24.75" hidden="1" customHeight="1">
      <c r="A674" s="1"/>
      <c r="B674" s="251" t="s">
        <v>1378</v>
      </c>
      <c r="C674" s="251" t="s">
        <v>1379</v>
      </c>
      <c r="D674" s="200" t="s">
        <v>1262</v>
      </c>
      <c r="E674" s="307" t="s">
        <v>123</v>
      </c>
      <c r="F674" s="149" t="s">
        <v>404</v>
      </c>
      <c r="G674" s="149">
        <v>1</v>
      </c>
      <c r="H674" s="149" t="s">
        <v>20</v>
      </c>
      <c r="I674" s="149" t="s">
        <v>772</v>
      </c>
      <c r="J674" s="149"/>
      <c r="K674" s="149">
        <v>18</v>
      </c>
      <c r="L674" s="149">
        <v>4.2999999999999997E-2</v>
      </c>
      <c r="M674" s="149">
        <v>24</v>
      </c>
      <c r="N674" s="149"/>
      <c r="O674" s="149"/>
      <c r="P674" s="165"/>
      <c r="Q674" s="159" t="s">
        <v>1233</v>
      </c>
      <c r="R674" s="154">
        <v>561.75</v>
      </c>
      <c r="S674" s="155">
        <f t="shared" si="404"/>
        <v>24.716999999999999</v>
      </c>
      <c r="T674" s="156">
        <f t="shared" si="393"/>
        <v>593.20799999999997</v>
      </c>
      <c r="U674" s="157">
        <f t="shared" si="405"/>
        <v>24.716999999999999</v>
      </c>
      <c r="V674" s="157">
        <f t="shared" si="406"/>
        <v>593.20799999999997</v>
      </c>
      <c r="W674" s="219"/>
      <c r="X674" s="218">
        <v>0</v>
      </c>
      <c r="Y674" s="216">
        <v>0</v>
      </c>
      <c r="Z674" s="65" t="s">
        <v>12</v>
      </c>
      <c r="AA674" s="125">
        <f t="shared" si="407"/>
        <v>0</v>
      </c>
      <c r="AB674" s="125">
        <f t="shared" si="408"/>
        <v>0</v>
      </c>
      <c r="AC674" s="125">
        <f t="shared" si="409"/>
        <v>0</v>
      </c>
      <c r="AD674" s="66">
        <f t="shared" si="394"/>
        <v>0</v>
      </c>
      <c r="AE674" s="66">
        <f t="shared" si="395"/>
        <v>0</v>
      </c>
      <c r="AF674" s="200" t="s">
        <v>1262</v>
      </c>
      <c r="AG674" s="83">
        <v>68</v>
      </c>
      <c r="AH674" s="68" t="str">
        <f t="shared" si="403"/>
        <v>SKLADEM</v>
      </c>
      <c r="AI674" s="68"/>
      <c r="AJ674" s="68"/>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row>
    <row r="675" spans="1:63" ht="24.75" hidden="1" customHeight="1">
      <c r="A675" s="1"/>
      <c r="B675" s="251" t="s">
        <v>785</v>
      </c>
      <c r="C675" s="251" t="s">
        <v>786</v>
      </c>
      <c r="D675" s="200" t="s">
        <v>1262</v>
      </c>
      <c r="E675" s="149" t="s">
        <v>123</v>
      </c>
      <c r="F675" s="149" t="s">
        <v>404</v>
      </c>
      <c r="G675" s="149">
        <v>1</v>
      </c>
      <c r="H675" s="149" t="s">
        <v>20</v>
      </c>
      <c r="I675" s="149" t="s">
        <v>772</v>
      </c>
      <c r="J675" s="149"/>
      <c r="K675" s="149">
        <v>18</v>
      </c>
      <c r="L675" s="149">
        <v>4.2999999999999997E-2</v>
      </c>
      <c r="M675" s="149">
        <v>24</v>
      </c>
      <c r="N675" s="149"/>
      <c r="O675" s="149"/>
      <c r="P675" s="165"/>
      <c r="Q675" s="186" t="s">
        <v>1234</v>
      </c>
      <c r="R675" s="154">
        <v>569.41999999999996</v>
      </c>
      <c r="S675" s="155">
        <f t="shared" si="404"/>
        <v>25.054479999999998</v>
      </c>
      <c r="T675" s="156">
        <f t="shared" si="393"/>
        <v>601.30751999999995</v>
      </c>
      <c r="U675" s="157">
        <f t="shared" si="405"/>
        <v>25.054479999999998</v>
      </c>
      <c r="V675" s="157">
        <f t="shared" si="406"/>
        <v>601.30751999999995</v>
      </c>
      <c r="W675" s="219"/>
      <c r="X675" s="218">
        <v>0</v>
      </c>
      <c r="Y675" s="216">
        <v>0</v>
      </c>
      <c r="Z675" s="65" t="s">
        <v>12</v>
      </c>
      <c r="AA675" s="125">
        <f t="shared" si="407"/>
        <v>0</v>
      </c>
      <c r="AB675" s="125">
        <f t="shared" si="408"/>
        <v>0</v>
      </c>
      <c r="AC675" s="125">
        <f t="shared" si="409"/>
        <v>0</v>
      </c>
      <c r="AD675" s="66">
        <f t="shared" si="394"/>
        <v>0</v>
      </c>
      <c r="AE675" s="66">
        <f t="shared" si="395"/>
        <v>0</v>
      </c>
      <c r="AF675" s="200" t="s">
        <v>1262</v>
      </c>
      <c r="AG675" s="83">
        <v>31</v>
      </c>
      <c r="AH675" s="68" t="str">
        <f t="shared" si="403"/>
        <v>SKLADEM</v>
      </c>
      <c r="AI675" s="68"/>
      <c r="AJ675" s="68"/>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row>
    <row r="676" spans="1:63" ht="24.75" hidden="1" customHeight="1">
      <c r="A676" s="1"/>
      <c r="B676" s="251" t="s">
        <v>787</v>
      </c>
      <c r="C676" s="251" t="s">
        <v>788</v>
      </c>
      <c r="D676" s="200" t="s">
        <v>1382</v>
      </c>
      <c r="E676" s="149" t="s">
        <v>123</v>
      </c>
      <c r="F676" s="149" t="s">
        <v>404</v>
      </c>
      <c r="G676" s="149">
        <v>1</v>
      </c>
      <c r="H676" s="149" t="s">
        <v>20</v>
      </c>
      <c r="I676" s="149" t="s">
        <v>772</v>
      </c>
      <c r="J676" s="149"/>
      <c r="K676" s="149">
        <v>18</v>
      </c>
      <c r="L676" s="149">
        <v>4.2999999999999997E-2</v>
      </c>
      <c r="M676" s="149">
        <v>24</v>
      </c>
      <c r="N676" s="149"/>
      <c r="O676" s="149"/>
      <c r="P676" s="165"/>
      <c r="Q676" s="159" t="s">
        <v>1233</v>
      </c>
      <c r="R676" s="154">
        <v>635.30999999999995</v>
      </c>
      <c r="S676" s="155">
        <f t="shared" si="404"/>
        <v>27.953639999999996</v>
      </c>
      <c r="T676" s="156">
        <f t="shared" si="393"/>
        <v>670.88735999999994</v>
      </c>
      <c r="U676" s="157">
        <f t="shared" si="405"/>
        <v>27.953639999999996</v>
      </c>
      <c r="V676" s="157">
        <f t="shared" si="406"/>
        <v>670.88735999999994</v>
      </c>
      <c r="W676" s="219"/>
      <c r="X676" s="218">
        <v>0</v>
      </c>
      <c r="Y676" s="216">
        <v>0</v>
      </c>
      <c r="Z676" s="65" t="s">
        <v>12</v>
      </c>
      <c r="AA676" s="125">
        <f t="shared" si="407"/>
        <v>0</v>
      </c>
      <c r="AB676" s="125">
        <f t="shared" si="408"/>
        <v>0</v>
      </c>
      <c r="AC676" s="125">
        <f t="shared" si="409"/>
        <v>0</v>
      </c>
      <c r="AD676" s="66">
        <f t="shared" si="394"/>
        <v>0</v>
      </c>
      <c r="AE676" s="66">
        <f t="shared" si="395"/>
        <v>0</v>
      </c>
      <c r="AF676" s="200" t="s">
        <v>1382</v>
      </c>
      <c r="AG676" s="83">
        <v>48</v>
      </c>
      <c r="AH676" s="68" t="str">
        <f t="shared" si="403"/>
        <v>SKLADEM</v>
      </c>
      <c r="AI676" s="68"/>
      <c r="AJ676" s="68"/>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row>
    <row r="677" spans="1:63" ht="24.75" hidden="1" customHeight="1">
      <c r="A677" s="1"/>
      <c r="B677" s="251" t="s">
        <v>789</v>
      </c>
      <c r="C677" s="251" t="s">
        <v>790</v>
      </c>
      <c r="D677" s="200" t="s">
        <v>1262</v>
      </c>
      <c r="E677" s="149" t="s">
        <v>123</v>
      </c>
      <c r="F677" s="149" t="s">
        <v>404</v>
      </c>
      <c r="G677" s="149">
        <v>1</v>
      </c>
      <c r="H677" s="149" t="s">
        <v>20</v>
      </c>
      <c r="I677" s="149" t="s">
        <v>772</v>
      </c>
      <c r="J677" s="149"/>
      <c r="K677" s="149">
        <v>18</v>
      </c>
      <c r="L677" s="149">
        <v>4.2999999999999997E-2</v>
      </c>
      <c r="M677" s="149">
        <v>24</v>
      </c>
      <c r="N677" s="149"/>
      <c r="O677" s="149"/>
      <c r="P677" s="165"/>
      <c r="Q677" s="159" t="s">
        <v>1233</v>
      </c>
      <c r="R677" s="154">
        <v>635.30999999999995</v>
      </c>
      <c r="S677" s="155">
        <f t="shared" si="404"/>
        <v>27.953639999999996</v>
      </c>
      <c r="T677" s="156">
        <f t="shared" si="393"/>
        <v>670.88735999999994</v>
      </c>
      <c r="U677" s="157">
        <f t="shared" si="405"/>
        <v>27.953639999999996</v>
      </c>
      <c r="V677" s="157">
        <f t="shared" si="406"/>
        <v>670.88735999999994</v>
      </c>
      <c r="W677" s="219"/>
      <c r="X677" s="218">
        <v>0</v>
      </c>
      <c r="Y677" s="216">
        <v>0</v>
      </c>
      <c r="Z677" s="65" t="s">
        <v>12</v>
      </c>
      <c r="AA677" s="125">
        <f t="shared" si="407"/>
        <v>0</v>
      </c>
      <c r="AB677" s="125">
        <f t="shared" si="408"/>
        <v>0</v>
      </c>
      <c r="AC677" s="125">
        <f t="shared" si="409"/>
        <v>0</v>
      </c>
      <c r="AD677" s="66">
        <f t="shared" si="394"/>
        <v>0</v>
      </c>
      <c r="AE677" s="66">
        <f t="shared" si="395"/>
        <v>0</v>
      </c>
      <c r="AF677" s="200" t="s">
        <v>1262</v>
      </c>
      <c r="AG677" s="68">
        <v>56</v>
      </c>
      <c r="AH677" s="68" t="str">
        <f t="shared" ref="AH677:AH678" si="410">IF(AG677&gt;0,"SKLADEM","VYPRODÁNO")</f>
        <v>SKLADEM</v>
      </c>
      <c r="AI677" s="68"/>
      <c r="AJ677" s="68"/>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row>
    <row r="678" spans="1:63" ht="24.75" hidden="1" customHeight="1">
      <c r="A678" s="1"/>
      <c r="B678" s="251" t="s">
        <v>791</v>
      </c>
      <c r="C678" s="251" t="s">
        <v>792</v>
      </c>
      <c r="D678" s="200" t="s">
        <v>1262</v>
      </c>
      <c r="E678" s="149" t="s">
        <v>123</v>
      </c>
      <c r="F678" s="149" t="s">
        <v>404</v>
      </c>
      <c r="G678" s="149">
        <v>1</v>
      </c>
      <c r="H678" s="149" t="s">
        <v>20</v>
      </c>
      <c r="I678" s="149" t="s">
        <v>772</v>
      </c>
      <c r="J678" s="149"/>
      <c r="K678" s="149">
        <v>18</v>
      </c>
      <c r="L678" s="149">
        <v>4.2999999999999997E-2</v>
      </c>
      <c r="M678" s="149">
        <v>24</v>
      </c>
      <c r="N678" s="149"/>
      <c r="O678" s="149"/>
      <c r="P678" s="165"/>
      <c r="Q678" s="159" t="s">
        <v>1233</v>
      </c>
      <c r="R678" s="154">
        <v>635.30999999999995</v>
      </c>
      <c r="S678" s="155">
        <f t="shared" si="404"/>
        <v>27.953639999999996</v>
      </c>
      <c r="T678" s="156">
        <f t="shared" si="393"/>
        <v>670.88735999999994</v>
      </c>
      <c r="U678" s="157">
        <f t="shared" si="405"/>
        <v>27.953639999999996</v>
      </c>
      <c r="V678" s="157">
        <f t="shared" si="406"/>
        <v>670.88735999999994</v>
      </c>
      <c r="W678" s="219"/>
      <c r="X678" s="218">
        <v>0</v>
      </c>
      <c r="Y678" s="216">
        <v>0</v>
      </c>
      <c r="Z678" s="65" t="s">
        <v>12</v>
      </c>
      <c r="AA678" s="125">
        <f t="shared" si="407"/>
        <v>0</v>
      </c>
      <c r="AB678" s="125">
        <f t="shared" si="408"/>
        <v>0</v>
      </c>
      <c r="AC678" s="125">
        <f t="shared" si="409"/>
        <v>0</v>
      </c>
      <c r="AD678" s="66">
        <f t="shared" si="394"/>
        <v>0</v>
      </c>
      <c r="AE678" s="66">
        <f t="shared" si="395"/>
        <v>0</v>
      </c>
      <c r="AF678" s="200" t="s">
        <v>1262</v>
      </c>
      <c r="AG678" s="68">
        <v>29</v>
      </c>
      <c r="AH678" s="68" t="str">
        <f t="shared" si="410"/>
        <v>SKLADEM</v>
      </c>
      <c r="AI678" s="68"/>
      <c r="AJ678" s="68"/>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row>
    <row r="679" spans="1:63" ht="24.75" hidden="1" customHeight="1">
      <c r="A679" s="1"/>
      <c r="B679" s="251" t="s">
        <v>793</v>
      </c>
      <c r="C679" s="251" t="s">
        <v>794</v>
      </c>
      <c r="D679" s="67"/>
      <c r="E679" s="149" t="s">
        <v>123</v>
      </c>
      <c r="F679" s="149" t="s">
        <v>404</v>
      </c>
      <c r="G679" s="149">
        <v>1</v>
      </c>
      <c r="H679" s="149" t="s">
        <v>20</v>
      </c>
      <c r="I679" s="149" t="s">
        <v>772</v>
      </c>
      <c r="J679" s="149"/>
      <c r="K679" s="149">
        <v>18</v>
      </c>
      <c r="L679" s="149">
        <v>4.2999999999999997E-2</v>
      </c>
      <c r="M679" s="149">
        <v>24</v>
      </c>
      <c r="N679" s="149"/>
      <c r="O679" s="149"/>
      <c r="P679" s="165"/>
      <c r="Q679" s="169" t="s">
        <v>1352</v>
      </c>
      <c r="R679" s="154">
        <v>586.78</v>
      </c>
      <c r="S679" s="155">
        <f t="shared" si="404"/>
        <v>25.818319999999996</v>
      </c>
      <c r="T679" s="156">
        <f t="shared" si="393"/>
        <v>619.63967999999988</v>
      </c>
      <c r="U679" s="157">
        <f t="shared" si="405"/>
        <v>25.818319999999996</v>
      </c>
      <c r="V679" s="157">
        <f t="shared" si="406"/>
        <v>619.63967999999988</v>
      </c>
      <c r="W679" s="219"/>
      <c r="X679" s="218">
        <v>0</v>
      </c>
      <c r="Y679" s="216">
        <v>0</v>
      </c>
      <c r="Z679" s="65" t="s">
        <v>12</v>
      </c>
      <c r="AA679" s="125">
        <f t="shared" si="407"/>
        <v>0</v>
      </c>
      <c r="AB679" s="125">
        <f t="shared" si="408"/>
        <v>0</v>
      </c>
      <c r="AC679" s="125">
        <f t="shared" si="409"/>
        <v>0</v>
      </c>
      <c r="AD679" s="66">
        <f t="shared" si="394"/>
        <v>0</v>
      </c>
      <c r="AE679" s="66">
        <f t="shared" si="395"/>
        <v>0</v>
      </c>
      <c r="AF679" s="67"/>
      <c r="AG679" s="68">
        <v>0</v>
      </c>
      <c r="AH679" s="68" t="str">
        <f t="shared" ref="AH679:AH686" si="411">IF(AG679=0,"VYPRODÁNO","SKLADEM")</f>
        <v>VYPRODÁNO</v>
      </c>
      <c r="AI679" s="68"/>
      <c r="AJ679" s="68"/>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row>
    <row r="680" spans="1:63" ht="24.75" hidden="1" customHeight="1">
      <c r="A680" s="1"/>
      <c r="B680" s="248"/>
      <c r="C680" s="249" t="s">
        <v>567</v>
      </c>
      <c r="D680" s="103"/>
      <c r="E680" s="191"/>
      <c r="F680" s="191"/>
      <c r="G680" s="191"/>
      <c r="H680" s="191"/>
      <c r="I680" s="191"/>
      <c r="J680" s="191"/>
      <c r="K680" s="191"/>
      <c r="L680" s="191"/>
      <c r="M680" s="191"/>
      <c r="N680" s="191"/>
      <c r="O680" s="191"/>
      <c r="P680" s="192"/>
      <c r="Q680" s="191"/>
      <c r="R680" s="191"/>
      <c r="S680" s="155">
        <f t="shared" si="404"/>
        <v>0</v>
      </c>
      <c r="T680" s="156">
        <f t="shared" si="393"/>
        <v>0</v>
      </c>
      <c r="U680" s="157">
        <f t="shared" si="405"/>
        <v>0</v>
      </c>
      <c r="V680" s="157">
        <f t="shared" si="406"/>
        <v>0</v>
      </c>
      <c r="W680" s="219"/>
      <c r="X680" s="218">
        <v>0</v>
      </c>
      <c r="Y680" s="216">
        <v>0</v>
      </c>
      <c r="Z680" s="65" t="s">
        <v>12</v>
      </c>
      <c r="AA680" s="125">
        <f t="shared" si="407"/>
        <v>0</v>
      </c>
      <c r="AB680" s="125">
        <f t="shared" si="408"/>
        <v>0</v>
      </c>
      <c r="AC680" s="125">
        <f t="shared" si="409"/>
        <v>0</v>
      </c>
      <c r="AD680" s="66">
        <f t="shared" si="394"/>
        <v>0</v>
      </c>
      <c r="AE680" s="66">
        <f t="shared" si="395"/>
        <v>0</v>
      </c>
      <c r="AF680" s="103"/>
      <c r="AG680" s="68"/>
      <c r="AH680" s="68"/>
      <c r="AI680" s="68"/>
      <c r="AJ680" s="68"/>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row>
    <row r="681" spans="1:63" ht="24.75" hidden="1" customHeight="1">
      <c r="A681" s="1"/>
      <c r="B681" s="251" t="s">
        <v>795</v>
      </c>
      <c r="C681" s="251" t="s">
        <v>796</v>
      </c>
      <c r="D681" s="67"/>
      <c r="E681" s="149" t="s">
        <v>123</v>
      </c>
      <c r="F681" s="149" t="s">
        <v>404</v>
      </c>
      <c r="G681" s="149">
        <v>1</v>
      </c>
      <c r="H681" s="149" t="s">
        <v>20</v>
      </c>
      <c r="I681" s="149" t="s">
        <v>772</v>
      </c>
      <c r="J681" s="149"/>
      <c r="K681" s="149">
        <v>18</v>
      </c>
      <c r="L681" s="149">
        <v>4.2999999999999997E-2</v>
      </c>
      <c r="M681" s="149">
        <v>24</v>
      </c>
      <c r="N681" s="149"/>
      <c r="O681" s="149"/>
      <c r="P681" s="165"/>
      <c r="Q681" s="158" t="s">
        <v>11</v>
      </c>
      <c r="R681" s="154">
        <v>380.17</v>
      </c>
      <c r="S681" s="155">
        <f t="shared" si="404"/>
        <v>16.72748</v>
      </c>
      <c r="T681" s="156">
        <f t="shared" si="393"/>
        <v>401.45952</v>
      </c>
      <c r="U681" s="157">
        <f t="shared" si="405"/>
        <v>16.72748</v>
      </c>
      <c r="V681" s="157">
        <f t="shared" si="406"/>
        <v>401.45952</v>
      </c>
      <c r="W681" s="219"/>
      <c r="X681" s="218">
        <v>0</v>
      </c>
      <c r="Y681" s="216">
        <v>0</v>
      </c>
      <c r="Z681" s="65" t="s">
        <v>12</v>
      </c>
      <c r="AA681" s="125">
        <f t="shared" si="407"/>
        <v>0</v>
      </c>
      <c r="AB681" s="125">
        <f t="shared" si="408"/>
        <v>0</v>
      </c>
      <c r="AC681" s="125">
        <f t="shared" si="409"/>
        <v>0</v>
      </c>
      <c r="AD681" s="66">
        <f t="shared" si="394"/>
        <v>0</v>
      </c>
      <c r="AE681" s="66">
        <f t="shared" si="395"/>
        <v>0</v>
      </c>
      <c r="AF681" s="67"/>
      <c r="AG681" s="83">
        <v>0</v>
      </c>
      <c r="AH681" s="68" t="str">
        <f t="shared" si="411"/>
        <v>VYPRODÁNO</v>
      </c>
      <c r="AI681" s="68"/>
      <c r="AJ681" s="68"/>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row>
    <row r="682" spans="1:63" ht="24.75" hidden="1" customHeight="1">
      <c r="A682" s="1"/>
      <c r="B682" s="251" t="s">
        <v>797</v>
      </c>
      <c r="C682" s="251" t="s">
        <v>798</v>
      </c>
      <c r="D682" s="67"/>
      <c r="E682" s="149" t="s">
        <v>123</v>
      </c>
      <c r="F682" s="149" t="s">
        <v>404</v>
      </c>
      <c r="G682" s="149">
        <v>1</v>
      </c>
      <c r="H682" s="149" t="s">
        <v>20</v>
      </c>
      <c r="I682" s="149" t="s">
        <v>772</v>
      </c>
      <c r="J682" s="149"/>
      <c r="K682" s="149">
        <v>18</v>
      </c>
      <c r="L682" s="149">
        <v>4.2999999999999997E-2</v>
      </c>
      <c r="M682" s="149">
        <v>24</v>
      </c>
      <c r="N682" s="149"/>
      <c r="O682" s="149"/>
      <c r="P682" s="165"/>
      <c r="Q682" s="159" t="s">
        <v>1233</v>
      </c>
      <c r="R682" s="154">
        <v>380.17</v>
      </c>
      <c r="S682" s="155">
        <f t="shared" si="404"/>
        <v>16.72748</v>
      </c>
      <c r="T682" s="156">
        <f t="shared" si="393"/>
        <v>401.45952</v>
      </c>
      <c r="U682" s="157">
        <f t="shared" si="405"/>
        <v>16.72748</v>
      </c>
      <c r="V682" s="157">
        <f t="shared" si="406"/>
        <v>401.45952</v>
      </c>
      <c r="W682" s="219"/>
      <c r="X682" s="218">
        <v>0</v>
      </c>
      <c r="Y682" s="216">
        <v>0</v>
      </c>
      <c r="Z682" s="65" t="s">
        <v>12</v>
      </c>
      <c r="AA682" s="125">
        <f t="shared" si="407"/>
        <v>0</v>
      </c>
      <c r="AB682" s="125">
        <f t="shared" si="408"/>
        <v>0</v>
      </c>
      <c r="AC682" s="125">
        <f t="shared" si="409"/>
        <v>0</v>
      </c>
      <c r="AD682" s="66">
        <f t="shared" si="394"/>
        <v>0</v>
      </c>
      <c r="AE682" s="66">
        <f t="shared" si="395"/>
        <v>0</v>
      </c>
      <c r="AF682" s="67"/>
      <c r="AG682" s="83">
        <v>68</v>
      </c>
      <c r="AH682" s="68" t="str">
        <f t="shared" si="411"/>
        <v>SKLADEM</v>
      </c>
      <c r="AI682" s="68"/>
      <c r="AJ682" s="68"/>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row>
    <row r="683" spans="1:63" ht="24.75" hidden="1" customHeight="1">
      <c r="A683" s="1"/>
      <c r="B683" s="251" t="s">
        <v>799</v>
      </c>
      <c r="C683" s="251" t="s">
        <v>800</v>
      </c>
      <c r="D683" s="67"/>
      <c r="E683" s="149" t="s">
        <v>123</v>
      </c>
      <c r="F683" s="149" t="s">
        <v>404</v>
      </c>
      <c r="G683" s="149">
        <v>1</v>
      </c>
      <c r="H683" s="149" t="s">
        <v>20</v>
      </c>
      <c r="I683" s="149" t="s">
        <v>772</v>
      </c>
      <c r="J683" s="149"/>
      <c r="K683" s="149">
        <v>18</v>
      </c>
      <c r="L683" s="149">
        <v>4.2999999999999997E-2</v>
      </c>
      <c r="M683" s="149">
        <v>24</v>
      </c>
      <c r="N683" s="149"/>
      <c r="O683" s="149"/>
      <c r="P683" s="165"/>
      <c r="Q683" s="169" t="s">
        <v>1352</v>
      </c>
      <c r="R683" s="154">
        <v>461.16</v>
      </c>
      <c r="S683" s="155">
        <f t="shared" si="404"/>
        <v>20.291039999999999</v>
      </c>
      <c r="T683" s="156">
        <f t="shared" ref="T683:T746" si="412">S683*M683</f>
        <v>486.98496</v>
      </c>
      <c r="U683" s="157">
        <f t="shared" si="405"/>
        <v>20.291039999999999</v>
      </c>
      <c r="V683" s="157">
        <f t="shared" si="406"/>
        <v>486.98496</v>
      </c>
      <c r="W683" s="219"/>
      <c r="X683" s="218">
        <v>0</v>
      </c>
      <c r="Y683" s="216">
        <v>0</v>
      </c>
      <c r="Z683" s="65" t="s">
        <v>12</v>
      </c>
      <c r="AA683" s="125">
        <f t="shared" si="407"/>
        <v>0</v>
      </c>
      <c r="AB683" s="125">
        <f t="shared" si="408"/>
        <v>0</v>
      </c>
      <c r="AC683" s="125">
        <f t="shared" si="409"/>
        <v>0</v>
      </c>
      <c r="AD683" s="66">
        <f t="shared" ref="AD683:AD746" si="413">K683*Y683</f>
        <v>0</v>
      </c>
      <c r="AE683" s="66">
        <f t="shared" ref="AE683:AE746" si="414">L683*Y683</f>
        <v>0</v>
      </c>
      <c r="AF683" s="67"/>
      <c r="AG683" s="84">
        <v>86</v>
      </c>
      <c r="AH683" s="68" t="str">
        <f t="shared" si="411"/>
        <v>SKLADEM</v>
      </c>
      <c r="AI683" s="68"/>
      <c r="AJ683" s="68"/>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row>
    <row r="684" spans="1:63" ht="24.75" hidden="1" customHeight="1">
      <c r="A684" s="1"/>
      <c r="B684" s="251" t="s">
        <v>801</v>
      </c>
      <c r="C684" s="251" t="s">
        <v>802</v>
      </c>
      <c r="D684" s="67"/>
      <c r="E684" s="149" t="s">
        <v>123</v>
      </c>
      <c r="F684" s="149" t="s">
        <v>404</v>
      </c>
      <c r="G684" s="149">
        <v>1</v>
      </c>
      <c r="H684" s="149" t="s">
        <v>20</v>
      </c>
      <c r="I684" s="149" t="s">
        <v>772</v>
      </c>
      <c r="J684" s="149"/>
      <c r="K684" s="149">
        <v>18</v>
      </c>
      <c r="L684" s="149">
        <v>4.2999999999999997E-2</v>
      </c>
      <c r="M684" s="149">
        <v>24</v>
      </c>
      <c r="N684" s="149"/>
      <c r="O684" s="149"/>
      <c r="P684" s="165"/>
      <c r="Q684" s="158" t="s">
        <v>11</v>
      </c>
      <c r="R684" s="154">
        <v>380.17</v>
      </c>
      <c r="S684" s="155">
        <f t="shared" si="404"/>
        <v>16.72748</v>
      </c>
      <c r="T684" s="156">
        <f t="shared" si="412"/>
        <v>401.45952</v>
      </c>
      <c r="U684" s="157">
        <f t="shared" si="405"/>
        <v>16.72748</v>
      </c>
      <c r="V684" s="157">
        <f t="shared" si="406"/>
        <v>401.45952</v>
      </c>
      <c r="W684" s="219"/>
      <c r="X684" s="218">
        <v>0</v>
      </c>
      <c r="Y684" s="216">
        <v>0</v>
      </c>
      <c r="Z684" s="65" t="s">
        <v>12</v>
      </c>
      <c r="AA684" s="125">
        <f t="shared" si="407"/>
        <v>0</v>
      </c>
      <c r="AB684" s="125">
        <f t="shared" si="408"/>
        <v>0</v>
      </c>
      <c r="AC684" s="125">
        <f t="shared" si="409"/>
        <v>0</v>
      </c>
      <c r="AD684" s="66">
        <f t="shared" si="413"/>
        <v>0</v>
      </c>
      <c r="AE684" s="66">
        <f t="shared" si="414"/>
        <v>0</v>
      </c>
      <c r="AF684" s="67"/>
      <c r="AG684" s="83">
        <v>0</v>
      </c>
      <c r="AH684" s="68" t="str">
        <f t="shared" si="411"/>
        <v>VYPRODÁNO</v>
      </c>
      <c r="AI684" s="68"/>
      <c r="AJ684" s="68"/>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row>
    <row r="685" spans="1:63" ht="24.75" hidden="1" customHeight="1">
      <c r="A685" s="1"/>
      <c r="B685" s="251" t="s">
        <v>803</v>
      </c>
      <c r="C685" s="251" t="s">
        <v>804</v>
      </c>
      <c r="D685" s="67"/>
      <c r="E685" s="149" t="s">
        <v>123</v>
      </c>
      <c r="F685" s="149" t="s">
        <v>404</v>
      </c>
      <c r="G685" s="149">
        <v>1</v>
      </c>
      <c r="H685" s="149" t="s">
        <v>20</v>
      </c>
      <c r="I685" s="149" t="s">
        <v>772</v>
      </c>
      <c r="J685" s="149"/>
      <c r="K685" s="149">
        <v>18</v>
      </c>
      <c r="L685" s="149">
        <v>4.2999999999999997E-2</v>
      </c>
      <c r="M685" s="149">
        <v>24</v>
      </c>
      <c r="N685" s="149"/>
      <c r="O685" s="149"/>
      <c r="P685" s="165"/>
      <c r="Q685" s="158" t="s">
        <v>11</v>
      </c>
      <c r="R685" s="154">
        <v>412.4</v>
      </c>
      <c r="S685" s="155">
        <f t="shared" si="404"/>
        <v>18.145599999999998</v>
      </c>
      <c r="T685" s="156">
        <f t="shared" si="412"/>
        <v>435.49439999999993</v>
      </c>
      <c r="U685" s="157">
        <f t="shared" si="405"/>
        <v>18.145599999999998</v>
      </c>
      <c r="V685" s="157">
        <f t="shared" si="406"/>
        <v>435.49439999999993</v>
      </c>
      <c r="W685" s="219"/>
      <c r="X685" s="218">
        <v>0</v>
      </c>
      <c r="Y685" s="216">
        <v>0</v>
      </c>
      <c r="Z685" s="65" t="s">
        <v>12</v>
      </c>
      <c r="AA685" s="125">
        <f t="shared" si="407"/>
        <v>0</v>
      </c>
      <c r="AB685" s="125">
        <f t="shared" si="408"/>
        <v>0</v>
      </c>
      <c r="AC685" s="125">
        <f t="shared" si="409"/>
        <v>0</v>
      </c>
      <c r="AD685" s="66">
        <f t="shared" si="413"/>
        <v>0</v>
      </c>
      <c r="AE685" s="66">
        <f t="shared" si="414"/>
        <v>0</v>
      </c>
      <c r="AF685" s="67"/>
      <c r="AG685" s="83">
        <v>0</v>
      </c>
      <c r="AH685" s="68" t="str">
        <f t="shared" si="411"/>
        <v>VYPRODÁNO</v>
      </c>
      <c r="AI685" s="68"/>
      <c r="AJ685" s="68"/>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row>
    <row r="686" spans="1:63" ht="24.75" hidden="1" customHeight="1">
      <c r="A686" s="1"/>
      <c r="B686" s="251" t="s">
        <v>805</v>
      </c>
      <c r="C686" s="251" t="s">
        <v>806</v>
      </c>
      <c r="D686" s="67"/>
      <c r="E686" s="149" t="s">
        <v>123</v>
      </c>
      <c r="F686" s="149" t="s">
        <v>404</v>
      </c>
      <c r="G686" s="149">
        <v>1</v>
      </c>
      <c r="H686" s="149" t="s">
        <v>20</v>
      </c>
      <c r="I686" s="149" t="s">
        <v>772</v>
      </c>
      <c r="J686" s="149"/>
      <c r="K686" s="149">
        <v>18</v>
      </c>
      <c r="L686" s="149">
        <v>4.2999999999999997E-2</v>
      </c>
      <c r="M686" s="149">
        <v>24</v>
      </c>
      <c r="N686" s="149"/>
      <c r="O686" s="149"/>
      <c r="P686" s="165"/>
      <c r="Q686" s="158" t="s">
        <v>11</v>
      </c>
      <c r="R686" s="154">
        <v>412.4</v>
      </c>
      <c r="S686" s="155">
        <f t="shared" si="404"/>
        <v>18.145599999999998</v>
      </c>
      <c r="T686" s="156">
        <f t="shared" si="412"/>
        <v>435.49439999999993</v>
      </c>
      <c r="U686" s="157">
        <f t="shared" si="405"/>
        <v>18.145599999999998</v>
      </c>
      <c r="V686" s="157">
        <f t="shared" si="406"/>
        <v>435.49439999999993</v>
      </c>
      <c r="W686" s="219"/>
      <c r="X686" s="218">
        <v>0</v>
      </c>
      <c r="Y686" s="216">
        <v>0</v>
      </c>
      <c r="Z686" s="65" t="s">
        <v>12</v>
      </c>
      <c r="AA686" s="125">
        <f t="shared" si="407"/>
        <v>0</v>
      </c>
      <c r="AB686" s="125">
        <f t="shared" si="408"/>
        <v>0</v>
      </c>
      <c r="AC686" s="125">
        <f t="shared" si="409"/>
        <v>0</v>
      </c>
      <c r="AD686" s="66">
        <f t="shared" si="413"/>
        <v>0</v>
      </c>
      <c r="AE686" s="66">
        <f t="shared" si="414"/>
        <v>0</v>
      </c>
      <c r="AF686" s="67"/>
      <c r="AG686" s="83">
        <v>0</v>
      </c>
      <c r="AH686" s="68" t="str">
        <f t="shared" si="411"/>
        <v>VYPRODÁNO</v>
      </c>
      <c r="AI686" s="68"/>
      <c r="AJ686" s="68"/>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row>
    <row r="687" spans="1:63" ht="24.75" hidden="1" customHeight="1">
      <c r="A687" s="1"/>
      <c r="B687" s="248"/>
      <c r="C687" s="249" t="s">
        <v>807</v>
      </c>
      <c r="D687" s="101"/>
      <c r="E687" s="196"/>
      <c r="F687" s="196"/>
      <c r="G687" s="191"/>
      <c r="H687" s="191"/>
      <c r="I687" s="191"/>
      <c r="J687" s="191"/>
      <c r="K687" s="191"/>
      <c r="L687" s="191"/>
      <c r="M687" s="191"/>
      <c r="N687" s="191"/>
      <c r="O687" s="191"/>
      <c r="P687" s="192"/>
      <c r="Q687" s="191"/>
      <c r="R687" s="197"/>
      <c r="S687" s="155">
        <f t="shared" si="404"/>
        <v>0</v>
      </c>
      <c r="T687" s="156">
        <f t="shared" si="412"/>
        <v>0</v>
      </c>
      <c r="U687" s="157">
        <f t="shared" si="405"/>
        <v>0</v>
      </c>
      <c r="V687" s="157">
        <f t="shared" si="406"/>
        <v>0</v>
      </c>
      <c r="W687" s="219"/>
      <c r="X687" s="218">
        <v>0</v>
      </c>
      <c r="Y687" s="216">
        <v>0</v>
      </c>
      <c r="Z687" s="65" t="s">
        <v>12</v>
      </c>
      <c r="AA687" s="125">
        <f t="shared" si="407"/>
        <v>0</v>
      </c>
      <c r="AB687" s="125">
        <f t="shared" si="408"/>
        <v>0</v>
      </c>
      <c r="AC687" s="125">
        <f t="shared" si="409"/>
        <v>0</v>
      </c>
      <c r="AD687" s="66">
        <f t="shared" si="413"/>
        <v>0</v>
      </c>
      <c r="AE687" s="66">
        <f t="shared" si="414"/>
        <v>0</v>
      </c>
      <c r="AF687" s="101"/>
      <c r="AG687" s="68"/>
      <c r="AH687" s="68"/>
      <c r="AI687" s="68"/>
      <c r="AJ687" s="68"/>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row>
    <row r="688" spans="1:63" ht="24.75" hidden="1" customHeight="1">
      <c r="A688" s="1"/>
      <c r="B688" s="251" t="s">
        <v>808</v>
      </c>
      <c r="C688" s="251" t="s">
        <v>809</v>
      </c>
      <c r="D688" s="67"/>
      <c r="E688" s="149" t="s">
        <v>123</v>
      </c>
      <c r="F688" s="149" t="s">
        <v>404</v>
      </c>
      <c r="G688" s="149">
        <v>1</v>
      </c>
      <c r="H688" s="149" t="s">
        <v>20</v>
      </c>
      <c r="I688" s="149" t="s">
        <v>772</v>
      </c>
      <c r="J688" s="149"/>
      <c r="K688" s="149">
        <v>18</v>
      </c>
      <c r="L688" s="149">
        <v>4.2999999999999997E-2</v>
      </c>
      <c r="M688" s="149">
        <v>24</v>
      </c>
      <c r="N688" s="149"/>
      <c r="O688" s="149"/>
      <c r="P688" s="165"/>
      <c r="Q688" s="158" t="s">
        <v>11</v>
      </c>
      <c r="R688" s="154">
        <v>380.17</v>
      </c>
      <c r="S688" s="155">
        <f t="shared" si="404"/>
        <v>16.72748</v>
      </c>
      <c r="T688" s="156">
        <f t="shared" si="412"/>
        <v>401.45952</v>
      </c>
      <c r="U688" s="157">
        <f t="shared" si="405"/>
        <v>16.72748</v>
      </c>
      <c r="V688" s="157">
        <f t="shared" si="406"/>
        <v>401.45952</v>
      </c>
      <c r="W688" s="219"/>
      <c r="X688" s="218">
        <v>0</v>
      </c>
      <c r="Y688" s="216">
        <v>0</v>
      </c>
      <c r="Z688" s="65" t="s">
        <v>12</v>
      </c>
      <c r="AA688" s="125">
        <f t="shared" si="407"/>
        <v>0</v>
      </c>
      <c r="AB688" s="125">
        <f t="shared" si="408"/>
        <v>0</v>
      </c>
      <c r="AC688" s="125">
        <f t="shared" si="409"/>
        <v>0</v>
      </c>
      <c r="AD688" s="66">
        <f t="shared" si="413"/>
        <v>0</v>
      </c>
      <c r="AE688" s="66">
        <f t="shared" si="414"/>
        <v>0</v>
      </c>
      <c r="AF688" s="67"/>
      <c r="AG688" s="68">
        <v>0</v>
      </c>
      <c r="AH688" s="68" t="str">
        <f t="shared" ref="AH688" si="415">IF(AG688&gt;0,"SKLADEM","VYPRODÁNO")</f>
        <v>VYPRODÁNO</v>
      </c>
      <c r="AI688" s="68"/>
      <c r="AJ688" s="68"/>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row>
    <row r="689" spans="1:63" ht="24.75" hidden="1" customHeight="1">
      <c r="A689" s="1"/>
      <c r="B689" s="251" t="s">
        <v>810</v>
      </c>
      <c r="C689" s="251" t="s">
        <v>811</v>
      </c>
      <c r="D689" s="67"/>
      <c r="E689" s="149" t="s">
        <v>123</v>
      </c>
      <c r="F689" s="149" t="s">
        <v>404</v>
      </c>
      <c r="G689" s="149">
        <v>1</v>
      </c>
      <c r="H689" s="149" t="s">
        <v>20</v>
      </c>
      <c r="I689" s="149" t="s">
        <v>772</v>
      </c>
      <c r="J689" s="149"/>
      <c r="K689" s="149">
        <v>18</v>
      </c>
      <c r="L689" s="149">
        <v>4.2999999999999997E-2</v>
      </c>
      <c r="M689" s="149">
        <v>24</v>
      </c>
      <c r="N689" s="149"/>
      <c r="O689" s="149"/>
      <c r="P689" s="165"/>
      <c r="Q689" s="158" t="s">
        <v>11</v>
      </c>
      <c r="R689" s="154">
        <v>380.17</v>
      </c>
      <c r="S689" s="155">
        <f t="shared" si="404"/>
        <v>16.72748</v>
      </c>
      <c r="T689" s="156">
        <f t="shared" si="412"/>
        <v>401.45952</v>
      </c>
      <c r="U689" s="157">
        <f t="shared" si="405"/>
        <v>16.72748</v>
      </c>
      <c r="V689" s="157">
        <f t="shared" si="406"/>
        <v>401.45952</v>
      </c>
      <c r="W689" s="219"/>
      <c r="X689" s="218">
        <v>0</v>
      </c>
      <c r="Y689" s="216">
        <v>0</v>
      </c>
      <c r="Z689" s="65" t="s">
        <v>12</v>
      </c>
      <c r="AA689" s="125">
        <f t="shared" si="407"/>
        <v>0</v>
      </c>
      <c r="AB689" s="125">
        <f t="shared" si="408"/>
        <v>0</v>
      </c>
      <c r="AC689" s="125">
        <f t="shared" si="409"/>
        <v>0</v>
      </c>
      <c r="AD689" s="66">
        <f t="shared" si="413"/>
        <v>0</v>
      </c>
      <c r="AE689" s="66">
        <f t="shared" si="414"/>
        <v>0</v>
      </c>
      <c r="AF689" s="67"/>
      <c r="AG689" s="68">
        <v>0</v>
      </c>
      <c r="AH689" s="68" t="str">
        <f t="shared" ref="AH689:AH696" si="416">IF(AG689=0,"VYPRODÁNO","SKLADEM")</f>
        <v>VYPRODÁNO</v>
      </c>
      <c r="AI689" s="68"/>
      <c r="AJ689" s="68"/>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row>
    <row r="690" spans="1:63" ht="24.75" hidden="1" customHeight="1">
      <c r="A690" s="1"/>
      <c r="B690" s="251" t="s">
        <v>812</v>
      </c>
      <c r="C690" s="251" t="s">
        <v>813</v>
      </c>
      <c r="D690" s="67"/>
      <c r="E690" s="149" t="s">
        <v>123</v>
      </c>
      <c r="F690" s="149" t="s">
        <v>404</v>
      </c>
      <c r="G690" s="149">
        <v>1</v>
      </c>
      <c r="H690" s="149" t="s">
        <v>20</v>
      </c>
      <c r="I690" s="149" t="s">
        <v>772</v>
      </c>
      <c r="J690" s="149"/>
      <c r="K690" s="149">
        <v>18</v>
      </c>
      <c r="L690" s="149">
        <v>4.2999999999999997E-2</v>
      </c>
      <c r="M690" s="149">
        <v>24</v>
      </c>
      <c r="N690" s="149"/>
      <c r="O690" s="149"/>
      <c r="P690" s="165"/>
      <c r="Q690" s="158" t="s">
        <v>11</v>
      </c>
      <c r="R690" s="154">
        <v>356.2</v>
      </c>
      <c r="S690" s="155">
        <f t="shared" si="404"/>
        <v>15.672799999999999</v>
      </c>
      <c r="T690" s="156">
        <f t="shared" si="412"/>
        <v>376.1472</v>
      </c>
      <c r="U690" s="157">
        <f t="shared" si="405"/>
        <v>15.672799999999999</v>
      </c>
      <c r="V690" s="157">
        <f t="shared" si="406"/>
        <v>376.1472</v>
      </c>
      <c r="W690" s="219"/>
      <c r="X690" s="218">
        <v>0</v>
      </c>
      <c r="Y690" s="216">
        <v>0</v>
      </c>
      <c r="Z690" s="65" t="s">
        <v>12</v>
      </c>
      <c r="AA690" s="125">
        <f t="shared" si="407"/>
        <v>0</v>
      </c>
      <c r="AB690" s="125">
        <f t="shared" si="408"/>
        <v>0</v>
      </c>
      <c r="AC690" s="125">
        <f t="shared" si="409"/>
        <v>0</v>
      </c>
      <c r="AD690" s="66">
        <f t="shared" si="413"/>
        <v>0</v>
      </c>
      <c r="AE690" s="66">
        <f t="shared" si="414"/>
        <v>0</v>
      </c>
      <c r="AF690" s="67"/>
      <c r="AG690" s="68">
        <v>0</v>
      </c>
      <c r="AH690" s="68" t="str">
        <f t="shared" si="416"/>
        <v>VYPRODÁNO</v>
      </c>
      <c r="AI690" s="68"/>
      <c r="AJ690" s="68"/>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row>
    <row r="691" spans="1:63" ht="24.75" hidden="1" customHeight="1">
      <c r="A691" s="1"/>
      <c r="B691" s="251" t="s">
        <v>814</v>
      </c>
      <c r="C691" s="251" t="s">
        <v>815</v>
      </c>
      <c r="D691" s="67"/>
      <c r="E691" s="149" t="s">
        <v>123</v>
      </c>
      <c r="F691" s="149" t="s">
        <v>404</v>
      </c>
      <c r="G691" s="149">
        <v>1</v>
      </c>
      <c r="H691" s="149" t="s">
        <v>20</v>
      </c>
      <c r="I691" s="149" t="s">
        <v>772</v>
      </c>
      <c r="J691" s="149"/>
      <c r="K691" s="149">
        <v>18</v>
      </c>
      <c r="L691" s="149">
        <v>4.2999999999999997E-2</v>
      </c>
      <c r="M691" s="149">
        <v>24</v>
      </c>
      <c r="N691" s="149"/>
      <c r="O691" s="149"/>
      <c r="P691" s="165"/>
      <c r="Q691" s="158" t="s">
        <v>11</v>
      </c>
      <c r="R691" s="154">
        <v>380.17</v>
      </c>
      <c r="S691" s="155">
        <f t="shared" si="404"/>
        <v>16.72748</v>
      </c>
      <c r="T691" s="156">
        <f t="shared" si="412"/>
        <v>401.45952</v>
      </c>
      <c r="U691" s="157">
        <f t="shared" si="405"/>
        <v>16.72748</v>
      </c>
      <c r="V691" s="157">
        <f t="shared" si="406"/>
        <v>401.45952</v>
      </c>
      <c r="W691" s="219"/>
      <c r="X691" s="218">
        <v>0</v>
      </c>
      <c r="Y691" s="216">
        <v>0</v>
      </c>
      <c r="Z691" s="65" t="s">
        <v>12</v>
      </c>
      <c r="AA691" s="125">
        <f t="shared" si="407"/>
        <v>0</v>
      </c>
      <c r="AB691" s="125">
        <f t="shared" si="408"/>
        <v>0</v>
      </c>
      <c r="AC691" s="125">
        <f t="shared" si="409"/>
        <v>0</v>
      </c>
      <c r="AD691" s="66">
        <f t="shared" si="413"/>
        <v>0</v>
      </c>
      <c r="AE691" s="66">
        <f t="shared" si="414"/>
        <v>0</v>
      </c>
      <c r="AF691" s="67"/>
      <c r="AG691" s="68">
        <v>0</v>
      </c>
      <c r="AH691" s="68" t="str">
        <f t="shared" si="416"/>
        <v>VYPRODÁNO</v>
      </c>
      <c r="AI691" s="68"/>
      <c r="AJ691" s="68"/>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row>
    <row r="692" spans="1:63" ht="24.75" hidden="1" customHeight="1">
      <c r="A692" s="1"/>
      <c r="B692" s="248"/>
      <c r="C692" s="249" t="s">
        <v>816</v>
      </c>
      <c r="D692" s="101"/>
      <c r="E692" s="191"/>
      <c r="F692" s="191"/>
      <c r="G692" s="191"/>
      <c r="H692" s="191"/>
      <c r="I692" s="191"/>
      <c r="J692" s="191"/>
      <c r="K692" s="191"/>
      <c r="L692" s="191"/>
      <c r="M692" s="191"/>
      <c r="N692" s="191"/>
      <c r="O692" s="191"/>
      <c r="P692" s="192"/>
      <c r="Q692" s="191"/>
      <c r="R692" s="191"/>
      <c r="S692" s="155">
        <f t="shared" si="404"/>
        <v>0</v>
      </c>
      <c r="T692" s="156">
        <f t="shared" si="412"/>
        <v>0</v>
      </c>
      <c r="U692" s="157">
        <f t="shared" si="405"/>
        <v>0</v>
      </c>
      <c r="V692" s="157">
        <f t="shared" si="406"/>
        <v>0</v>
      </c>
      <c r="W692" s="219"/>
      <c r="X692" s="218">
        <v>0</v>
      </c>
      <c r="Y692" s="216">
        <v>0</v>
      </c>
      <c r="Z692" s="65" t="s">
        <v>12</v>
      </c>
      <c r="AA692" s="125">
        <f t="shared" si="407"/>
        <v>0</v>
      </c>
      <c r="AB692" s="125">
        <f t="shared" si="408"/>
        <v>0</v>
      </c>
      <c r="AC692" s="125">
        <f t="shared" si="409"/>
        <v>0</v>
      </c>
      <c r="AD692" s="66">
        <f t="shared" si="413"/>
        <v>0</v>
      </c>
      <c r="AE692" s="66">
        <f t="shared" si="414"/>
        <v>0</v>
      </c>
      <c r="AF692" s="101"/>
      <c r="AG692" s="68"/>
      <c r="AH692" s="68"/>
      <c r="AI692" s="68"/>
      <c r="AJ692" s="68"/>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row>
    <row r="693" spans="1:63" ht="24.75" hidden="1" customHeight="1">
      <c r="A693" s="1"/>
      <c r="B693" s="251" t="s">
        <v>817</v>
      </c>
      <c r="C693" s="251" t="s">
        <v>818</v>
      </c>
      <c r="D693" s="67"/>
      <c r="E693" s="149" t="s">
        <v>123</v>
      </c>
      <c r="F693" s="149" t="s">
        <v>404</v>
      </c>
      <c r="G693" s="149">
        <v>1</v>
      </c>
      <c r="H693" s="149" t="s">
        <v>20</v>
      </c>
      <c r="I693" s="149" t="s">
        <v>772</v>
      </c>
      <c r="J693" s="149"/>
      <c r="K693" s="149">
        <v>18</v>
      </c>
      <c r="L693" s="149">
        <v>4.2999999999999997E-2</v>
      </c>
      <c r="M693" s="149">
        <v>24</v>
      </c>
      <c r="N693" s="149"/>
      <c r="O693" s="149"/>
      <c r="P693" s="165"/>
      <c r="Q693" s="169" t="s">
        <v>1352</v>
      </c>
      <c r="R693" s="154">
        <v>461.16</v>
      </c>
      <c r="S693" s="155">
        <f t="shared" si="404"/>
        <v>20.291039999999999</v>
      </c>
      <c r="T693" s="156">
        <f t="shared" si="412"/>
        <v>486.98496</v>
      </c>
      <c r="U693" s="157">
        <f t="shared" si="405"/>
        <v>20.291039999999999</v>
      </c>
      <c r="V693" s="157">
        <f t="shared" si="406"/>
        <v>486.98496</v>
      </c>
      <c r="W693" s="219"/>
      <c r="X693" s="218">
        <v>0</v>
      </c>
      <c r="Y693" s="216">
        <v>0</v>
      </c>
      <c r="Z693" s="65" t="s">
        <v>12</v>
      </c>
      <c r="AA693" s="125">
        <f t="shared" si="407"/>
        <v>0</v>
      </c>
      <c r="AB693" s="125">
        <f t="shared" si="408"/>
        <v>0</v>
      </c>
      <c r="AC693" s="125">
        <f t="shared" si="409"/>
        <v>0</v>
      </c>
      <c r="AD693" s="66">
        <f t="shared" si="413"/>
        <v>0</v>
      </c>
      <c r="AE693" s="66">
        <f t="shared" si="414"/>
        <v>0</v>
      </c>
      <c r="AF693" s="67"/>
      <c r="AG693" s="84">
        <v>108</v>
      </c>
      <c r="AH693" s="68" t="str">
        <f t="shared" si="416"/>
        <v>SKLADEM</v>
      </c>
      <c r="AI693" s="68"/>
      <c r="AJ693" s="68"/>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row>
    <row r="694" spans="1:63" ht="24.75" hidden="1" customHeight="1">
      <c r="A694" s="1"/>
      <c r="B694" s="251" t="s">
        <v>819</v>
      </c>
      <c r="C694" s="251" t="s">
        <v>820</v>
      </c>
      <c r="D694" s="67"/>
      <c r="E694" s="149" t="s">
        <v>123</v>
      </c>
      <c r="F694" s="149" t="s">
        <v>404</v>
      </c>
      <c r="G694" s="149">
        <v>1</v>
      </c>
      <c r="H694" s="149" t="s">
        <v>20</v>
      </c>
      <c r="I694" s="149" t="s">
        <v>772</v>
      </c>
      <c r="J694" s="149"/>
      <c r="K694" s="149">
        <v>18</v>
      </c>
      <c r="L694" s="149">
        <v>4.2999999999999997E-2</v>
      </c>
      <c r="M694" s="149">
        <v>24</v>
      </c>
      <c r="N694" s="149"/>
      <c r="O694" s="149"/>
      <c r="P694" s="165"/>
      <c r="Q694" s="158" t="s">
        <v>11</v>
      </c>
      <c r="R694" s="154">
        <v>380.17</v>
      </c>
      <c r="S694" s="155">
        <f t="shared" si="404"/>
        <v>16.72748</v>
      </c>
      <c r="T694" s="156">
        <f t="shared" si="412"/>
        <v>401.45952</v>
      </c>
      <c r="U694" s="157">
        <f t="shared" si="405"/>
        <v>16.72748</v>
      </c>
      <c r="V694" s="157">
        <f t="shared" si="406"/>
        <v>401.45952</v>
      </c>
      <c r="W694" s="219"/>
      <c r="X694" s="218">
        <v>0</v>
      </c>
      <c r="Y694" s="216">
        <v>0</v>
      </c>
      <c r="Z694" s="65" t="s">
        <v>12</v>
      </c>
      <c r="AA694" s="125">
        <f t="shared" si="407"/>
        <v>0</v>
      </c>
      <c r="AB694" s="125">
        <f t="shared" si="408"/>
        <v>0</v>
      </c>
      <c r="AC694" s="125">
        <f t="shared" si="409"/>
        <v>0</v>
      </c>
      <c r="AD694" s="66">
        <f t="shared" si="413"/>
        <v>0</v>
      </c>
      <c r="AE694" s="66">
        <f t="shared" si="414"/>
        <v>0</v>
      </c>
      <c r="AF694" s="67"/>
      <c r="AG694" s="83">
        <v>0</v>
      </c>
      <c r="AH694" s="68" t="str">
        <f t="shared" si="416"/>
        <v>VYPRODÁNO</v>
      </c>
      <c r="AI694" s="68"/>
      <c r="AJ694" s="68"/>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row>
    <row r="695" spans="1:63" ht="24.75" hidden="1" customHeight="1">
      <c r="A695" s="1"/>
      <c r="B695" s="251" t="s">
        <v>821</v>
      </c>
      <c r="C695" s="251" t="s">
        <v>822</v>
      </c>
      <c r="D695" s="67"/>
      <c r="E695" s="149" t="s">
        <v>123</v>
      </c>
      <c r="F695" s="149" t="s">
        <v>404</v>
      </c>
      <c r="G695" s="149">
        <v>1</v>
      </c>
      <c r="H695" s="149" t="s">
        <v>20</v>
      </c>
      <c r="I695" s="149" t="s">
        <v>772</v>
      </c>
      <c r="J695" s="149"/>
      <c r="K695" s="149">
        <v>18</v>
      </c>
      <c r="L695" s="149">
        <v>4.2999999999999997E-2</v>
      </c>
      <c r="M695" s="149">
        <v>24</v>
      </c>
      <c r="N695" s="149"/>
      <c r="O695" s="149"/>
      <c r="P695" s="165"/>
      <c r="Q695" s="169" t="s">
        <v>1352</v>
      </c>
      <c r="R695" s="154">
        <v>461.16</v>
      </c>
      <c r="S695" s="155">
        <f t="shared" si="404"/>
        <v>20.291039999999999</v>
      </c>
      <c r="T695" s="156">
        <f t="shared" si="412"/>
        <v>486.98496</v>
      </c>
      <c r="U695" s="157">
        <f t="shared" si="405"/>
        <v>20.291039999999999</v>
      </c>
      <c r="V695" s="157">
        <f t="shared" si="406"/>
        <v>486.98496</v>
      </c>
      <c r="W695" s="219"/>
      <c r="X695" s="218">
        <v>0</v>
      </c>
      <c r="Y695" s="216">
        <v>0</v>
      </c>
      <c r="Z695" s="65" t="s">
        <v>12</v>
      </c>
      <c r="AA695" s="125">
        <f t="shared" si="407"/>
        <v>0</v>
      </c>
      <c r="AB695" s="125">
        <f t="shared" si="408"/>
        <v>0</v>
      </c>
      <c r="AC695" s="125">
        <f t="shared" si="409"/>
        <v>0</v>
      </c>
      <c r="AD695" s="66">
        <f t="shared" si="413"/>
        <v>0</v>
      </c>
      <c r="AE695" s="66">
        <f t="shared" si="414"/>
        <v>0</v>
      </c>
      <c r="AF695" s="67"/>
      <c r="AG695" s="83">
        <v>22</v>
      </c>
      <c r="AH695" s="68" t="str">
        <f t="shared" si="416"/>
        <v>SKLADEM</v>
      </c>
      <c r="AI695" s="68"/>
      <c r="AJ695" s="68"/>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row>
    <row r="696" spans="1:63" ht="24.75" hidden="1" customHeight="1">
      <c r="A696" s="1"/>
      <c r="B696" s="251" t="s">
        <v>823</v>
      </c>
      <c r="C696" s="251" t="s">
        <v>824</v>
      </c>
      <c r="D696" s="67"/>
      <c r="E696" s="149" t="s">
        <v>123</v>
      </c>
      <c r="F696" s="149" t="s">
        <v>404</v>
      </c>
      <c r="G696" s="149">
        <v>1</v>
      </c>
      <c r="H696" s="149" t="s">
        <v>20</v>
      </c>
      <c r="I696" s="149" t="s">
        <v>772</v>
      </c>
      <c r="J696" s="149"/>
      <c r="K696" s="149">
        <v>18</v>
      </c>
      <c r="L696" s="149">
        <v>4.2999999999999997E-2</v>
      </c>
      <c r="M696" s="149">
        <v>24</v>
      </c>
      <c r="N696" s="149"/>
      <c r="O696" s="149"/>
      <c r="P696" s="165"/>
      <c r="Q696" s="158" t="s">
        <v>11</v>
      </c>
      <c r="R696" s="154">
        <v>380.17</v>
      </c>
      <c r="S696" s="155">
        <f t="shared" si="404"/>
        <v>16.72748</v>
      </c>
      <c r="T696" s="156">
        <f t="shared" si="412"/>
        <v>401.45952</v>
      </c>
      <c r="U696" s="157">
        <f t="shared" si="405"/>
        <v>16.72748</v>
      </c>
      <c r="V696" s="157">
        <f t="shared" si="406"/>
        <v>401.45952</v>
      </c>
      <c r="W696" s="219"/>
      <c r="X696" s="218">
        <v>0</v>
      </c>
      <c r="Y696" s="216">
        <v>0</v>
      </c>
      <c r="Z696" s="65" t="s">
        <v>12</v>
      </c>
      <c r="AA696" s="125">
        <f t="shared" si="407"/>
        <v>0</v>
      </c>
      <c r="AB696" s="125">
        <f t="shared" si="408"/>
        <v>0</v>
      </c>
      <c r="AC696" s="125">
        <f t="shared" si="409"/>
        <v>0</v>
      </c>
      <c r="AD696" s="66">
        <f t="shared" si="413"/>
        <v>0</v>
      </c>
      <c r="AE696" s="66">
        <f t="shared" si="414"/>
        <v>0</v>
      </c>
      <c r="AF696" s="67"/>
      <c r="AG696" s="83">
        <v>0</v>
      </c>
      <c r="AH696" s="68" t="str">
        <f t="shared" si="416"/>
        <v>VYPRODÁNO</v>
      </c>
      <c r="AI696" s="68"/>
      <c r="AJ696" s="68"/>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row>
    <row r="697" spans="1:63" ht="24.75" hidden="1" customHeight="1">
      <c r="A697" s="1"/>
      <c r="B697" s="251" t="s">
        <v>825</v>
      </c>
      <c r="C697" s="251" t="s">
        <v>826</v>
      </c>
      <c r="D697" s="67"/>
      <c r="E697" s="149" t="s">
        <v>123</v>
      </c>
      <c r="F697" s="149" t="s">
        <v>404</v>
      </c>
      <c r="G697" s="149">
        <v>1</v>
      </c>
      <c r="H697" s="149" t="s">
        <v>20</v>
      </c>
      <c r="I697" s="149" t="s">
        <v>772</v>
      </c>
      <c r="J697" s="149"/>
      <c r="K697" s="149">
        <v>18</v>
      </c>
      <c r="L697" s="149">
        <v>4.2999999999999997E-2</v>
      </c>
      <c r="M697" s="149">
        <v>24</v>
      </c>
      <c r="N697" s="149"/>
      <c r="O697" s="149"/>
      <c r="P697" s="165"/>
      <c r="Q697" s="169" t="s">
        <v>1352</v>
      </c>
      <c r="R697" s="154">
        <v>461.16</v>
      </c>
      <c r="S697" s="155">
        <f t="shared" si="404"/>
        <v>20.291039999999999</v>
      </c>
      <c r="T697" s="156">
        <f t="shared" si="412"/>
        <v>486.98496</v>
      </c>
      <c r="U697" s="157">
        <f t="shared" si="405"/>
        <v>20.291039999999999</v>
      </c>
      <c r="V697" s="157">
        <f t="shared" si="406"/>
        <v>486.98496</v>
      </c>
      <c r="W697" s="219"/>
      <c r="X697" s="218">
        <v>0</v>
      </c>
      <c r="Y697" s="216">
        <v>0</v>
      </c>
      <c r="Z697" s="65" t="s">
        <v>12</v>
      </c>
      <c r="AA697" s="125">
        <f t="shared" si="407"/>
        <v>0</v>
      </c>
      <c r="AB697" s="125">
        <f t="shared" si="408"/>
        <v>0</v>
      </c>
      <c r="AC697" s="125">
        <f t="shared" si="409"/>
        <v>0</v>
      </c>
      <c r="AD697" s="66">
        <f t="shared" si="413"/>
        <v>0</v>
      </c>
      <c r="AE697" s="66">
        <f t="shared" si="414"/>
        <v>0</v>
      </c>
      <c r="AF697" s="67"/>
      <c r="AG697" s="83">
        <v>94</v>
      </c>
      <c r="AH697" s="68" t="str">
        <f t="shared" ref="AH697:AH698" si="417">IF(AG697&gt;0,"SKLADEM","VYPRODÁNO")</f>
        <v>SKLADEM</v>
      </c>
      <c r="AI697" s="68"/>
      <c r="AJ697" s="68"/>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row>
    <row r="698" spans="1:63" ht="24.75" hidden="1" customHeight="1">
      <c r="A698" s="1"/>
      <c r="B698" s="251" t="s">
        <v>827</v>
      </c>
      <c r="C698" s="251" t="s">
        <v>828</v>
      </c>
      <c r="D698" s="67"/>
      <c r="E698" s="149" t="s">
        <v>123</v>
      </c>
      <c r="F698" s="149" t="s">
        <v>404</v>
      </c>
      <c r="G698" s="149">
        <v>1</v>
      </c>
      <c r="H698" s="149" t="s">
        <v>20</v>
      </c>
      <c r="I698" s="149" t="s">
        <v>772</v>
      </c>
      <c r="J698" s="149"/>
      <c r="K698" s="149">
        <v>18</v>
      </c>
      <c r="L698" s="149">
        <v>4.2999999999999997E-2</v>
      </c>
      <c r="M698" s="149">
        <v>24</v>
      </c>
      <c r="N698" s="149"/>
      <c r="O698" s="149"/>
      <c r="P698" s="165"/>
      <c r="Q698" s="158" t="s">
        <v>11</v>
      </c>
      <c r="R698" s="154">
        <v>380.17</v>
      </c>
      <c r="S698" s="155">
        <f t="shared" si="404"/>
        <v>16.72748</v>
      </c>
      <c r="T698" s="156">
        <f t="shared" si="412"/>
        <v>401.45952</v>
      </c>
      <c r="U698" s="157">
        <f t="shared" si="405"/>
        <v>16.72748</v>
      </c>
      <c r="V698" s="157">
        <f t="shared" si="406"/>
        <v>401.45952</v>
      </c>
      <c r="W698" s="219"/>
      <c r="X698" s="218">
        <v>0</v>
      </c>
      <c r="Y698" s="216">
        <v>0</v>
      </c>
      <c r="Z698" s="65" t="s">
        <v>12</v>
      </c>
      <c r="AA698" s="125">
        <f t="shared" si="407"/>
        <v>0</v>
      </c>
      <c r="AB698" s="125">
        <f t="shared" si="408"/>
        <v>0</v>
      </c>
      <c r="AC698" s="125">
        <f t="shared" si="409"/>
        <v>0</v>
      </c>
      <c r="AD698" s="66">
        <f t="shared" si="413"/>
        <v>0</v>
      </c>
      <c r="AE698" s="66">
        <f t="shared" si="414"/>
        <v>0</v>
      </c>
      <c r="AF698" s="67"/>
      <c r="AG698" s="83">
        <v>0</v>
      </c>
      <c r="AH698" s="68" t="str">
        <f t="shared" si="417"/>
        <v>VYPRODÁNO</v>
      </c>
      <c r="AI698" s="68"/>
      <c r="AJ698" s="68"/>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row>
    <row r="699" spans="1:63" ht="24.75" hidden="1" customHeight="1">
      <c r="A699" s="1"/>
      <c r="B699" s="251" t="s">
        <v>829</v>
      </c>
      <c r="C699" s="251" t="s">
        <v>830</v>
      </c>
      <c r="D699" s="67"/>
      <c r="E699" s="149" t="s">
        <v>123</v>
      </c>
      <c r="F699" s="149" t="s">
        <v>404</v>
      </c>
      <c r="G699" s="149">
        <v>1</v>
      </c>
      <c r="H699" s="149" t="s">
        <v>20</v>
      </c>
      <c r="I699" s="149" t="s">
        <v>772</v>
      </c>
      <c r="J699" s="149"/>
      <c r="K699" s="149">
        <v>18</v>
      </c>
      <c r="L699" s="149">
        <v>4.2999999999999997E-2</v>
      </c>
      <c r="M699" s="149">
        <v>24</v>
      </c>
      <c r="N699" s="149"/>
      <c r="O699" s="149"/>
      <c r="P699" s="165"/>
      <c r="Q699" s="158" t="s">
        <v>11</v>
      </c>
      <c r="R699" s="154">
        <v>356.2</v>
      </c>
      <c r="S699" s="155">
        <f t="shared" si="404"/>
        <v>15.672799999999999</v>
      </c>
      <c r="T699" s="156">
        <f t="shared" si="412"/>
        <v>376.1472</v>
      </c>
      <c r="U699" s="157">
        <f t="shared" si="405"/>
        <v>15.672799999999999</v>
      </c>
      <c r="V699" s="157">
        <f t="shared" si="406"/>
        <v>376.1472</v>
      </c>
      <c r="W699" s="219"/>
      <c r="X699" s="218">
        <v>0</v>
      </c>
      <c r="Y699" s="216">
        <v>0</v>
      </c>
      <c r="Z699" s="65" t="s">
        <v>12</v>
      </c>
      <c r="AA699" s="125">
        <f t="shared" si="407"/>
        <v>0</v>
      </c>
      <c r="AB699" s="125">
        <f t="shared" si="408"/>
        <v>0</v>
      </c>
      <c r="AC699" s="125">
        <f t="shared" si="409"/>
        <v>0</v>
      </c>
      <c r="AD699" s="66">
        <f t="shared" si="413"/>
        <v>0</v>
      </c>
      <c r="AE699" s="66">
        <f t="shared" si="414"/>
        <v>0</v>
      </c>
      <c r="AF699" s="67"/>
      <c r="AG699" s="83">
        <v>0</v>
      </c>
      <c r="AH699" s="68" t="str">
        <f t="shared" ref="AH699:AH706" si="418">IF(AG699=0,"VYPRODÁNO","SKLADEM")</f>
        <v>VYPRODÁNO</v>
      </c>
      <c r="AI699" s="68"/>
      <c r="AJ699" s="68"/>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row>
    <row r="700" spans="1:63" ht="24.75" hidden="1" customHeight="1">
      <c r="A700" s="1"/>
      <c r="B700" s="251" t="s">
        <v>831</v>
      </c>
      <c r="C700" s="251" t="s">
        <v>832</v>
      </c>
      <c r="D700" s="67"/>
      <c r="E700" s="149" t="s">
        <v>123</v>
      </c>
      <c r="F700" s="149" t="s">
        <v>404</v>
      </c>
      <c r="G700" s="149">
        <v>1</v>
      </c>
      <c r="H700" s="149" t="s">
        <v>20</v>
      </c>
      <c r="I700" s="149" t="s">
        <v>772</v>
      </c>
      <c r="J700" s="149"/>
      <c r="K700" s="149">
        <v>18</v>
      </c>
      <c r="L700" s="149">
        <v>4.2999999999999997E-2</v>
      </c>
      <c r="M700" s="149">
        <v>24</v>
      </c>
      <c r="N700" s="149"/>
      <c r="O700" s="149"/>
      <c r="P700" s="165"/>
      <c r="Q700" s="186" t="s">
        <v>1234</v>
      </c>
      <c r="R700" s="154">
        <v>461.16</v>
      </c>
      <c r="S700" s="155">
        <f t="shared" si="404"/>
        <v>20.291039999999999</v>
      </c>
      <c r="T700" s="156">
        <f t="shared" si="412"/>
        <v>486.98496</v>
      </c>
      <c r="U700" s="157">
        <f t="shared" si="405"/>
        <v>20.291039999999999</v>
      </c>
      <c r="V700" s="157">
        <f t="shared" si="406"/>
        <v>486.98496</v>
      </c>
      <c r="W700" s="219"/>
      <c r="X700" s="218">
        <v>0</v>
      </c>
      <c r="Y700" s="216">
        <v>0</v>
      </c>
      <c r="Z700" s="65" t="s">
        <v>12</v>
      </c>
      <c r="AA700" s="125">
        <f t="shared" si="407"/>
        <v>0</v>
      </c>
      <c r="AB700" s="125">
        <f t="shared" si="408"/>
        <v>0</v>
      </c>
      <c r="AC700" s="125">
        <f t="shared" si="409"/>
        <v>0</v>
      </c>
      <c r="AD700" s="66">
        <f t="shared" si="413"/>
        <v>0</v>
      </c>
      <c r="AE700" s="66">
        <f t="shared" si="414"/>
        <v>0</v>
      </c>
      <c r="AF700" s="67"/>
      <c r="AG700" s="83">
        <v>44</v>
      </c>
      <c r="AH700" s="68" t="str">
        <f t="shared" si="418"/>
        <v>SKLADEM</v>
      </c>
      <c r="AI700" s="68"/>
      <c r="AJ700" s="68"/>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row>
    <row r="701" spans="1:63" ht="24.75" hidden="1" customHeight="1">
      <c r="A701" s="1"/>
      <c r="B701" s="251" t="s">
        <v>833</v>
      </c>
      <c r="C701" s="251" t="s">
        <v>834</v>
      </c>
      <c r="D701" s="67"/>
      <c r="E701" s="149" t="s">
        <v>123</v>
      </c>
      <c r="F701" s="149" t="s">
        <v>404</v>
      </c>
      <c r="G701" s="149">
        <v>1</v>
      </c>
      <c r="H701" s="149" t="s">
        <v>20</v>
      </c>
      <c r="I701" s="149" t="s">
        <v>772</v>
      </c>
      <c r="J701" s="149"/>
      <c r="K701" s="149">
        <v>18</v>
      </c>
      <c r="L701" s="149">
        <v>4.2999999999999997E-2</v>
      </c>
      <c r="M701" s="149">
        <v>24</v>
      </c>
      <c r="N701" s="149"/>
      <c r="O701" s="149"/>
      <c r="P701" s="165"/>
      <c r="Q701" s="158" t="s">
        <v>11</v>
      </c>
      <c r="R701" s="154">
        <v>380.17</v>
      </c>
      <c r="S701" s="155">
        <f t="shared" si="404"/>
        <v>16.72748</v>
      </c>
      <c r="T701" s="156">
        <f t="shared" si="412"/>
        <v>401.45952</v>
      </c>
      <c r="U701" s="157">
        <f t="shared" si="405"/>
        <v>16.72748</v>
      </c>
      <c r="V701" s="157">
        <f t="shared" si="406"/>
        <v>401.45952</v>
      </c>
      <c r="W701" s="219"/>
      <c r="X701" s="218">
        <v>0</v>
      </c>
      <c r="Y701" s="216">
        <v>0</v>
      </c>
      <c r="Z701" s="65" t="s">
        <v>12</v>
      </c>
      <c r="AA701" s="125">
        <f t="shared" si="407"/>
        <v>0</v>
      </c>
      <c r="AB701" s="125">
        <f t="shared" si="408"/>
        <v>0</v>
      </c>
      <c r="AC701" s="125">
        <f t="shared" si="409"/>
        <v>0</v>
      </c>
      <c r="AD701" s="66">
        <f t="shared" si="413"/>
        <v>0</v>
      </c>
      <c r="AE701" s="66">
        <f t="shared" si="414"/>
        <v>0</v>
      </c>
      <c r="AF701" s="67"/>
      <c r="AG701" s="83">
        <v>0</v>
      </c>
      <c r="AH701" s="68" t="str">
        <f t="shared" si="418"/>
        <v>VYPRODÁNO</v>
      </c>
      <c r="AI701" s="68"/>
      <c r="AJ701" s="68"/>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row>
    <row r="702" spans="1:63" ht="24.75" hidden="1" customHeight="1">
      <c r="A702" s="1"/>
      <c r="B702" s="251" t="s">
        <v>1376</v>
      </c>
      <c r="C702" s="251" t="s">
        <v>1377</v>
      </c>
      <c r="D702" s="200" t="s">
        <v>1262</v>
      </c>
      <c r="E702" s="307" t="s">
        <v>123</v>
      </c>
      <c r="F702" s="149" t="s">
        <v>404</v>
      </c>
      <c r="G702" s="149">
        <v>1</v>
      </c>
      <c r="H702" s="149" t="s">
        <v>20</v>
      </c>
      <c r="I702" s="149" t="s">
        <v>772</v>
      </c>
      <c r="J702" s="149"/>
      <c r="K702" s="149">
        <v>18</v>
      </c>
      <c r="L702" s="149">
        <v>4.2999999999999997E-2</v>
      </c>
      <c r="M702" s="149">
        <v>24</v>
      </c>
      <c r="N702" s="149"/>
      <c r="O702" s="149"/>
      <c r="P702" s="165"/>
      <c r="Q702" s="159" t="s">
        <v>1233</v>
      </c>
      <c r="R702" s="154">
        <v>561.75</v>
      </c>
      <c r="S702" s="155">
        <f t="shared" si="404"/>
        <v>24.716999999999999</v>
      </c>
      <c r="T702" s="156">
        <f t="shared" si="412"/>
        <v>593.20799999999997</v>
      </c>
      <c r="U702" s="157">
        <f t="shared" si="405"/>
        <v>24.716999999999999</v>
      </c>
      <c r="V702" s="157">
        <f t="shared" si="406"/>
        <v>593.20799999999997</v>
      </c>
      <c r="W702" s="219"/>
      <c r="X702" s="218">
        <v>0</v>
      </c>
      <c r="Y702" s="216">
        <v>0</v>
      </c>
      <c r="Z702" s="65" t="s">
        <v>12</v>
      </c>
      <c r="AA702" s="125">
        <f t="shared" si="407"/>
        <v>0</v>
      </c>
      <c r="AB702" s="125">
        <f t="shared" si="408"/>
        <v>0</v>
      </c>
      <c r="AC702" s="125">
        <f t="shared" si="409"/>
        <v>0</v>
      </c>
      <c r="AD702" s="66">
        <f t="shared" si="413"/>
        <v>0</v>
      </c>
      <c r="AE702" s="66">
        <f t="shared" si="414"/>
        <v>0</v>
      </c>
      <c r="AF702" s="200" t="s">
        <v>1262</v>
      </c>
      <c r="AG702" s="83">
        <v>62</v>
      </c>
      <c r="AH702" s="68"/>
      <c r="AI702" s="68"/>
      <c r="AJ702" s="68"/>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row>
    <row r="703" spans="1:63" ht="24.75" hidden="1" customHeight="1">
      <c r="A703" s="1"/>
      <c r="B703" s="248"/>
      <c r="C703" s="249" t="s">
        <v>835</v>
      </c>
      <c r="D703" s="101"/>
      <c r="E703" s="191"/>
      <c r="F703" s="191"/>
      <c r="G703" s="191"/>
      <c r="H703" s="191"/>
      <c r="I703" s="191"/>
      <c r="J703" s="191"/>
      <c r="K703" s="191"/>
      <c r="L703" s="191"/>
      <c r="M703" s="191"/>
      <c r="N703" s="191"/>
      <c r="O703" s="191"/>
      <c r="P703" s="192"/>
      <c r="Q703" s="191"/>
      <c r="R703" s="191"/>
      <c r="S703" s="155">
        <f t="shared" si="404"/>
        <v>0</v>
      </c>
      <c r="T703" s="156">
        <f t="shared" si="412"/>
        <v>0</v>
      </c>
      <c r="U703" s="157">
        <f t="shared" si="405"/>
        <v>0</v>
      </c>
      <c r="V703" s="157">
        <f t="shared" si="406"/>
        <v>0</v>
      </c>
      <c r="W703" s="219"/>
      <c r="X703" s="218">
        <v>0</v>
      </c>
      <c r="Y703" s="216">
        <v>0</v>
      </c>
      <c r="Z703" s="65" t="s">
        <v>12</v>
      </c>
      <c r="AA703" s="125">
        <f t="shared" si="407"/>
        <v>0</v>
      </c>
      <c r="AB703" s="125">
        <f t="shared" si="408"/>
        <v>0</v>
      </c>
      <c r="AC703" s="125">
        <f t="shared" si="409"/>
        <v>0</v>
      </c>
      <c r="AD703" s="66">
        <f t="shared" si="413"/>
        <v>0</v>
      </c>
      <c r="AE703" s="66">
        <f t="shared" si="414"/>
        <v>0</v>
      </c>
      <c r="AF703" s="101"/>
      <c r="AG703" s="68"/>
      <c r="AH703" s="68"/>
      <c r="AI703" s="68"/>
      <c r="AJ703" s="68"/>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row>
    <row r="704" spans="1:63" ht="24.75" hidden="1" customHeight="1">
      <c r="A704" s="1"/>
      <c r="B704" s="251" t="s">
        <v>836</v>
      </c>
      <c r="C704" s="251" t="s">
        <v>837</v>
      </c>
      <c r="D704" s="67"/>
      <c r="E704" s="149" t="s">
        <v>123</v>
      </c>
      <c r="F704" s="149" t="s">
        <v>404</v>
      </c>
      <c r="G704" s="149">
        <v>1</v>
      </c>
      <c r="H704" s="149" t="s">
        <v>20</v>
      </c>
      <c r="I704" s="149" t="s">
        <v>772</v>
      </c>
      <c r="J704" s="149"/>
      <c r="K704" s="149">
        <v>18</v>
      </c>
      <c r="L704" s="149">
        <v>4.2999999999999997E-2</v>
      </c>
      <c r="M704" s="149">
        <v>24</v>
      </c>
      <c r="N704" s="149"/>
      <c r="O704" s="149"/>
      <c r="P704" s="165"/>
      <c r="Q704" s="174" t="s">
        <v>1352</v>
      </c>
      <c r="R704" s="154">
        <v>461.16</v>
      </c>
      <c r="S704" s="155">
        <f t="shared" si="404"/>
        <v>20.291039999999999</v>
      </c>
      <c r="T704" s="156">
        <f t="shared" si="412"/>
        <v>486.98496</v>
      </c>
      <c r="U704" s="157">
        <f t="shared" si="405"/>
        <v>20.291039999999999</v>
      </c>
      <c r="V704" s="157">
        <f t="shared" si="406"/>
        <v>486.98496</v>
      </c>
      <c r="W704" s="219"/>
      <c r="X704" s="218">
        <v>0</v>
      </c>
      <c r="Y704" s="216">
        <v>0</v>
      </c>
      <c r="Z704" s="65" t="s">
        <v>12</v>
      </c>
      <c r="AA704" s="125">
        <f t="shared" si="407"/>
        <v>0</v>
      </c>
      <c r="AB704" s="125">
        <f t="shared" si="408"/>
        <v>0</v>
      </c>
      <c r="AC704" s="125">
        <f t="shared" si="409"/>
        <v>0</v>
      </c>
      <c r="AD704" s="66">
        <f t="shared" si="413"/>
        <v>0</v>
      </c>
      <c r="AE704" s="66">
        <f t="shared" si="414"/>
        <v>0</v>
      </c>
      <c r="AF704" s="67"/>
      <c r="AG704" s="83">
        <v>135</v>
      </c>
      <c r="AH704" s="68" t="str">
        <f t="shared" si="418"/>
        <v>SKLADEM</v>
      </c>
      <c r="AI704" s="68"/>
      <c r="AJ704" s="68"/>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row>
    <row r="705" spans="1:63" ht="24.75" hidden="1" customHeight="1">
      <c r="A705" s="1"/>
      <c r="B705" s="251" t="s">
        <v>838</v>
      </c>
      <c r="C705" s="251" t="s">
        <v>839</v>
      </c>
      <c r="D705" s="67"/>
      <c r="E705" s="149" t="s">
        <v>123</v>
      </c>
      <c r="F705" s="149" t="s">
        <v>404</v>
      </c>
      <c r="G705" s="149">
        <v>1</v>
      </c>
      <c r="H705" s="149" t="s">
        <v>20</v>
      </c>
      <c r="I705" s="149" t="s">
        <v>772</v>
      </c>
      <c r="J705" s="149"/>
      <c r="K705" s="149">
        <v>18</v>
      </c>
      <c r="L705" s="149">
        <v>4.2999999999999997E-2</v>
      </c>
      <c r="M705" s="149">
        <v>24</v>
      </c>
      <c r="N705" s="149"/>
      <c r="O705" s="149"/>
      <c r="P705" s="165"/>
      <c r="Q705" s="174" t="s">
        <v>1352</v>
      </c>
      <c r="R705" s="154">
        <v>461.16</v>
      </c>
      <c r="S705" s="155">
        <f t="shared" si="404"/>
        <v>20.291039999999999</v>
      </c>
      <c r="T705" s="156">
        <f t="shared" si="412"/>
        <v>486.98496</v>
      </c>
      <c r="U705" s="157">
        <f t="shared" si="405"/>
        <v>20.291039999999999</v>
      </c>
      <c r="V705" s="157">
        <f t="shared" si="406"/>
        <v>486.98496</v>
      </c>
      <c r="W705" s="219"/>
      <c r="X705" s="218">
        <v>0</v>
      </c>
      <c r="Y705" s="216">
        <v>0</v>
      </c>
      <c r="Z705" s="65" t="s">
        <v>12</v>
      </c>
      <c r="AA705" s="125">
        <f t="shared" si="407"/>
        <v>0</v>
      </c>
      <c r="AB705" s="125">
        <f t="shared" si="408"/>
        <v>0</v>
      </c>
      <c r="AC705" s="125">
        <f t="shared" si="409"/>
        <v>0</v>
      </c>
      <c r="AD705" s="66">
        <f t="shared" si="413"/>
        <v>0</v>
      </c>
      <c r="AE705" s="66">
        <f t="shared" si="414"/>
        <v>0</v>
      </c>
      <c r="AF705" s="67"/>
      <c r="AG705" s="83">
        <v>110</v>
      </c>
      <c r="AH705" s="68" t="str">
        <f t="shared" si="418"/>
        <v>SKLADEM</v>
      </c>
      <c r="AI705" s="68"/>
      <c r="AJ705" s="68"/>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row>
    <row r="706" spans="1:63" ht="24.75" hidden="1" customHeight="1">
      <c r="A706" s="1"/>
      <c r="B706" s="251" t="s">
        <v>840</v>
      </c>
      <c r="C706" s="251" t="s">
        <v>841</v>
      </c>
      <c r="D706" s="67"/>
      <c r="E706" s="149" t="s">
        <v>123</v>
      </c>
      <c r="F706" s="149" t="s">
        <v>404</v>
      </c>
      <c r="G706" s="149">
        <v>1</v>
      </c>
      <c r="H706" s="149" t="s">
        <v>20</v>
      </c>
      <c r="I706" s="149" t="s">
        <v>772</v>
      </c>
      <c r="J706" s="149"/>
      <c r="K706" s="149">
        <v>18</v>
      </c>
      <c r="L706" s="149">
        <v>4.2999999999999997E-2</v>
      </c>
      <c r="M706" s="149">
        <v>24</v>
      </c>
      <c r="N706" s="149"/>
      <c r="O706" s="149"/>
      <c r="P706" s="165"/>
      <c r="Q706" s="186" t="s">
        <v>1234</v>
      </c>
      <c r="R706" s="154">
        <v>380.17</v>
      </c>
      <c r="S706" s="155">
        <f t="shared" si="404"/>
        <v>16.72748</v>
      </c>
      <c r="T706" s="156">
        <f t="shared" si="412"/>
        <v>401.45952</v>
      </c>
      <c r="U706" s="157">
        <f t="shared" si="405"/>
        <v>16.72748</v>
      </c>
      <c r="V706" s="157">
        <f t="shared" si="406"/>
        <v>401.45952</v>
      </c>
      <c r="W706" s="219"/>
      <c r="X706" s="218">
        <v>0</v>
      </c>
      <c r="Y706" s="216">
        <v>0</v>
      </c>
      <c r="Z706" s="65" t="s">
        <v>12</v>
      </c>
      <c r="AA706" s="125">
        <f t="shared" si="407"/>
        <v>0</v>
      </c>
      <c r="AB706" s="125">
        <f t="shared" si="408"/>
        <v>0</v>
      </c>
      <c r="AC706" s="125">
        <f t="shared" si="409"/>
        <v>0</v>
      </c>
      <c r="AD706" s="66">
        <f t="shared" si="413"/>
        <v>0</v>
      </c>
      <c r="AE706" s="66">
        <f t="shared" si="414"/>
        <v>0</v>
      </c>
      <c r="AF706" s="67"/>
      <c r="AG706" s="83">
        <v>5</v>
      </c>
      <c r="AH706" s="68" t="str">
        <f t="shared" si="418"/>
        <v>SKLADEM</v>
      </c>
      <c r="AI706" s="68"/>
      <c r="AJ706" s="68"/>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row>
    <row r="707" spans="1:63" ht="24.75" hidden="1" customHeight="1">
      <c r="A707" s="1"/>
      <c r="B707" s="251" t="s">
        <v>1380</v>
      </c>
      <c r="C707" s="251" t="s">
        <v>1381</v>
      </c>
      <c r="D707" s="200" t="s">
        <v>1262</v>
      </c>
      <c r="E707" s="307" t="s">
        <v>123</v>
      </c>
      <c r="F707" s="149" t="s">
        <v>404</v>
      </c>
      <c r="G707" s="149">
        <v>1</v>
      </c>
      <c r="H707" s="149" t="s">
        <v>20</v>
      </c>
      <c r="I707" s="149" t="s">
        <v>772</v>
      </c>
      <c r="J707" s="149"/>
      <c r="K707" s="149">
        <v>18</v>
      </c>
      <c r="L707" s="149">
        <v>4.2999999999999997E-2</v>
      </c>
      <c r="M707" s="149">
        <v>24</v>
      </c>
      <c r="N707" s="149"/>
      <c r="O707" s="149"/>
      <c r="P707" s="165"/>
      <c r="Q707" s="159" t="s">
        <v>1233</v>
      </c>
      <c r="R707" s="154">
        <v>635.30999999999995</v>
      </c>
      <c r="S707" s="155">
        <f t="shared" si="404"/>
        <v>27.953639999999996</v>
      </c>
      <c r="T707" s="156">
        <f t="shared" si="412"/>
        <v>670.88735999999994</v>
      </c>
      <c r="U707" s="157">
        <f t="shared" si="405"/>
        <v>27.953639999999996</v>
      </c>
      <c r="V707" s="157">
        <f t="shared" si="406"/>
        <v>670.88735999999994</v>
      </c>
      <c r="W707" s="219"/>
      <c r="X707" s="218">
        <v>0</v>
      </c>
      <c r="Y707" s="216">
        <v>0</v>
      </c>
      <c r="Z707" s="65" t="s">
        <v>12</v>
      </c>
      <c r="AA707" s="125">
        <f t="shared" si="407"/>
        <v>0</v>
      </c>
      <c r="AB707" s="125">
        <f t="shared" si="408"/>
        <v>0</v>
      </c>
      <c r="AC707" s="125">
        <f t="shared" si="409"/>
        <v>0</v>
      </c>
      <c r="AD707" s="66">
        <f t="shared" si="413"/>
        <v>0</v>
      </c>
      <c r="AE707" s="66">
        <f t="shared" si="414"/>
        <v>0</v>
      </c>
      <c r="AF707" s="200" t="s">
        <v>1262</v>
      </c>
      <c r="AG707" s="83">
        <v>48</v>
      </c>
      <c r="AH707" s="68"/>
      <c r="AI707" s="68"/>
      <c r="AJ707" s="68"/>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row>
    <row r="708" spans="1:63" ht="24.75" hidden="1" customHeight="1">
      <c r="A708" s="1"/>
      <c r="B708" s="248"/>
      <c r="C708" s="249" t="s">
        <v>842</v>
      </c>
      <c r="D708" s="101"/>
      <c r="E708" s="191"/>
      <c r="F708" s="191"/>
      <c r="G708" s="191"/>
      <c r="H708" s="191"/>
      <c r="I708" s="191"/>
      <c r="J708" s="191"/>
      <c r="K708" s="191"/>
      <c r="L708" s="191"/>
      <c r="M708" s="191"/>
      <c r="N708" s="191"/>
      <c r="O708" s="191"/>
      <c r="P708" s="192"/>
      <c r="Q708" s="191"/>
      <c r="R708" s="191"/>
      <c r="S708" s="155">
        <f t="shared" si="404"/>
        <v>0</v>
      </c>
      <c r="T708" s="156">
        <f t="shared" si="412"/>
        <v>0</v>
      </c>
      <c r="U708" s="157">
        <f t="shared" si="405"/>
        <v>0</v>
      </c>
      <c r="V708" s="157">
        <f t="shared" si="406"/>
        <v>0</v>
      </c>
      <c r="W708" s="219"/>
      <c r="X708" s="218">
        <v>0</v>
      </c>
      <c r="Y708" s="216">
        <v>0</v>
      </c>
      <c r="Z708" s="65" t="s">
        <v>12</v>
      </c>
      <c r="AA708" s="125">
        <f t="shared" si="407"/>
        <v>0</v>
      </c>
      <c r="AB708" s="125">
        <f t="shared" si="408"/>
        <v>0</v>
      </c>
      <c r="AC708" s="125">
        <f t="shared" si="409"/>
        <v>0</v>
      </c>
      <c r="AD708" s="66">
        <f t="shared" si="413"/>
        <v>0</v>
      </c>
      <c r="AE708" s="66">
        <f t="shared" si="414"/>
        <v>0</v>
      </c>
      <c r="AF708" s="101"/>
      <c r="AG708" s="83"/>
      <c r="AH708" s="68"/>
      <c r="AI708" s="68"/>
      <c r="AJ708" s="68"/>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row>
    <row r="709" spans="1:63" ht="24.75" hidden="1" customHeight="1">
      <c r="A709" s="1"/>
      <c r="B709" s="251" t="s">
        <v>843</v>
      </c>
      <c r="C709" s="251" t="s">
        <v>844</v>
      </c>
      <c r="D709" s="67"/>
      <c r="E709" s="149" t="s">
        <v>123</v>
      </c>
      <c r="F709" s="149" t="s">
        <v>404</v>
      </c>
      <c r="G709" s="149">
        <v>1</v>
      </c>
      <c r="H709" s="149" t="s">
        <v>20</v>
      </c>
      <c r="I709" s="149" t="s">
        <v>772</v>
      </c>
      <c r="J709" s="149"/>
      <c r="K709" s="149">
        <v>18</v>
      </c>
      <c r="L709" s="149">
        <v>4.2999999999999997E-2</v>
      </c>
      <c r="M709" s="149">
        <v>24</v>
      </c>
      <c r="N709" s="149"/>
      <c r="O709" s="149"/>
      <c r="P709" s="165"/>
      <c r="Q709" s="158" t="s">
        <v>11</v>
      </c>
      <c r="R709" s="154">
        <v>380.17</v>
      </c>
      <c r="S709" s="155">
        <f t="shared" si="404"/>
        <v>16.72748</v>
      </c>
      <c r="T709" s="156">
        <f t="shared" si="412"/>
        <v>401.45952</v>
      </c>
      <c r="U709" s="157">
        <f t="shared" si="405"/>
        <v>16.72748</v>
      </c>
      <c r="V709" s="157">
        <f t="shared" si="406"/>
        <v>401.45952</v>
      </c>
      <c r="W709" s="219"/>
      <c r="X709" s="218">
        <v>0</v>
      </c>
      <c r="Y709" s="216">
        <v>0</v>
      </c>
      <c r="Z709" s="65" t="s">
        <v>12</v>
      </c>
      <c r="AA709" s="125">
        <f t="shared" si="407"/>
        <v>0</v>
      </c>
      <c r="AB709" s="125">
        <f t="shared" si="408"/>
        <v>0</v>
      </c>
      <c r="AC709" s="125">
        <f t="shared" si="409"/>
        <v>0</v>
      </c>
      <c r="AD709" s="66">
        <f t="shared" si="413"/>
        <v>0</v>
      </c>
      <c r="AE709" s="66">
        <f t="shared" si="414"/>
        <v>0</v>
      </c>
      <c r="AF709" s="67"/>
      <c r="AG709" s="83">
        <v>0</v>
      </c>
      <c r="AH709" s="68" t="str">
        <f t="shared" ref="AH709:AH716" si="419">IF(AG709=0,"VYPRODÁNO","SKLADEM")</f>
        <v>VYPRODÁNO</v>
      </c>
      <c r="AI709" s="68"/>
      <c r="AJ709" s="75"/>
      <c r="AK709" s="60"/>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row>
    <row r="710" spans="1:63" ht="24.75" hidden="1" customHeight="1">
      <c r="A710" s="1"/>
      <c r="B710" s="251" t="s">
        <v>845</v>
      </c>
      <c r="C710" s="251" t="s">
        <v>846</v>
      </c>
      <c r="D710" s="67"/>
      <c r="E710" s="149" t="s">
        <v>123</v>
      </c>
      <c r="F710" s="149" t="s">
        <v>404</v>
      </c>
      <c r="G710" s="149">
        <v>1</v>
      </c>
      <c r="H710" s="149" t="s">
        <v>20</v>
      </c>
      <c r="I710" s="149" t="s">
        <v>772</v>
      </c>
      <c r="J710" s="149"/>
      <c r="K710" s="149">
        <v>18</v>
      </c>
      <c r="L710" s="149">
        <v>4.2999999999999997E-2</v>
      </c>
      <c r="M710" s="149">
        <v>24</v>
      </c>
      <c r="N710" s="149"/>
      <c r="O710" s="149"/>
      <c r="P710" s="165"/>
      <c r="Q710" s="169" t="s">
        <v>1352</v>
      </c>
      <c r="R710" s="154">
        <v>420.4</v>
      </c>
      <c r="S710" s="155">
        <f t="shared" si="404"/>
        <v>18.497599999999998</v>
      </c>
      <c r="T710" s="156">
        <f t="shared" si="412"/>
        <v>443.94239999999996</v>
      </c>
      <c r="U710" s="157">
        <f t="shared" si="405"/>
        <v>18.497599999999998</v>
      </c>
      <c r="V710" s="157">
        <f t="shared" si="406"/>
        <v>443.94239999999996</v>
      </c>
      <c r="W710" s="219"/>
      <c r="X710" s="218">
        <v>0</v>
      </c>
      <c r="Y710" s="216">
        <v>0</v>
      </c>
      <c r="Z710" s="65" t="s">
        <v>12</v>
      </c>
      <c r="AA710" s="125">
        <f t="shared" si="407"/>
        <v>0</v>
      </c>
      <c r="AB710" s="125">
        <f t="shared" si="408"/>
        <v>0</v>
      </c>
      <c r="AC710" s="125">
        <f t="shared" si="409"/>
        <v>0</v>
      </c>
      <c r="AD710" s="66">
        <f t="shared" si="413"/>
        <v>0</v>
      </c>
      <c r="AE710" s="66">
        <f t="shared" si="414"/>
        <v>0</v>
      </c>
      <c r="AF710" s="67"/>
      <c r="AG710" s="83">
        <v>30</v>
      </c>
      <c r="AH710" s="68" t="str">
        <f t="shared" si="419"/>
        <v>SKLADEM</v>
      </c>
      <c r="AI710" s="68"/>
      <c r="AJ710" s="68"/>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row>
    <row r="711" spans="1:63" ht="24.75" hidden="1" customHeight="1">
      <c r="A711" s="1"/>
      <c r="B711" s="251" t="s">
        <v>847</v>
      </c>
      <c r="C711" s="251" t="s">
        <v>848</v>
      </c>
      <c r="D711" s="67"/>
      <c r="E711" s="149" t="s">
        <v>123</v>
      </c>
      <c r="F711" s="149" t="s">
        <v>404</v>
      </c>
      <c r="G711" s="149">
        <v>1</v>
      </c>
      <c r="H711" s="149" t="s">
        <v>20</v>
      </c>
      <c r="I711" s="149" t="s">
        <v>772</v>
      </c>
      <c r="J711" s="149"/>
      <c r="K711" s="149">
        <v>18</v>
      </c>
      <c r="L711" s="149">
        <v>4.2999999999999997E-2</v>
      </c>
      <c r="M711" s="149">
        <v>24</v>
      </c>
      <c r="N711" s="149"/>
      <c r="O711" s="149"/>
      <c r="P711" s="165"/>
      <c r="Q711" s="158" t="s">
        <v>11</v>
      </c>
      <c r="R711" s="154">
        <v>503.31</v>
      </c>
      <c r="S711" s="155">
        <f t="shared" si="404"/>
        <v>22.14564</v>
      </c>
      <c r="T711" s="156">
        <f t="shared" si="412"/>
        <v>531.49536000000001</v>
      </c>
      <c r="U711" s="157">
        <f t="shared" si="405"/>
        <v>22.14564</v>
      </c>
      <c r="V711" s="157">
        <f t="shared" si="406"/>
        <v>531.49536000000001</v>
      </c>
      <c r="W711" s="219"/>
      <c r="X711" s="218">
        <v>0</v>
      </c>
      <c r="Y711" s="216">
        <v>0</v>
      </c>
      <c r="Z711" s="65" t="s">
        <v>12</v>
      </c>
      <c r="AA711" s="125">
        <f t="shared" si="407"/>
        <v>0</v>
      </c>
      <c r="AB711" s="125">
        <f t="shared" si="408"/>
        <v>0</v>
      </c>
      <c r="AC711" s="125">
        <f t="shared" si="409"/>
        <v>0</v>
      </c>
      <c r="AD711" s="66">
        <f t="shared" si="413"/>
        <v>0</v>
      </c>
      <c r="AE711" s="66">
        <f t="shared" si="414"/>
        <v>0</v>
      </c>
      <c r="AF711" s="67"/>
      <c r="AG711" s="83">
        <v>72</v>
      </c>
      <c r="AH711" s="68" t="str">
        <f t="shared" si="419"/>
        <v>SKLADEM</v>
      </c>
      <c r="AI711" s="68"/>
      <c r="AJ711" s="68"/>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row>
    <row r="712" spans="1:63" ht="24.75" hidden="1" customHeight="1">
      <c r="A712" s="1"/>
      <c r="B712" s="248"/>
      <c r="C712" s="249" t="s">
        <v>849</v>
      </c>
      <c r="D712" s="101"/>
      <c r="E712" s="191"/>
      <c r="F712" s="191"/>
      <c r="G712" s="191"/>
      <c r="H712" s="191"/>
      <c r="I712" s="191"/>
      <c r="J712" s="191"/>
      <c r="K712" s="191"/>
      <c r="L712" s="191"/>
      <c r="M712" s="191"/>
      <c r="N712" s="191"/>
      <c r="O712" s="191"/>
      <c r="P712" s="192"/>
      <c r="Q712" s="191"/>
      <c r="R712" s="195"/>
      <c r="S712" s="155">
        <f t="shared" si="404"/>
        <v>0</v>
      </c>
      <c r="T712" s="156">
        <f t="shared" si="412"/>
        <v>0</v>
      </c>
      <c r="U712" s="157">
        <f t="shared" si="405"/>
        <v>0</v>
      </c>
      <c r="V712" s="157">
        <f t="shared" si="406"/>
        <v>0</v>
      </c>
      <c r="W712" s="219"/>
      <c r="X712" s="218">
        <v>0</v>
      </c>
      <c r="Y712" s="216">
        <v>0</v>
      </c>
      <c r="Z712" s="65" t="s">
        <v>12</v>
      </c>
      <c r="AA712" s="125">
        <f t="shared" si="407"/>
        <v>0</v>
      </c>
      <c r="AB712" s="125">
        <f t="shared" si="408"/>
        <v>0</v>
      </c>
      <c r="AC712" s="125">
        <f t="shared" si="409"/>
        <v>0</v>
      </c>
      <c r="AD712" s="66">
        <f t="shared" si="413"/>
        <v>0</v>
      </c>
      <c r="AE712" s="66">
        <f t="shared" si="414"/>
        <v>0</v>
      </c>
      <c r="AF712" s="101"/>
      <c r="AG712" s="83">
        <v>0</v>
      </c>
      <c r="AH712" s="68" t="str">
        <f t="shared" si="419"/>
        <v>VYPRODÁNO</v>
      </c>
      <c r="AI712" s="68"/>
      <c r="AJ712" s="68"/>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row>
    <row r="713" spans="1:63" ht="24.75" hidden="1" customHeight="1">
      <c r="A713" s="1"/>
      <c r="B713" s="251" t="s">
        <v>850</v>
      </c>
      <c r="C713" s="251" t="s">
        <v>851</v>
      </c>
      <c r="D713" s="67"/>
      <c r="E713" s="149" t="s">
        <v>123</v>
      </c>
      <c r="F713" s="149" t="s">
        <v>404</v>
      </c>
      <c r="G713" s="149">
        <v>1</v>
      </c>
      <c r="H713" s="149" t="s">
        <v>20</v>
      </c>
      <c r="I713" s="149" t="s">
        <v>772</v>
      </c>
      <c r="J713" s="149"/>
      <c r="K713" s="149">
        <v>18</v>
      </c>
      <c r="L713" s="149">
        <v>4.2999999999999997E-2</v>
      </c>
      <c r="M713" s="149">
        <v>24</v>
      </c>
      <c r="N713" s="149"/>
      <c r="O713" s="149"/>
      <c r="P713" s="165"/>
      <c r="Q713" s="158" t="s">
        <v>11</v>
      </c>
      <c r="R713" s="154">
        <v>380.17</v>
      </c>
      <c r="S713" s="155">
        <f t="shared" si="404"/>
        <v>16.72748</v>
      </c>
      <c r="T713" s="156">
        <f t="shared" si="412"/>
        <v>401.45952</v>
      </c>
      <c r="U713" s="157">
        <f t="shared" si="405"/>
        <v>16.72748</v>
      </c>
      <c r="V713" s="157">
        <f t="shared" si="406"/>
        <v>401.45952</v>
      </c>
      <c r="W713" s="219"/>
      <c r="X713" s="218">
        <v>0</v>
      </c>
      <c r="Y713" s="216">
        <v>0</v>
      </c>
      <c r="Z713" s="65" t="s">
        <v>12</v>
      </c>
      <c r="AA713" s="125">
        <f t="shared" si="407"/>
        <v>0</v>
      </c>
      <c r="AB713" s="125">
        <f t="shared" si="408"/>
        <v>0</v>
      </c>
      <c r="AC713" s="125">
        <f t="shared" si="409"/>
        <v>0</v>
      </c>
      <c r="AD713" s="66">
        <f t="shared" si="413"/>
        <v>0</v>
      </c>
      <c r="AE713" s="66">
        <f t="shared" si="414"/>
        <v>0</v>
      </c>
      <c r="AF713" s="67"/>
      <c r="AG713" s="83">
        <v>0</v>
      </c>
      <c r="AH713" s="68" t="str">
        <f t="shared" si="419"/>
        <v>VYPRODÁNO</v>
      </c>
      <c r="AI713" s="68"/>
      <c r="AJ713" s="68"/>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row>
    <row r="714" spans="1:63" ht="24.75" hidden="1" customHeight="1">
      <c r="A714" s="1"/>
      <c r="B714" s="251" t="s">
        <v>852</v>
      </c>
      <c r="C714" s="251" t="s">
        <v>853</v>
      </c>
      <c r="D714" s="67"/>
      <c r="E714" s="149" t="s">
        <v>123</v>
      </c>
      <c r="F714" s="149" t="s">
        <v>404</v>
      </c>
      <c r="G714" s="149">
        <v>1</v>
      </c>
      <c r="H714" s="149" t="s">
        <v>20</v>
      </c>
      <c r="I714" s="149" t="s">
        <v>772</v>
      </c>
      <c r="J714" s="149"/>
      <c r="K714" s="149">
        <v>18</v>
      </c>
      <c r="L714" s="149">
        <v>4.2999999999999997E-2</v>
      </c>
      <c r="M714" s="149">
        <v>24</v>
      </c>
      <c r="N714" s="149"/>
      <c r="O714" s="149"/>
      <c r="P714" s="165"/>
      <c r="Q714" s="158" t="s">
        <v>11</v>
      </c>
      <c r="R714" s="154">
        <v>362.81</v>
      </c>
      <c r="S714" s="155">
        <f t="shared" si="404"/>
        <v>15.96364</v>
      </c>
      <c r="T714" s="156">
        <f t="shared" si="412"/>
        <v>383.12736000000001</v>
      </c>
      <c r="U714" s="157">
        <f t="shared" si="405"/>
        <v>15.96364</v>
      </c>
      <c r="V714" s="157">
        <f t="shared" si="406"/>
        <v>383.12736000000001</v>
      </c>
      <c r="W714" s="219"/>
      <c r="X714" s="218">
        <v>0</v>
      </c>
      <c r="Y714" s="216">
        <v>0</v>
      </c>
      <c r="Z714" s="65" t="s">
        <v>12</v>
      </c>
      <c r="AA714" s="125">
        <f t="shared" si="407"/>
        <v>0</v>
      </c>
      <c r="AB714" s="125">
        <f t="shared" si="408"/>
        <v>0</v>
      </c>
      <c r="AC714" s="125">
        <f t="shared" si="409"/>
        <v>0</v>
      </c>
      <c r="AD714" s="66">
        <f t="shared" si="413"/>
        <v>0</v>
      </c>
      <c r="AE714" s="66">
        <f t="shared" si="414"/>
        <v>0</v>
      </c>
      <c r="AF714" s="67"/>
      <c r="AG714" s="83">
        <v>5407.0488445206502</v>
      </c>
      <c r="AH714" s="68" t="str">
        <f t="shared" si="419"/>
        <v>SKLADEM</v>
      </c>
      <c r="AI714" s="68"/>
      <c r="AJ714" s="68"/>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row>
    <row r="715" spans="1:63" ht="24.75" hidden="1" customHeight="1">
      <c r="A715" s="1"/>
      <c r="B715" s="251" t="s">
        <v>854</v>
      </c>
      <c r="C715" s="251" t="s">
        <v>855</v>
      </c>
      <c r="D715" s="67"/>
      <c r="E715" s="149" t="s">
        <v>123</v>
      </c>
      <c r="F715" s="149" t="s">
        <v>404</v>
      </c>
      <c r="G715" s="149">
        <v>1</v>
      </c>
      <c r="H715" s="149" t="s">
        <v>20</v>
      </c>
      <c r="I715" s="149" t="s">
        <v>772</v>
      </c>
      <c r="J715" s="149"/>
      <c r="K715" s="149">
        <v>18</v>
      </c>
      <c r="L715" s="149">
        <v>4.2999999999999997E-2</v>
      </c>
      <c r="M715" s="149">
        <v>24</v>
      </c>
      <c r="N715" s="149"/>
      <c r="O715" s="149"/>
      <c r="P715" s="165"/>
      <c r="Q715" s="158" t="s">
        <v>11</v>
      </c>
      <c r="R715" s="154">
        <v>362.81</v>
      </c>
      <c r="S715" s="155">
        <f t="shared" si="404"/>
        <v>15.96364</v>
      </c>
      <c r="T715" s="156">
        <f t="shared" si="412"/>
        <v>383.12736000000001</v>
      </c>
      <c r="U715" s="157">
        <f t="shared" si="405"/>
        <v>15.96364</v>
      </c>
      <c r="V715" s="157">
        <f t="shared" si="406"/>
        <v>383.12736000000001</v>
      </c>
      <c r="W715" s="219"/>
      <c r="X715" s="218">
        <v>0</v>
      </c>
      <c r="Y715" s="216">
        <v>0</v>
      </c>
      <c r="Z715" s="65" t="s">
        <v>12</v>
      </c>
      <c r="AA715" s="125">
        <f t="shared" si="407"/>
        <v>0</v>
      </c>
      <c r="AB715" s="125">
        <f t="shared" si="408"/>
        <v>0</v>
      </c>
      <c r="AC715" s="125">
        <f t="shared" si="409"/>
        <v>0</v>
      </c>
      <c r="AD715" s="66">
        <f t="shared" si="413"/>
        <v>0</v>
      </c>
      <c r="AE715" s="66">
        <f t="shared" si="414"/>
        <v>0</v>
      </c>
      <c r="AF715" s="67"/>
      <c r="AG715" s="83">
        <v>0</v>
      </c>
      <c r="AH715" s="68" t="str">
        <f t="shared" si="419"/>
        <v>VYPRODÁNO</v>
      </c>
      <c r="AI715" s="68"/>
      <c r="AJ715" s="68"/>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row>
    <row r="716" spans="1:63" ht="24.75" hidden="1" customHeight="1">
      <c r="A716" s="1"/>
      <c r="B716" s="248"/>
      <c r="C716" s="249" t="s">
        <v>856</v>
      </c>
      <c r="D716" s="101"/>
      <c r="E716" s="191"/>
      <c r="F716" s="191"/>
      <c r="G716" s="191"/>
      <c r="H716" s="191"/>
      <c r="I716" s="191"/>
      <c r="J716" s="191"/>
      <c r="K716" s="191"/>
      <c r="L716" s="191"/>
      <c r="M716" s="191"/>
      <c r="N716" s="191"/>
      <c r="O716" s="191"/>
      <c r="P716" s="192"/>
      <c r="Q716" s="191"/>
      <c r="R716" s="195"/>
      <c r="S716" s="155">
        <f t="shared" si="404"/>
        <v>0</v>
      </c>
      <c r="T716" s="156">
        <f t="shared" si="412"/>
        <v>0</v>
      </c>
      <c r="U716" s="157">
        <f t="shared" si="405"/>
        <v>0</v>
      </c>
      <c r="V716" s="157">
        <f t="shared" si="406"/>
        <v>0</v>
      </c>
      <c r="W716" s="219"/>
      <c r="X716" s="218">
        <v>0</v>
      </c>
      <c r="Y716" s="216">
        <v>0</v>
      </c>
      <c r="Z716" s="65" t="s">
        <v>12</v>
      </c>
      <c r="AA716" s="125">
        <f t="shared" si="407"/>
        <v>0</v>
      </c>
      <c r="AB716" s="125">
        <f t="shared" si="408"/>
        <v>0</v>
      </c>
      <c r="AC716" s="125">
        <f t="shared" si="409"/>
        <v>0</v>
      </c>
      <c r="AD716" s="66">
        <f t="shared" si="413"/>
        <v>0</v>
      </c>
      <c r="AE716" s="66">
        <f t="shared" si="414"/>
        <v>0</v>
      </c>
      <c r="AF716" s="101"/>
      <c r="AG716" s="75">
        <v>5425.8598351143901</v>
      </c>
      <c r="AH716" s="68" t="str">
        <f t="shared" si="419"/>
        <v>SKLADEM</v>
      </c>
      <c r="AI716" s="68"/>
      <c r="AJ716" s="68"/>
      <c r="AK716" s="60"/>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row>
    <row r="717" spans="1:63" ht="24.75" hidden="1" customHeight="1">
      <c r="A717" s="1"/>
      <c r="B717" s="251" t="s">
        <v>857</v>
      </c>
      <c r="C717" s="251" t="s">
        <v>858</v>
      </c>
      <c r="D717" s="67"/>
      <c r="E717" s="149" t="s">
        <v>123</v>
      </c>
      <c r="F717" s="149" t="s">
        <v>404</v>
      </c>
      <c r="G717" s="149">
        <v>1</v>
      </c>
      <c r="H717" s="149" t="s">
        <v>20</v>
      </c>
      <c r="I717" s="149" t="s">
        <v>772</v>
      </c>
      <c r="J717" s="149"/>
      <c r="K717" s="149">
        <v>18</v>
      </c>
      <c r="L717" s="149">
        <v>4.2999999999999997E-2</v>
      </c>
      <c r="M717" s="149">
        <v>24</v>
      </c>
      <c r="N717" s="149"/>
      <c r="O717" s="149"/>
      <c r="P717" s="165"/>
      <c r="Q717" s="158" t="s">
        <v>11</v>
      </c>
      <c r="R717" s="154">
        <v>362.81</v>
      </c>
      <c r="S717" s="155">
        <f t="shared" si="404"/>
        <v>15.96364</v>
      </c>
      <c r="T717" s="156">
        <f t="shared" si="412"/>
        <v>383.12736000000001</v>
      </c>
      <c r="U717" s="157">
        <f t="shared" si="405"/>
        <v>15.96364</v>
      </c>
      <c r="V717" s="157">
        <f t="shared" si="406"/>
        <v>383.12736000000001</v>
      </c>
      <c r="W717" s="219"/>
      <c r="X717" s="218">
        <v>0</v>
      </c>
      <c r="Y717" s="216">
        <v>0</v>
      </c>
      <c r="Z717" s="65" t="s">
        <v>12</v>
      </c>
      <c r="AA717" s="125">
        <f t="shared" si="407"/>
        <v>0</v>
      </c>
      <c r="AB717" s="125">
        <f t="shared" si="408"/>
        <v>0</v>
      </c>
      <c r="AC717" s="125">
        <f t="shared" si="409"/>
        <v>0</v>
      </c>
      <c r="AD717" s="66">
        <f t="shared" si="413"/>
        <v>0</v>
      </c>
      <c r="AE717" s="66">
        <f t="shared" si="414"/>
        <v>0</v>
      </c>
      <c r="AF717" s="67"/>
      <c r="AG717" s="80">
        <v>5435.26533041127</v>
      </c>
      <c r="AH717" s="80"/>
      <c r="AI717" s="68"/>
      <c r="AJ717" s="68"/>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row>
    <row r="718" spans="1:63" ht="24.75" hidden="1" customHeight="1">
      <c r="A718" s="1"/>
      <c r="B718" s="248"/>
      <c r="C718" s="249" t="s">
        <v>708</v>
      </c>
      <c r="D718" s="101"/>
      <c r="E718" s="191"/>
      <c r="F718" s="191"/>
      <c r="G718" s="191"/>
      <c r="H718" s="191"/>
      <c r="I718" s="191"/>
      <c r="J718" s="191"/>
      <c r="K718" s="191"/>
      <c r="L718" s="191"/>
      <c r="M718" s="191"/>
      <c r="N718" s="191"/>
      <c r="O718" s="191"/>
      <c r="P718" s="192"/>
      <c r="Q718" s="191"/>
      <c r="R718" s="195"/>
      <c r="S718" s="155">
        <f t="shared" si="404"/>
        <v>0</v>
      </c>
      <c r="T718" s="156">
        <f t="shared" si="412"/>
        <v>0</v>
      </c>
      <c r="U718" s="157">
        <f t="shared" si="405"/>
        <v>0</v>
      </c>
      <c r="V718" s="157">
        <f t="shared" si="406"/>
        <v>0</v>
      </c>
      <c r="W718" s="219"/>
      <c r="X718" s="218">
        <v>0</v>
      </c>
      <c r="Y718" s="216">
        <v>0</v>
      </c>
      <c r="Z718" s="65" t="s">
        <v>12</v>
      </c>
      <c r="AA718" s="125">
        <f t="shared" si="407"/>
        <v>0</v>
      </c>
      <c r="AB718" s="125">
        <f t="shared" si="408"/>
        <v>0</v>
      </c>
      <c r="AC718" s="125">
        <f t="shared" si="409"/>
        <v>0</v>
      </c>
      <c r="AD718" s="66">
        <f t="shared" si="413"/>
        <v>0</v>
      </c>
      <c r="AE718" s="66">
        <f t="shared" si="414"/>
        <v>0</v>
      </c>
      <c r="AF718" s="101"/>
      <c r="AG718" s="68"/>
      <c r="AH718" s="68"/>
      <c r="AI718" s="68"/>
      <c r="AJ718" s="68"/>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row>
    <row r="719" spans="1:63" ht="24.75" hidden="1" customHeight="1">
      <c r="A719" s="1"/>
      <c r="B719" s="251" t="s">
        <v>859</v>
      </c>
      <c r="C719" s="251" t="s">
        <v>860</v>
      </c>
      <c r="D719" s="67"/>
      <c r="E719" s="149" t="s">
        <v>123</v>
      </c>
      <c r="F719" s="149" t="s">
        <v>404</v>
      </c>
      <c r="G719" s="149">
        <v>1</v>
      </c>
      <c r="H719" s="149" t="s">
        <v>20</v>
      </c>
      <c r="I719" s="149" t="s">
        <v>772</v>
      </c>
      <c r="J719" s="149"/>
      <c r="K719" s="149">
        <v>18</v>
      </c>
      <c r="L719" s="149">
        <v>4.2999999999999997E-2</v>
      </c>
      <c r="M719" s="149">
        <v>24</v>
      </c>
      <c r="N719" s="149"/>
      <c r="O719" s="149"/>
      <c r="P719" s="165"/>
      <c r="Q719" s="158" t="s">
        <v>11</v>
      </c>
      <c r="R719" s="154">
        <v>380.17</v>
      </c>
      <c r="S719" s="155">
        <f t="shared" si="404"/>
        <v>16.72748</v>
      </c>
      <c r="T719" s="156">
        <f t="shared" si="412"/>
        <v>401.45952</v>
      </c>
      <c r="U719" s="157">
        <f t="shared" si="405"/>
        <v>16.72748</v>
      </c>
      <c r="V719" s="157">
        <f t="shared" si="406"/>
        <v>401.45952</v>
      </c>
      <c r="W719" s="219"/>
      <c r="X719" s="218">
        <v>0</v>
      </c>
      <c r="Y719" s="216">
        <v>0</v>
      </c>
      <c r="Z719" s="65" t="s">
        <v>12</v>
      </c>
      <c r="AA719" s="125">
        <f t="shared" si="407"/>
        <v>0</v>
      </c>
      <c r="AB719" s="125">
        <f t="shared" si="408"/>
        <v>0</v>
      </c>
      <c r="AC719" s="125">
        <f t="shared" si="409"/>
        <v>0</v>
      </c>
      <c r="AD719" s="66">
        <f t="shared" si="413"/>
        <v>0</v>
      </c>
      <c r="AE719" s="66">
        <f t="shared" si="414"/>
        <v>0</v>
      </c>
      <c r="AF719" s="67"/>
      <c r="AG719" s="68">
        <v>0</v>
      </c>
      <c r="AH719" s="68"/>
      <c r="AI719" s="68"/>
      <c r="AJ719" s="68"/>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row>
    <row r="720" spans="1:63" ht="24.75" hidden="1" customHeight="1">
      <c r="A720" s="1"/>
      <c r="B720" s="248"/>
      <c r="C720" s="249" t="s">
        <v>861</v>
      </c>
      <c r="D720" s="101"/>
      <c r="E720" s="191"/>
      <c r="F720" s="191"/>
      <c r="G720" s="191"/>
      <c r="H720" s="191"/>
      <c r="I720" s="191"/>
      <c r="J720" s="191"/>
      <c r="K720" s="191"/>
      <c r="L720" s="191"/>
      <c r="M720" s="191"/>
      <c r="N720" s="191"/>
      <c r="O720" s="191"/>
      <c r="P720" s="192"/>
      <c r="Q720" s="191"/>
      <c r="R720" s="191"/>
      <c r="S720" s="155">
        <f t="shared" si="404"/>
        <v>0</v>
      </c>
      <c r="T720" s="156">
        <f t="shared" si="412"/>
        <v>0</v>
      </c>
      <c r="U720" s="157">
        <f t="shared" si="405"/>
        <v>0</v>
      </c>
      <c r="V720" s="157">
        <f t="shared" si="406"/>
        <v>0</v>
      </c>
      <c r="W720" s="219"/>
      <c r="X720" s="218">
        <v>0</v>
      </c>
      <c r="Y720" s="216">
        <v>0</v>
      </c>
      <c r="Z720" s="65" t="s">
        <v>12</v>
      </c>
      <c r="AA720" s="125">
        <f t="shared" si="407"/>
        <v>0</v>
      </c>
      <c r="AB720" s="125">
        <f t="shared" si="408"/>
        <v>0</v>
      </c>
      <c r="AC720" s="125">
        <f t="shared" si="409"/>
        <v>0</v>
      </c>
      <c r="AD720" s="66">
        <f t="shared" si="413"/>
        <v>0</v>
      </c>
      <c r="AE720" s="66">
        <f t="shared" si="414"/>
        <v>0</v>
      </c>
      <c r="AF720" s="101"/>
      <c r="AG720" s="75"/>
      <c r="AH720" s="68"/>
      <c r="AI720" s="68"/>
      <c r="AJ720" s="68"/>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row>
    <row r="721" spans="1:63" ht="24.75" hidden="1" customHeight="1">
      <c r="A721" s="1"/>
      <c r="B721" s="251" t="s">
        <v>862</v>
      </c>
      <c r="C721" s="251" t="s">
        <v>863</v>
      </c>
      <c r="D721" s="67"/>
      <c r="E721" s="149" t="s">
        <v>123</v>
      </c>
      <c r="F721" s="149" t="s">
        <v>404</v>
      </c>
      <c r="G721" s="149">
        <v>1</v>
      </c>
      <c r="H721" s="149" t="s">
        <v>20</v>
      </c>
      <c r="I721" s="149" t="s">
        <v>772</v>
      </c>
      <c r="J721" s="149"/>
      <c r="K721" s="149">
        <v>18</v>
      </c>
      <c r="L721" s="149">
        <v>4.2999999999999997E-2</v>
      </c>
      <c r="M721" s="149">
        <v>24</v>
      </c>
      <c r="N721" s="149"/>
      <c r="O721" s="149"/>
      <c r="P721" s="165"/>
      <c r="Q721" s="158" t="s">
        <v>11</v>
      </c>
      <c r="R721" s="154">
        <v>380.17</v>
      </c>
      <c r="S721" s="155">
        <f t="shared" si="404"/>
        <v>16.72748</v>
      </c>
      <c r="T721" s="156">
        <f t="shared" si="412"/>
        <v>401.45952</v>
      </c>
      <c r="U721" s="157">
        <f t="shared" si="405"/>
        <v>16.72748</v>
      </c>
      <c r="V721" s="157">
        <f t="shared" si="406"/>
        <v>401.45952</v>
      </c>
      <c r="W721" s="219"/>
      <c r="X721" s="218">
        <v>0</v>
      </c>
      <c r="Y721" s="216">
        <v>0</v>
      </c>
      <c r="Z721" s="65" t="s">
        <v>12</v>
      </c>
      <c r="AA721" s="125">
        <f t="shared" si="407"/>
        <v>0</v>
      </c>
      <c r="AB721" s="125">
        <f t="shared" si="408"/>
        <v>0</v>
      </c>
      <c r="AC721" s="125">
        <f t="shared" si="409"/>
        <v>0</v>
      </c>
      <c r="AD721" s="66">
        <f t="shared" si="413"/>
        <v>0</v>
      </c>
      <c r="AE721" s="66">
        <f t="shared" si="414"/>
        <v>0</v>
      </c>
      <c r="AF721" s="67"/>
      <c r="AG721" s="68">
        <v>0</v>
      </c>
      <c r="AH721" s="68" t="str">
        <f t="shared" ref="AH721:AH722" si="420">IF(AG721&gt;0,"SKLADEM","VYPRODÁNO")</f>
        <v>VYPRODÁNO</v>
      </c>
      <c r="AI721" s="68"/>
      <c r="AJ721" s="68"/>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row>
    <row r="722" spans="1:63" ht="24.75" hidden="1" customHeight="1">
      <c r="A722" s="1"/>
      <c r="B722" s="251" t="s">
        <v>864</v>
      </c>
      <c r="C722" s="251" t="s">
        <v>865</v>
      </c>
      <c r="D722" s="67"/>
      <c r="E722" s="149" t="s">
        <v>123</v>
      </c>
      <c r="F722" s="149" t="s">
        <v>404</v>
      </c>
      <c r="G722" s="149">
        <v>1</v>
      </c>
      <c r="H722" s="149" t="s">
        <v>20</v>
      </c>
      <c r="I722" s="149" t="s">
        <v>772</v>
      </c>
      <c r="J722" s="149"/>
      <c r="K722" s="149">
        <v>18</v>
      </c>
      <c r="L722" s="149">
        <v>4.2999999999999997E-2</v>
      </c>
      <c r="M722" s="149">
        <v>24</v>
      </c>
      <c r="N722" s="149"/>
      <c r="O722" s="149"/>
      <c r="P722" s="165"/>
      <c r="Q722" s="169" t="s">
        <v>1352</v>
      </c>
      <c r="R722" s="154">
        <v>380.17</v>
      </c>
      <c r="S722" s="155">
        <f t="shared" si="404"/>
        <v>16.72748</v>
      </c>
      <c r="T722" s="156">
        <f t="shared" si="412"/>
        <v>401.45952</v>
      </c>
      <c r="U722" s="157">
        <f t="shared" si="405"/>
        <v>16.72748</v>
      </c>
      <c r="V722" s="157">
        <f t="shared" si="406"/>
        <v>401.45952</v>
      </c>
      <c r="W722" s="219"/>
      <c r="X722" s="218">
        <v>0</v>
      </c>
      <c r="Y722" s="216">
        <v>0</v>
      </c>
      <c r="Z722" s="65" t="s">
        <v>12</v>
      </c>
      <c r="AA722" s="125">
        <f t="shared" si="407"/>
        <v>0</v>
      </c>
      <c r="AB722" s="125">
        <f t="shared" si="408"/>
        <v>0</v>
      </c>
      <c r="AC722" s="125">
        <f t="shared" si="409"/>
        <v>0</v>
      </c>
      <c r="AD722" s="66">
        <f t="shared" si="413"/>
        <v>0</v>
      </c>
      <c r="AE722" s="66">
        <f t="shared" si="414"/>
        <v>0</v>
      </c>
      <c r="AF722" s="67"/>
      <c r="AG722" s="68">
        <v>39</v>
      </c>
      <c r="AH722" s="68" t="str">
        <f t="shared" si="420"/>
        <v>SKLADEM</v>
      </c>
      <c r="AI722" s="68"/>
      <c r="AJ722" s="68"/>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row>
    <row r="723" spans="1:63" ht="24.75" hidden="1" customHeight="1">
      <c r="A723" s="1"/>
      <c r="B723" s="251" t="s">
        <v>866</v>
      </c>
      <c r="C723" s="251" t="s">
        <v>867</v>
      </c>
      <c r="D723" s="67"/>
      <c r="E723" s="149" t="s">
        <v>123</v>
      </c>
      <c r="F723" s="149" t="s">
        <v>404</v>
      </c>
      <c r="G723" s="149">
        <v>1</v>
      </c>
      <c r="H723" s="149" t="s">
        <v>20</v>
      </c>
      <c r="I723" s="149" t="s">
        <v>772</v>
      </c>
      <c r="J723" s="149"/>
      <c r="K723" s="149">
        <v>18</v>
      </c>
      <c r="L723" s="149">
        <v>4.2999999999999997E-2</v>
      </c>
      <c r="M723" s="149">
        <v>24</v>
      </c>
      <c r="N723" s="149"/>
      <c r="O723" s="149"/>
      <c r="P723" s="165"/>
      <c r="Q723" s="158" t="s">
        <v>11</v>
      </c>
      <c r="R723" s="154">
        <v>380.17</v>
      </c>
      <c r="S723" s="155">
        <f t="shared" si="404"/>
        <v>16.72748</v>
      </c>
      <c r="T723" s="156">
        <f t="shared" si="412"/>
        <v>401.45952</v>
      </c>
      <c r="U723" s="157">
        <f t="shared" si="405"/>
        <v>16.72748</v>
      </c>
      <c r="V723" s="157">
        <f t="shared" si="406"/>
        <v>401.45952</v>
      </c>
      <c r="W723" s="219"/>
      <c r="X723" s="218">
        <v>0</v>
      </c>
      <c r="Y723" s="216">
        <v>0</v>
      </c>
      <c r="Z723" s="65" t="s">
        <v>12</v>
      </c>
      <c r="AA723" s="125">
        <f t="shared" si="407"/>
        <v>0</v>
      </c>
      <c r="AB723" s="125">
        <f t="shared" si="408"/>
        <v>0</v>
      </c>
      <c r="AC723" s="125">
        <f t="shared" si="409"/>
        <v>0</v>
      </c>
      <c r="AD723" s="66">
        <f t="shared" si="413"/>
        <v>0</v>
      </c>
      <c r="AE723" s="66">
        <f t="shared" si="414"/>
        <v>0</v>
      </c>
      <c r="AF723" s="67"/>
      <c r="AG723" s="68">
        <v>0</v>
      </c>
      <c r="AH723" s="68" t="str">
        <f t="shared" ref="AH723:AH726" si="421">IF(AG723=0,"VYPRODÁNO","SKLADEM")</f>
        <v>VYPRODÁNO</v>
      </c>
      <c r="AI723" s="68"/>
      <c r="AJ723" s="68"/>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row>
    <row r="724" spans="1:63" ht="24.75" hidden="1" customHeight="1">
      <c r="A724" s="1"/>
      <c r="B724" s="248"/>
      <c r="C724" s="249" t="s">
        <v>720</v>
      </c>
      <c r="D724" s="101"/>
      <c r="E724" s="191"/>
      <c r="F724" s="191"/>
      <c r="G724" s="191"/>
      <c r="H724" s="191"/>
      <c r="I724" s="191"/>
      <c r="J724" s="191"/>
      <c r="K724" s="191"/>
      <c r="L724" s="191"/>
      <c r="M724" s="191"/>
      <c r="N724" s="191"/>
      <c r="O724" s="191"/>
      <c r="P724" s="192"/>
      <c r="Q724" s="191"/>
      <c r="R724" s="191"/>
      <c r="S724" s="155">
        <f t="shared" si="404"/>
        <v>0</v>
      </c>
      <c r="T724" s="156">
        <f t="shared" si="412"/>
        <v>0</v>
      </c>
      <c r="U724" s="157">
        <f t="shared" si="405"/>
        <v>0</v>
      </c>
      <c r="V724" s="157">
        <f t="shared" si="406"/>
        <v>0</v>
      </c>
      <c r="W724" s="219"/>
      <c r="X724" s="218">
        <v>0</v>
      </c>
      <c r="Y724" s="216">
        <v>0</v>
      </c>
      <c r="Z724" s="65" t="s">
        <v>12</v>
      </c>
      <c r="AA724" s="125">
        <f t="shared" si="407"/>
        <v>0</v>
      </c>
      <c r="AB724" s="125">
        <f t="shared" si="408"/>
        <v>0</v>
      </c>
      <c r="AC724" s="125">
        <f t="shared" si="409"/>
        <v>0</v>
      </c>
      <c r="AD724" s="66">
        <f t="shared" si="413"/>
        <v>0</v>
      </c>
      <c r="AE724" s="66">
        <f t="shared" si="414"/>
        <v>0</v>
      </c>
      <c r="AF724" s="101"/>
      <c r="AG724" s="68"/>
      <c r="AH724" s="68" t="str">
        <f t="shared" si="421"/>
        <v>VYPRODÁNO</v>
      </c>
      <c r="AI724" s="68"/>
      <c r="AJ724" s="68"/>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row>
    <row r="725" spans="1:63" ht="24.75" hidden="1" customHeight="1">
      <c r="A725" s="1"/>
      <c r="B725" s="251" t="s">
        <v>868</v>
      </c>
      <c r="C725" s="251" t="s">
        <v>869</v>
      </c>
      <c r="D725" s="67"/>
      <c r="E725" s="149" t="s">
        <v>123</v>
      </c>
      <c r="F725" s="149" t="s">
        <v>404</v>
      </c>
      <c r="G725" s="149">
        <v>1</v>
      </c>
      <c r="H725" s="149" t="s">
        <v>20</v>
      </c>
      <c r="I725" s="149" t="s">
        <v>772</v>
      </c>
      <c r="J725" s="149"/>
      <c r="K725" s="149">
        <v>18</v>
      </c>
      <c r="L725" s="149">
        <v>4.2999999999999997E-2</v>
      </c>
      <c r="M725" s="149">
        <v>24</v>
      </c>
      <c r="N725" s="149"/>
      <c r="O725" s="149"/>
      <c r="P725" s="165"/>
      <c r="Q725" s="158" t="s">
        <v>11</v>
      </c>
      <c r="R725" s="154">
        <v>380.17</v>
      </c>
      <c r="S725" s="155">
        <f t="shared" si="404"/>
        <v>16.72748</v>
      </c>
      <c r="T725" s="156">
        <f t="shared" si="412"/>
        <v>401.45952</v>
      </c>
      <c r="U725" s="157">
        <f t="shared" si="405"/>
        <v>16.72748</v>
      </c>
      <c r="V725" s="157">
        <f t="shared" si="406"/>
        <v>401.45952</v>
      </c>
      <c r="W725" s="219"/>
      <c r="X725" s="218">
        <v>0</v>
      </c>
      <c r="Y725" s="216">
        <v>0</v>
      </c>
      <c r="Z725" s="65" t="s">
        <v>12</v>
      </c>
      <c r="AA725" s="125">
        <f t="shared" si="407"/>
        <v>0</v>
      </c>
      <c r="AB725" s="125">
        <f t="shared" si="408"/>
        <v>0</v>
      </c>
      <c r="AC725" s="125">
        <f t="shared" si="409"/>
        <v>0</v>
      </c>
      <c r="AD725" s="66">
        <f t="shared" si="413"/>
        <v>0</v>
      </c>
      <c r="AE725" s="66">
        <f t="shared" si="414"/>
        <v>0</v>
      </c>
      <c r="AF725" s="67"/>
      <c r="AG725" s="68">
        <v>0</v>
      </c>
      <c r="AH725" s="68" t="str">
        <f t="shared" si="421"/>
        <v>VYPRODÁNO</v>
      </c>
      <c r="AI725" s="68"/>
      <c r="AJ725" s="68"/>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row>
    <row r="726" spans="1:63" ht="24.75" hidden="1" customHeight="1">
      <c r="A726" s="1"/>
      <c r="B726" s="251" t="s">
        <v>870</v>
      </c>
      <c r="C726" s="251" t="s">
        <v>871</v>
      </c>
      <c r="D726" s="67"/>
      <c r="E726" s="149" t="s">
        <v>123</v>
      </c>
      <c r="F726" s="149" t="s">
        <v>404</v>
      </c>
      <c r="G726" s="149">
        <v>1</v>
      </c>
      <c r="H726" s="149" t="s">
        <v>20</v>
      </c>
      <c r="I726" s="149" t="s">
        <v>772</v>
      </c>
      <c r="J726" s="149"/>
      <c r="K726" s="149">
        <v>18</v>
      </c>
      <c r="L726" s="149">
        <v>4.2999999999999997E-2</v>
      </c>
      <c r="M726" s="149">
        <v>24</v>
      </c>
      <c r="N726" s="149"/>
      <c r="O726" s="149"/>
      <c r="P726" s="165"/>
      <c r="Q726" s="169" t="s">
        <v>1352</v>
      </c>
      <c r="R726" s="154">
        <v>461.16</v>
      </c>
      <c r="S726" s="155">
        <f t="shared" si="404"/>
        <v>20.291039999999999</v>
      </c>
      <c r="T726" s="156">
        <f t="shared" si="412"/>
        <v>486.98496</v>
      </c>
      <c r="U726" s="157">
        <f t="shared" si="405"/>
        <v>20.291039999999999</v>
      </c>
      <c r="V726" s="157">
        <f t="shared" si="406"/>
        <v>486.98496</v>
      </c>
      <c r="W726" s="219"/>
      <c r="X726" s="218">
        <v>0</v>
      </c>
      <c r="Y726" s="216">
        <v>0</v>
      </c>
      <c r="Z726" s="65" t="s">
        <v>12</v>
      </c>
      <c r="AA726" s="125">
        <f t="shared" si="407"/>
        <v>0</v>
      </c>
      <c r="AB726" s="125">
        <f t="shared" si="408"/>
        <v>0</v>
      </c>
      <c r="AC726" s="125">
        <f t="shared" si="409"/>
        <v>0</v>
      </c>
      <c r="AD726" s="66">
        <f t="shared" si="413"/>
        <v>0</v>
      </c>
      <c r="AE726" s="66">
        <f t="shared" si="414"/>
        <v>0</v>
      </c>
      <c r="AF726" s="67"/>
      <c r="AG726" s="68">
        <v>103</v>
      </c>
      <c r="AH726" s="68" t="str">
        <f t="shared" si="421"/>
        <v>SKLADEM</v>
      </c>
      <c r="AI726" s="68"/>
      <c r="AJ726" s="68"/>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row>
    <row r="727" spans="1:63" ht="24.75" hidden="1" customHeight="1">
      <c r="A727" s="1"/>
      <c r="B727" s="248"/>
      <c r="C727" s="249" t="s">
        <v>872</v>
      </c>
      <c r="D727" s="101"/>
      <c r="E727" s="191"/>
      <c r="F727" s="191"/>
      <c r="G727" s="191"/>
      <c r="H727" s="191"/>
      <c r="I727" s="191"/>
      <c r="J727" s="191"/>
      <c r="K727" s="191"/>
      <c r="L727" s="191"/>
      <c r="M727" s="191"/>
      <c r="N727" s="191"/>
      <c r="O727" s="191"/>
      <c r="P727" s="192"/>
      <c r="Q727" s="191"/>
      <c r="R727" s="191"/>
      <c r="S727" s="155">
        <f t="shared" si="404"/>
        <v>0</v>
      </c>
      <c r="T727" s="156">
        <f t="shared" si="412"/>
        <v>0</v>
      </c>
      <c r="U727" s="157">
        <f t="shared" si="405"/>
        <v>0</v>
      </c>
      <c r="V727" s="157">
        <f t="shared" si="406"/>
        <v>0</v>
      </c>
      <c r="W727" s="219"/>
      <c r="X727" s="218">
        <v>0</v>
      </c>
      <c r="Y727" s="216">
        <v>0</v>
      </c>
      <c r="Z727" s="65" t="s">
        <v>12</v>
      </c>
      <c r="AA727" s="125">
        <f t="shared" si="407"/>
        <v>0</v>
      </c>
      <c r="AB727" s="125">
        <f t="shared" si="408"/>
        <v>0</v>
      </c>
      <c r="AC727" s="125">
        <f t="shared" si="409"/>
        <v>0</v>
      </c>
      <c r="AD727" s="66">
        <f t="shared" si="413"/>
        <v>0</v>
      </c>
      <c r="AE727" s="66">
        <f t="shared" si="414"/>
        <v>0</v>
      </c>
      <c r="AF727" s="101"/>
      <c r="AG727" s="80"/>
      <c r="AH727" s="80"/>
      <c r="AI727" s="68"/>
      <c r="AJ727" s="68"/>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row>
    <row r="728" spans="1:63" ht="24.75" hidden="1" customHeight="1">
      <c r="A728" s="1"/>
      <c r="B728" s="251" t="s">
        <v>873</v>
      </c>
      <c r="C728" s="251" t="s">
        <v>874</v>
      </c>
      <c r="D728" s="67"/>
      <c r="E728" s="149" t="s">
        <v>123</v>
      </c>
      <c r="F728" s="149" t="s">
        <v>404</v>
      </c>
      <c r="G728" s="149">
        <v>1</v>
      </c>
      <c r="H728" s="149" t="s">
        <v>20</v>
      </c>
      <c r="I728" s="149" t="s">
        <v>772</v>
      </c>
      <c r="J728" s="149"/>
      <c r="K728" s="149">
        <v>18</v>
      </c>
      <c r="L728" s="149">
        <v>4.2999999999999997E-2</v>
      </c>
      <c r="M728" s="149">
        <v>24</v>
      </c>
      <c r="N728" s="149"/>
      <c r="O728" s="149"/>
      <c r="P728" s="165"/>
      <c r="Q728" s="158" t="s">
        <v>11</v>
      </c>
      <c r="R728" s="154">
        <v>380.17</v>
      </c>
      <c r="S728" s="155">
        <f t="shared" si="404"/>
        <v>16.72748</v>
      </c>
      <c r="T728" s="156">
        <f t="shared" si="412"/>
        <v>401.45952</v>
      </c>
      <c r="U728" s="157">
        <f t="shared" si="405"/>
        <v>16.72748</v>
      </c>
      <c r="V728" s="157">
        <f t="shared" si="406"/>
        <v>401.45952</v>
      </c>
      <c r="W728" s="219"/>
      <c r="X728" s="218">
        <v>0</v>
      </c>
      <c r="Y728" s="216">
        <v>0</v>
      </c>
      <c r="Z728" s="65" t="s">
        <v>12</v>
      </c>
      <c r="AA728" s="125">
        <f t="shared" si="407"/>
        <v>0</v>
      </c>
      <c r="AB728" s="125">
        <f t="shared" si="408"/>
        <v>0</v>
      </c>
      <c r="AC728" s="125">
        <f t="shared" si="409"/>
        <v>0</v>
      </c>
      <c r="AD728" s="66">
        <f t="shared" si="413"/>
        <v>0</v>
      </c>
      <c r="AE728" s="66">
        <f t="shared" si="414"/>
        <v>0</v>
      </c>
      <c r="AF728" s="67"/>
      <c r="AG728" s="68">
        <v>0</v>
      </c>
      <c r="AH728" s="68"/>
      <c r="AI728" s="68"/>
      <c r="AJ728" s="68"/>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row>
    <row r="729" spans="1:63" ht="24.75" hidden="1" customHeight="1">
      <c r="A729" s="1"/>
      <c r="B729" s="251" t="s">
        <v>875</v>
      </c>
      <c r="C729" s="251" t="s">
        <v>876</v>
      </c>
      <c r="D729" s="67"/>
      <c r="E729" s="149" t="s">
        <v>123</v>
      </c>
      <c r="F729" s="149" t="s">
        <v>404</v>
      </c>
      <c r="G729" s="149">
        <v>1</v>
      </c>
      <c r="H729" s="149" t="s">
        <v>20</v>
      </c>
      <c r="I729" s="149" t="s">
        <v>772</v>
      </c>
      <c r="J729" s="149"/>
      <c r="K729" s="149">
        <v>18</v>
      </c>
      <c r="L729" s="149">
        <v>4.2999999999999997E-2</v>
      </c>
      <c r="M729" s="149">
        <v>24</v>
      </c>
      <c r="N729" s="149"/>
      <c r="O729" s="149"/>
      <c r="P729" s="165"/>
      <c r="Q729" s="158" t="s">
        <v>11</v>
      </c>
      <c r="R729" s="154">
        <v>380.17</v>
      </c>
      <c r="S729" s="155">
        <f t="shared" si="404"/>
        <v>16.72748</v>
      </c>
      <c r="T729" s="156">
        <f t="shared" si="412"/>
        <v>401.45952</v>
      </c>
      <c r="U729" s="157">
        <f t="shared" si="405"/>
        <v>16.72748</v>
      </c>
      <c r="V729" s="157">
        <f t="shared" si="406"/>
        <v>401.45952</v>
      </c>
      <c r="W729" s="219"/>
      <c r="X729" s="218">
        <v>0</v>
      </c>
      <c r="Y729" s="216">
        <v>0</v>
      </c>
      <c r="Z729" s="65" t="s">
        <v>12</v>
      </c>
      <c r="AA729" s="125">
        <f t="shared" si="407"/>
        <v>0</v>
      </c>
      <c r="AB729" s="125">
        <f t="shared" si="408"/>
        <v>0</v>
      </c>
      <c r="AC729" s="125">
        <f t="shared" si="409"/>
        <v>0</v>
      </c>
      <c r="AD729" s="66">
        <f t="shared" si="413"/>
        <v>0</v>
      </c>
      <c r="AE729" s="66">
        <f t="shared" si="414"/>
        <v>0</v>
      </c>
      <c r="AF729" s="67"/>
      <c r="AG729" s="68">
        <v>0</v>
      </c>
      <c r="AH729" s="68"/>
      <c r="AI729" s="68"/>
      <c r="AJ729" s="68"/>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row>
    <row r="730" spans="1:63" ht="24.75" hidden="1" customHeight="1">
      <c r="A730" s="1"/>
      <c r="B730" s="251" t="s">
        <v>877</v>
      </c>
      <c r="C730" s="251" t="s">
        <v>878</v>
      </c>
      <c r="D730" s="67"/>
      <c r="E730" s="149" t="s">
        <v>123</v>
      </c>
      <c r="F730" s="149" t="s">
        <v>404</v>
      </c>
      <c r="G730" s="149">
        <v>1</v>
      </c>
      <c r="H730" s="149" t="s">
        <v>20</v>
      </c>
      <c r="I730" s="149" t="s">
        <v>772</v>
      </c>
      <c r="J730" s="149"/>
      <c r="K730" s="149">
        <v>18</v>
      </c>
      <c r="L730" s="149">
        <v>4.2999999999999997E-2</v>
      </c>
      <c r="M730" s="149">
        <v>24</v>
      </c>
      <c r="N730" s="149"/>
      <c r="O730" s="149"/>
      <c r="P730" s="165"/>
      <c r="Q730" s="186" t="s">
        <v>1234</v>
      </c>
      <c r="R730" s="154">
        <v>461.16</v>
      </c>
      <c r="S730" s="155">
        <f t="shared" si="404"/>
        <v>20.291039999999999</v>
      </c>
      <c r="T730" s="156">
        <f t="shared" si="412"/>
        <v>486.98496</v>
      </c>
      <c r="U730" s="157">
        <f t="shared" si="405"/>
        <v>20.291039999999999</v>
      </c>
      <c r="V730" s="157">
        <f t="shared" si="406"/>
        <v>486.98496</v>
      </c>
      <c r="W730" s="219"/>
      <c r="X730" s="218">
        <v>0</v>
      </c>
      <c r="Y730" s="216">
        <v>0</v>
      </c>
      <c r="Z730" s="65" t="s">
        <v>12</v>
      </c>
      <c r="AA730" s="125">
        <f t="shared" si="407"/>
        <v>0</v>
      </c>
      <c r="AB730" s="125">
        <f t="shared" si="408"/>
        <v>0</v>
      </c>
      <c r="AC730" s="125">
        <f t="shared" si="409"/>
        <v>0</v>
      </c>
      <c r="AD730" s="66">
        <f t="shared" si="413"/>
        <v>0</v>
      </c>
      <c r="AE730" s="66">
        <f t="shared" si="414"/>
        <v>0</v>
      </c>
      <c r="AF730" s="67"/>
      <c r="AG730" s="75">
        <v>5</v>
      </c>
      <c r="AH730" s="68"/>
      <c r="AI730" s="68"/>
      <c r="AJ730" s="68"/>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row>
    <row r="731" spans="1:63" ht="24.75" hidden="1" customHeight="1">
      <c r="A731" s="1"/>
      <c r="B731" s="248"/>
      <c r="C731" s="249" t="s">
        <v>724</v>
      </c>
      <c r="D731" s="101"/>
      <c r="E731" s="191"/>
      <c r="F731" s="191"/>
      <c r="G731" s="191"/>
      <c r="H731" s="191"/>
      <c r="I731" s="191"/>
      <c r="J731" s="191"/>
      <c r="K731" s="191"/>
      <c r="L731" s="191"/>
      <c r="M731" s="191"/>
      <c r="N731" s="191"/>
      <c r="O731" s="191"/>
      <c r="P731" s="192"/>
      <c r="Q731" s="191"/>
      <c r="R731" s="191"/>
      <c r="S731" s="155">
        <f t="shared" si="404"/>
        <v>0</v>
      </c>
      <c r="T731" s="156">
        <f t="shared" si="412"/>
        <v>0</v>
      </c>
      <c r="U731" s="157">
        <f t="shared" si="405"/>
        <v>0</v>
      </c>
      <c r="V731" s="157">
        <f t="shared" si="406"/>
        <v>0</v>
      </c>
      <c r="W731" s="219"/>
      <c r="X731" s="218">
        <v>0</v>
      </c>
      <c r="Y731" s="216">
        <v>0</v>
      </c>
      <c r="Z731" s="65" t="s">
        <v>12</v>
      </c>
      <c r="AA731" s="125">
        <f t="shared" si="407"/>
        <v>0</v>
      </c>
      <c r="AB731" s="125">
        <f t="shared" si="408"/>
        <v>0</v>
      </c>
      <c r="AC731" s="125">
        <f t="shared" si="409"/>
        <v>0</v>
      </c>
      <c r="AD731" s="66">
        <f t="shared" si="413"/>
        <v>0</v>
      </c>
      <c r="AE731" s="66">
        <f t="shared" si="414"/>
        <v>0</v>
      </c>
      <c r="AF731" s="101"/>
      <c r="AG731" s="68"/>
      <c r="AH731" s="68" t="str">
        <f t="shared" ref="AH731:AH732" si="422">IF(AG731&gt;0,"SKLADEM","VYPRODÁNO")</f>
        <v>VYPRODÁNO</v>
      </c>
      <c r="AI731" s="68"/>
      <c r="AJ731" s="68"/>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row>
    <row r="732" spans="1:63" ht="24.75" hidden="1" customHeight="1">
      <c r="A732" s="1"/>
      <c r="B732" s="251" t="s">
        <v>879</v>
      </c>
      <c r="C732" s="251" t="s">
        <v>880</v>
      </c>
      <c r="D732" s="67"/>
      <c r="E732" s="149" t="s">
        <v>123</v>
      </c>
      <c r="F732" s="149" t="s">
        <v>404</v>
      </c>
      <c r="G732" s="149">
        <v>1</v>
      </c>
      <c r="H732" s="149" t="s">
        <v>20</v>
      </c>
      <c r="I732" s="149" t="s">
        <v>772</v>
      </c>
      <c r="J732" s="149"/>
      <c r="K732" s="149">
        <v>18</v>
      </c>
      <c r="L732" s="149">
        <v>4.2999999999999997E-2</v>
      </c>
      <c r="M732" s="149">
        <v>24</v>
      </c>
      <c r="N732" s="149"/>
      <c r="O732" s="149"/>
      <c r="P732" s="165"/>
      <c r="Q732" s="158" t="s">
        <v>11</v>
      </c>
      <c r="R732" s="154">
        <v>361.16</v>
      </c>
      <c r="S732" s="155">
        <f t="shared" si="404"/>
        <v>15.89104</v>
      </c>
      <c r="T732" s="156">
        <f t="shared" si="412"/>
        <v>381.38495999999998</v>
      </c>
      <c r="U732" s="157">
        <f t="shared" si="405"/>
        <v>15.89104</v>
      </c>
      <c r="V732" s="157">
        <f t="shared" si="406"/>
        <v>381.38495999999998</v>
      </c>
      <c r="W732" s="219"/>
      <c r="X732" s="218">
        <v>0</v>
      </c>
      <c r="Y732" s="216">
        <v>0</v>
      </c>
      <c r="Z732" s="65" t="s">
        <v>12</v>
      </c>
      <c r="AA732" s="125">
        <f t="shared" si="407"/>
        <v>0</v>
      </c>
      <c r="AB732" s="125">
        <f t="shared" si="408"/>
        <v>0</v>
      </c>
      <c r="AC732" s="125">
        <f t="shared" si="409"/>
        <v>0</v>
      </c>
      <c r="AD732" s="66">
        <f t="shared" si="413"/>
        <v>0</v>
      </c>
      <c r="AE732" s="66">
        <f t="shared" si="414"/>
        <v>0</v>
      </c>
      <c r="AF732" s="67"/>
      <c r="AG732" s="68">
        <v>5576.3477598643503</v>
      </c>
      <c r="AH732" s="68" t="str">
        <f t="shared" si="422"/>
        <v>SKLADEM</v>
      </c>
      <c r="AI732" s="68"/>
      <c r="AJ732" s="68"/>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row>
    <row r="733" spans="1:63" ht="24.75" hidden="1" customHeight="1">
      <c r="A733" s="1"/>
      <c r="B733" s="251" t="s">
        <v>881</v>
      </c>
      <c r="C733" s="251" t="s">
        <v>882</v>
      </c>
      <c r="D733" s="67"/>
      <c r="E733" s="149" t="s">
        <v>123</v>
      </c>
      <c r="F733" s="149" t="s">
        <v>404</v>
      </c>
      <c r="G733" s="149">
        <v>1</v>
      </c>
      <c r="H733" s="149" t="s">
        <v>20</v>
      </c>
      <c r="I733" s="149" t="s">
        <v>772</v>
      </c>
      <c r="J733" s="149"/>
      <c r="K733" s="149">
        <v>18</v>
      </c>
      <c r="L733" s="149">
        <v>4.2999999999999997E-2</v>
      </c>
      <c r="M733" s="149">
        <v>24</v>
      </c>
      <c r="N733" s="149"/>
      <c r="O733" s="149"/>
      <c r="P733" s="165"/>
      <c r="Q733" s="158" t="s">
        <v>11</v>
      </c>
      <c r="R733" s="154">
        <v>361.16</v>
      </c>
      <c r="S733" s="155">
        <f t="shared" si="404"/>
        <v>15.89104</v>
      </c>
      <c r="T733" s="156">
        <f t="shared" si="412"/>
        <v>381.38495999999998</v>
      </c>
      <c r="U733" s="157">
        <f t="shared" si="405"/>
        <v>15.89104</v>
      </c>
      <c r="V733" s="157">
        <f t="shared" si="406"/>
        <v>381.38495999999998</v>
      </c>
      <c r="W733" s="219"/>
      <c r="X733" s="218">
        <v>0</v>
      </c>
      <c r="Y733" s="216">
        <v>0</v>
      </c>
      <c r="Z733" s="65" t="s">
        <v>12</v>
      </c>
      <c r="AA733" s="125">
        <f t="shared" si="407"/>
        <v>0</v>
      </c>
      <c r="AB733" s="125">
        <f t="shared" si="408"/>
        <v>0</v>
      </c>
      <c r="AC733" s="125">
        <f t="shared" si="409"/>
        <v>0</v>
      </c>
      <c r="AD733" s="66">
        <f t="shared" si="413"/>
        <v>0</v>
      </c>
      <c r="AE733" s="66">
        <f t="shared" si="414"/>
        <v>0</v>
      </c>
      <c r="AF733" s="67"/>
      <c r="AG733" s="68">
        <v>5585.7532551612303</v>
      </c>
      <c r="AH733" s="68" t="str">
        <f t="shared" ref="AH733:AH736" si="423">IF(AG733=0,"VYPRODÁNO","SKLADEM")</f>
        <v>SKLADEM</v>
      </c>
      <c r="AI733" s="68"/>
      <c r="AJ733" s="68"/>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row>
    <row r="734" spans="1:63" ht="24.75" hidden="1" customHeight="1">
      <c r="A734" s="1"/>
      <c r="B734" s="251" t="s">
        <v>883</v>
      </c>
      <c r="C734" s="251" t="s">
        <v>884</v>
      </c>
      <c r="D734" s="67"/>
      <c r="E734" s="149" t="s">
        <v>123</v>
      </c>
      <c r="F734" s="149" t="s">
        <v>404</v>
      </c>
      <c r="G734" s="149">
        <v>1</v>
      </c>
      <c r="H734" s="149" t="s">
        <v>20</v>
      </c>
      <c r="I734" s="149" t="s">
        <v>772</v>
      </c>
      <c r="J734" s="149"/>
      <c r="K734" s="149">
        <v>18</v>
      </c>
      <c r="L734" s="149">
        <v>4.2999999999999997E-2</v>
      </c>
      <c r="M734" s="149">
        <v>24</v>
      </c>
      <c r="N734" s="149"/>
      <c r="O734" s="149"/>
      <c r="P734" s="165"/>
      <c r="Q734" s="158" t="s">
        <v>11</v>
      </c>
      <c r="R734" s="154">
        <v>458.68</v>
      </c>
      <c r="S734" s="155">
        <f t="shared" si="404"/>
        <v>20.181919999999998</v>
      </c>
      <c r="T734" s="156">
        <f t="shared" si="412"/>
        <v>484.36607999999995</v>
      </c>
      <c r="U734" s="157">
        <f t="shared" si="405"/>
        <v>20.181919999999998</v>
      </c>
      <c r="V734" s="157">
        <f t="shared" si="406"/>
        <v>484.36607999999995</v>
      </c>
      <c r="W734" s="219"/>
      <c r="X734" s="218">
        <v>0</v>
      </c>
      <c r="Y734" s="216">
        <v>0</v>
      </c>
      <c r="Z734" s="65" t="s">
        <v>12</v>
      </c>
      <c r="AA734" s="125">
        <f t="shared" si="407"/>
        <v>0</v>
      </c>
      <c r="AB734" s="125">
        <f t="shared" si="408"/>
        <v>0</v>
      </c>
      <c r="AC734" s="125">
        <f t="shared" si="409"/>
        <v>0</v>
      </c>
      <c r="AD734" s="66">
        <f t="shared" si="413"/>
        <v>0</v>
      </c>
      <c r="AE734" s="66">
        <f t="shared" si="414"/>
        <v>0</v>
      </c>
      <c r="AF734" s="67"/>
      <c r="AG734" s="68">
        <v>5595.1587504581003</v>
      </c>
      <c r="AH734" s="68" t="str">
        <f t="shared" si="423"/>
        <v>SKLADEM</v>
      </c>
      <c r="AI734" s="68"/>
      <c r="AJ734" s="68"/>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row>
    <row r="735" spans="1:63" ht="24.75" hidden="1" customHeight="1">
      <c r="A735" s="1"/>
      <c r="B735" s="251" t="s">
        <v>885</v>
      </c>
      <c r="C735" s="251" t="s">
        <v>886</v>
      </c>
      <c r="D735" s="67"/>
      <c r="E735" s="149" t="s">
        <v>123</v>
      </c>
      <c r="F735" s="149" t="s">
        <v>404</v>
      </c>
      <c r="G735" s="149">
        <v>1</v>
      </c>
      <c r="H735" s="149" t="s">
        <v>20</v>
      </c>
      <c r="I735" s="149" t="s">
        <v>772</v>
      </c>
      <c r="J735" s="149"/>
      <c r="K735" s="149">
        <v>18</v>
      </c>
      <c r="L735" s="149">
        <v>4.2999999999999997E-2</v>
      </c>
      <c r="M735" s="149">
        <v>24</v>
      </c>
      <c r="N735" s="149"/>
      <c r="O735" s="149"/>
      <c r="P735" s="165"/>
      <c r="Q735" s="158" t="s">
        <v>11</v>
      </c>
      <c r="R735" s="154">
        <v>361.16</v>
      </c>
      <c r="S735" s="155">
        <f t="shared" ref="S735:S764" si="424">R735*0.044</f>
        <v>15.89104</v>
      </c>
      <c r="T735" s="156">
        <f t="shared" si="412"/>
        <v>381.38495999999998</v>
      </c>
      <c r="U735" s="157">
        <f t="shared" ref="U735:U764" si="425">S735*(1-$C$13)</f>
        <v>15.89104</v>
      </c>
      <c r="V735" s="157">
        <f t="shared" ref="V735:V764" si="426">T735*(1-$C$13)</f>
        <v>381.38495999999998</v>
      </c>
      <c r="W735" s="219"/>
      <c r="X735" s="218">
        <v>0</v>
      </c>
      <c r="Y735" s="216">
        <v>0</v>
      </c>
      <c r="Z735" s="65" t="s">
        <v>12</v>
      </c>
      <c r="AA735" s="125">
        <f t="shared" ref="AA735:AA764" si="427">U735*X735</f>
        <v>0</v>
      </c>
      <c r="AB735" s="125">
        <f t="shared" ref="AB735:AB764" si="428">V735*Y735</f>
        <v>0</v>
      </c>
      <c r="AC735" s="125">
        <f t="shared" ref="AC735:AC764" si="429">AA735+AB735</f>
        <v>0</v>
      </c>
      <c r="AD735" s="66">
        <f t="shared" si="413"/>
        <v>0</v>
      </c>
      <c r="AE735" s="66">
        <f t="shared" si="414"/>
        <v>0</v>
      </c>
      <c r="AF735" s="67"/>
      <c r="AG735" s="68">
        <v>0</v>
      </c>
      <c r="AH735" s="68" t="str">
        <f t="shared" si="423"/>
        <v>VYPRODÁNO</v>
      </c>
      <c r="AI735" s="68"/>
      <c r="AJ735" s="68"/>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row>
    <row r="736" spans="1:63" ht="24.75" hidden="1" customHeight="1">
      <c r="A736" s="1"/>
      <c r="B736" s="251" t="s">
        <v>887</v>
      </c>
      <c r="C736" s="251" t="s">
        <v>888</v>
      </c>
      <c r="D736" s="67"/>
      <c r="E736" s="149" t="s">
        <v>123</v>
      </c>
      <c r="F736" s="149" t="s">
        <v>404</v>
      </c>
      <c r="G736" s="149">
        <v>1</v>
      </c>
      <c r="H736" s="149" t="s">
        <v>20</v>
      </c>
      <c r="I736" s="149" t="s">
        <v>772</v>
      </c>
      <c r="J736" s="149"/>
      <c r="K736" s="149">
        <v>18</v>
      </c>
      <c r="L736" s="149">
        <v>4.2999999999999997E-2</v>
      </c>
      <c r="M736" s="149">
        <v>24</v>
      </c>
      <c r="N736" s="149"/>
      <c r="O736" s="149"/>
      <c r="P736" s="165"/>
      <c r="Q736" s="158" t="s">
        <v>11</v>
      </c>
      <c r="R736" s="154">
        <v>361.16</v>
      </c>
      <c r="S736" s="155">
        <f t="shared" si="424"/>
        <v>15.89104</v>
      </c>
      <c r="T736" s="156">
        <f t="shared" si="412"/>
        <v>381.38495999999998</v>
      </c>
      <c r="U736" s="157">
        <f t="shared" si="425"/>
        <v>15.89104</v>
      </c>
      <c r="V736" s="157">
        <f t="shared" si="426"/>
        <v>381.38495999999998</v>
      </c>
      <c r="W736" s="219"/>
      <c r="X736" s="218">
        <v>0</v>
      </c>
      <c r="Y736" s="216">
        <v>0</v>
      </c>
      <c r="Z736" s="65" t="s">
        <v>12</v>
      </c>
      <c r="AA736" s="125">
        <f t="shared" si="427"/>
        <v>0</v>
      </c>
      <c r="AB736" s="125">
        <f t="shared" si="428"/>
        <v>0</v>
      </c>
      <c r="AC736" s="125">
        <f t="shared" si="429"/>
        <v>0</v>
      </c>
      <c r="AD736" s="66">
        <f t="shared" si="413"/>
        <v>0</v>
      </c>
      <c r="AE736" s="66">
        <f t="shared" si="414"/>
        <v>0</v>
      </c>
      <c r="AF736" s="67"/>
      <c r="AG736" s="68">
        <v>0</v>
      </c>
      <c r="AH736" s="68" t="str">
        <f t="shared" si="423"/>
        <v>VYPRODÁNO</v>
      </c>
      <c r="AI736" s="68"/>
      <c r="AJ736" s="68"/>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row>
    <row r="737" spans="1:63" ht="24.75" hidden="1" customHeight="1">
      <c r="A737" s="1"/>
      <c r="B737" s="251" t="s">
        <v>889</v>
      </c>
      <c r="C737" s="251" t="s">
        <v>890</v>
      </c>
      <c r="D737" s="67"/>
      <c r="E737" s="149" t="s">
        <v>123</v>
      </c>
      <c r="F737" s="149" t="s">
        <v>404</v>
      </c>
      <c r="G737" s="149">
        <v>1</v>
      </c>
      <c r="H737" s="149" t="s">
        <v>20</v>
      </c>
      <c r="I737" s="149" t="s">
        <v>772</v>
      </c>
      <c r="J737" s="149"/>
      <c r="K737" s="149">
        <v>18</v>
      </c>
      <c r="L737" s="149">
        <v>4.2999999999999997E-2</v>
      </c>
      <c r="M737" s="149">
        <v>24</v>
      </c>
      <c r="N737" s="149"/>
      <c r="O737" s="149"/>
      <c r="P737" s="165"/>
      <c r="Q737" s="186" t="s">
        <v>1234</v>
      </c>
      <c r="R737" s="154">
        <v>361.16</v>
      </c>
      <c r="S737" s="155">
        <f t="shared" si="424"/>
        <v>15.89104</v>
      </c>
      <c r="T737" s="156">
        <f t="shared" si="412"/>
        <v>381.38495999999998</v>
      </c>
      <c r="U737" s="157">
        <f t="shared" si="425"/>
        <v>15.89104</v>
      </c>
      <c r="V737" s="157">
        <f t="shared" si="426"/>
        <v>381.38495999999998</v>
      </c>
      <c r="W737" s="219"/>
      <c r="X737" s="218">
        <v>0</v>
      </c>
      <c r="Y737" s="216">
        <v>0</v>
      </c>
      <c r="Z737" s="65" t="s">
        <v>12</v>
      </c>
      <c r="AA737" s="125">
        <f t="shared" si="427"/>
        <v>0</v>
      </c>
      <c r="AB737" s="125">
        <f t="shared" si="428"/>
        <v>0</v>
      </c>
      <c r="AC737" s="125">
        <f t="shared" si="429"/>
        <v>0</v>
      </c>
      <c r="AD737" s="66">
        <f t="shared" si="413"/>
        <v>0</v>
      </c>
      <c r="AE737" s="66">
        <f t="shared" si="414"/>
        <v>0</v>
      </c>
      <c r="AF737" s="67"/>
      <c r="AG737" s="80">
        <v>11</v>
      </c>
      <c r="AH737" s="80"/>
      <c r="AI737" s="68"/>
      <c r="AJ737" s="68"/>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row>
    <row r="738" spans="1:63" ht="24.75" hidden="1" customHeight="1">
      <c r="A738" s="1"/>
      <c r="B738" s="251" t="s">
        <v>891</v>
      </c>
      <c r="C738" s="251" t="s">
        <v>892</v>
      </c>
      <c r="D738" s="67"/>
      <c r="E738" s="149" t="s">
        <v>893</v>
      </c>
      <c r="F738" s="149" t="s">
        <v>894</v>
      </c>
      <c r="G738" s="149">
        <v>1</v>
      </c>
      <c r="H738" s="149" t="s">
        <v>20</v>
      </c>
      <c r="I738" s="149" t="s">
        <v>772</v>
      </c>
      <c r="J738" s="149"/>
      <c r="K738" s="149">
        <v>18</v>
      </c>
      <c r="L738" s="149">
        <v>4.2999999999999997E-2</v>
      </c>
      <c r="M738" s="149">
        <v>24</v>
      </c>
      <c r="N738" s="149"/>
      <c r="O738" s="149"/>
      <c r="P738" s="165"/>
      <c r="Q738" s="186" t="s">
        <v>1234</v>
      </c>
      <c r="R738" s="154">
        <v>361.16</v>
      </c>
      <c r="S738" s="155">
        <f t="shared" si="424"/>
        <v>15.89104</v>
      </c>
      <c r="T738" s="156">
        <f t="shared" si="412"/>
        <v>381.38495999999998</v>
      </c>
      <c r="U738" s="157">
        <f t="shared" si="425"/>
        <v>15.89104</v>
      </c>
      <c r="V738" s="157">
        <f t="shared" si="426"/>
        <v>381.38495999999998</v>
      </c>
      <c r="W738" s="219"/>
      <c r="X738" s="218">
        <v>0</v>
      </c>
      <c r="Y738" s="216">
        <v>0</v>
      </c>
      <c r="Z738" s="65" t="s">
        <v>12</v>
      </c>
      <c r="AA738" s="125">
        <f t="shared" si="427"/>
        <v>0</v>
      </c>
      <c r="AB738" s="125">
        <f t="shared" si="428"/>
        <v>0</v>
      </c>
      <c r="AC738" s="125">
        <f t="shared" si="429"/>
        <v>0</v>
      </c>
      <c r="AD738" s="66">
        <f t="shared" si="413"/>
        <v>0</v>
      </c>
      <c r="AE738" s="66">
        <f t="shared" si="414"/>
        <v>0</v>
      </c>
      <c r="AF738" s="67"/>
      <c r="AG738" s="68">
        <v>6</v>
      </c>
      <c r="AH738" s="68"/>
      <c r="AI738" s="68"/>
      <c r="AJ738" s="68"/>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row>
    <row r="739" spans="1:63" ht="24.75" hidden="1" customHeight="1">
      <c r="A739" s="1"/>
      <c r="B739" s="251" t="s">
        <v>895</v>
      </c>
      <c r="C739" s="251" t="s">
        <v>896</v>
      </c>
      <c r="D739" s="67"/>
      <c r="E739" s="149" t="s">
        <v>123</v>
      </c>
      <c r="F739" s="149" t="s">
        <v>404</v>
      </c>
      <c r="G739" s="149">
        <v>1</v>
      </c>
      <c r="H739" s="149" t="s">
        <v>20</v>
      </c>
      <c r="I739" s="149" t="s">
        <v>772</v>
      </c>
      <c r="J739" s="149"/>
      <c r="K739" s="149">
        <v>18</v>
      </c>
      <c r="L739" s="149">
        <v>4.2999999999999997E-2</v>
      </c>
      <c r="M739" s="149">
        <v>24</v>
      </c>
      <c r="N739" s="149"/>
      <c r="O739" s="149"/>
      <c r="P739" s="165"/>
      <c r="Q739" s="158" t="s">
        <v>11</v>
      </c>
      <c r="R739" s="154">
        <v>377.69</v>
      </c>
      <c r="S739" s="155">
        <f t="shared" si="424"/>
        <v>16.618359999999999</v>
      </c>
      <c r="T739" s="156">
        <f t="shared" si="412"/>
        <v>398.84064000000001</v>
      </c>
      <c r="U739" s="157">
        <f t="shared" si="425"/>
        <v>16.618359999999999</v>
      </c>
      <c r="V739" s="157">
        <f t="shared" si="426"/>
        <v>398.84064000000001</v>
      </c>
      <c r="W739" s="219"/>
      <c r="X739" s="218">
        <v>0</v>
      </c>
      <c r="Y739" s="216">
        <v>0</v>
      </c>
      <c r="Z739" s="65" t="s">
        <v>12</v>
      </c>
      <c r="AA739" s="125">
        <f t="shared" si="427"/>
        <v>0</v>
      </c>
      <c r="AB739" s="125">
        <f t="shared" si="428"/>
        <v>0</v>
      </c>
      <c r="AC739" s="125">
        <f t="shared" si="429"/>
        <v>0</v>
      </c>
      <c r="AD739" s="66">
        <f t="shared" si="413"/>
        <v>0</v>
      </c>
      <c r="AE739" s="66">
        <f t="shared" si="414"/>
        <v>0</v>
      </c>
      <c r="AF739" s="67"/>
      <c r="AG739" s="68">
        <v>0</v>
      </c>
      <c r="AH739" s="68"/>
      <c r="AI739" s="68"/>
      <c r="AJ739" s="68"/>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row>
    <row r="740" spans="1:63" ht="24.75" hidden="1" customHeight="1">
      <c r="A740" s="1"/>
      <c r="B740" s="251" t="s">
        <v>897</v>
      </c>
      <c r="C740" s="251" t="s">
        <v>898</v>
      </c>
      <c r="D740" s="67"/>
      <c r="E740" s="149" t="s">
        <v>123</v>
      </c>
      <c r="F740" s="149" t="s">
        <v>404</v>
      </c>
      <c r="G740" s="149">
        <v>1</v>
      </c>
      <c r="H740" s="149" t="s">
        <v>20</v>
      </c>
      <c r="I740" s="149" t="s">
        <v>772</v>
      </c>
      <c r="J740" s="149"/>
      <c r="K740" s="149">
        <v>18</v>
      </c>
      <c r="L740" s="149">
        <v>4.2999999999999997E-2</v>
      </c>
      <c r="M740" s="149">
        <v>24</v>
      </c>
      <c r="N740" s="149"/>
      <c r="O740" s="149"/>
      <c r="P740" s="165"/>
      <c r="Q740" s="158" t="s">
        <v>11</v>
      </c>
      <c r="R740" s="154">
        <v>377.69</v>
      </c>
      <c r="S740" s="155">
        <f t="shared" si="424"/>
        <v>16.618359999999999</v>
      </c>
      <c r="T740" s="156">
        <f t="shared" si="412"/>
        <v>398.84064000000001</v>
      </c>
      <c r="U740" s="157">
        <f t="shared" si="425"/>
        <v>16.618359999999999</v>
      </c>
      <c r="V740" s="157">
        <f t="shared" si="426"/>
        <v>398.84064000000001</v>
      </c>
      <c r="W740" s="219"/>
      <c r="X740" s="218">
        <v>0</v>
      </c>
      <c r="Y740" s="216">
        <v>0</v>
      </c>
      <c r="Z740" s="65" t="s">
        <v>12</v>
      </c>
      <c r="AA740" s="125">
        <f t="shared" si="427"/>
        <v>0</v>
      </c>
      <c r="AB740" s="125">
        <f t="shared" si="428"/>
        <v>0</v>
      </c>
      <c r="AC740" s="125">
        <f t="shared" si="429"/>
        <v>0</v>
      </c>
      <c r="AD740" s="66">
        <f t="shared" si="413"/>
        <v>0</v>
      </c>
      <c r="AE740" s="66">
        <f t="shared" si="414"/>
        <v>0</v>
      </c>
      <c r="AF740" s="67"/>
      <c r="AG740" s="75">
        <v>0</v>
      </c>
      <c r="AH740" s="68"/>
      <c r="AI740" s="68"/>
      <c r="AJ740" s="68"/>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row>
    <row r="741" spans="1:63" ht="24.75" hidden="1" customHeight="1">
      <c r="A741" s="1"/>
      <c r="B741" s="251" t="s">
        <v>899</v>
      </c>
      <c r="C741" s="251" t="s">
        <v>900</v>
      </c>
      <c r="D741" s="67"/>
      <c r="E741" s="149" t="s">
        <v>123</v>
      </c>
      <c r="F741" s="149" t="s">
        <v>404</v>
      </c>
      <c r="G741" s="149">
        <v>1</v>
      </c>
      <c r="H741" s="149" t="s">
        <v>20</v>
      </c>
      <c r="I741" s="149" t="s">
        <v>772</v>
      </c>
      <c r="J741" s="149"/>
      <c r="K741" s="149">
        <v>18</v>
      </c>
      <c r="L741" s="149">
        <v>4.2999999999999997E-2</v>
      </c>
      <c r="M741" s="149">
        <v>24</v>
      </c>
      <c r="N741" s="149"/>
      <c r="O741" s="149"/>
      <c r="P741" s="165"/>
      <c r="Q741" s="169" t="s">
        <v>1352</v>
      </c>
      <c r="R741" s="154">
        <v>377.69</v>
      </c>
      <c r="S741" s="155">
        <f t="shared" si="424"/>
        <v>16.618359999999999</v>
      </c>
      <c r="T741" s="156">
        <f t="shared" si="412"/>
        <v>398.84064000000001</v>
      </c>
      <c r="U741" s="157">
        <f t="shared" si="425"/>
        <v>16.618359999999999</v>
      </c>
      <c r="V741" s="157">
        <f t="shared" si="426"/>
        <v>398.84064000000001</v>
      </c>
      <c r="W741" s="219"/>
      <c r="X741" s="218">
        <v>0</v>
      </c>
      <c r="Y741" s="216">
        <v>0</v>
      </c>
      <c r="Z741" s="65" t="s">
        <v>12</v>
      </c>
      <c r="AA741" s="125">
        <f t="shared" si="427"/>
        <v>0</v>
      </c>
      <c r="AB741" s="125">
        <f t="shared" si="428"/>
        <v>0</v>
      </c>
      <c r="AC741" s="125">
        <f t="shared" si="429"/>
        <v>0</v>
      </c>
      <c r="AD741" s="66">
        <f t="shared" si="413"/>
        <v>0</v>
      </c>
      <c r="AE741" s="66">
        <f t="shared" si="414"/>
        <v>0</v>
      </c>
      <c r="AF741" s="67"/>
      <c r="AG741" s="68">
        <v>64</v>
      </c>
      <c r="AH741" s="68" t="str">
        <f t="shared" ref="AH741:AH742" si="430">IF(AG741&gt;0,"SKLADEM","VYPRODÁNO")</f>
        <v>SKLADEM</v>
      </c>
      <c r="AI741" s="68"/>
      <c r="AJ741" s="68"/>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row>
    <row r="742" spans="1:63" ht="24.75" hidden="1" customHeight="1">
      <c r="A742" s="1"/>
      <c r="B742" s="251" t="s">
        <v>901</v>
      </c>
      <c r="C742" s="251" t="s">
        <v>902</v>
      </c>
      <c r="D742" s="67"/>
      <c r="E742" s="149" t="s">
        <v>123</v>
      </c>
      <c r="F742" s="149" t="s">
        <v>404</v>
      </c>
      <c r="G742" s="149">
        <v>1</v>
      </c>
      <c r="H742" s="149" t="s">
        <v>20</v>
      </c>
      <c r="I742" s="149" t="s">
        <v>772</v>
      </c>
      <c r="J742" s="149"/>
      <c r="K742" s="149">
        <v>18</v>
      </c>
      <c r="L742" s="149">
        <v>4.2999999999999997E-2</v>
      </c>
      <c r="M742" s="149">
        <v>24</v>
      </c>
      <c r="N742" s="149"/>
      <c r="O742" s="149"/>
      <c r="P742" s="165"/>
      <c r="Q742" s="186" t="s">
        <v>1234</v>
      </c>
      <c r="R742" s="154">
        <v>377.69</v>
      </c>
      <c r="S742" s="155">
        <f t="shared" si="424"/>
        <v>16.618359999999999</v>
      </c>
      <c r="T742" s="156">
        <f t="shared" si="412"/>
        <v>398.84064000000001</v>
      </c>
      <c r="U742" s="157">
        <f t="shared" si="425"/>
        <v>16.618359999999999</v>
      </c>
      <c r="V742" s="157">
        <f t="shared" si="426"/>
        <v>398.84064000000001</v>
      </c>
      <c r="W742" s="219"/>
      <c r="X742" s="218">
        <v>0</v>
      </c>
      <c r="Y742" s="216">
        <v>0</v>
      </c>
      <c r="Z742" s="65" t="s">
        <v>12</v>
      </c>
      <c r="AA742" s="125">
        <f t="shared" si="427"/>
        <v>0</v>
      </c>
      <c r="AB742" s="125">
        <f t="shared" si="428"/>
        <v>0</v>
      </c>
      <c r="AC742" s="125">
        <f t="shared" si="429"/>
        <v>0</v>
      </c>
      <c r="AD742" s="66">
        <f t="shared" si="413"/>
        <v>0</v>
      </c>
      <c r="AE742" s="66">
        <f t="shared" si="414"/>
        <v>0</v>
      </c>
      <c r="AF742" s="67"/>
      <c r="AG742" s="68">
        <v>18</v>
      </c>
      <c r="AH742" s="68" t="str">
        <f t="shared" si="430"/>
        <v>SKLADEM</v>
      </c>
      <c r="AI742" s="68"/>
      <c r="AJ742" s="68"/>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row>
    <row r="743" spans="1:63" ht="24.75" hidden="1" customHeight="1">
      <c r="A743" s="1"/>
      <c r="B743" s="251" t="s">
        <v>903</v>
      </c>
      <c r="C743" s="251" t="s">
        <v>904</v>
      </c>
      <c r="D743" s="67"/>
      <c r="E743" s="149" t="s">
        <v>123</v>
      </c>
      <c r="F743" s="149" t="s">
        <v>404</v>
      </c>
      <c r="G743" s="149">
        <v>1</v>
      </c>
      <c r="H743" s="149" t="s">
        <v>20</v>
      </c>
      <c r="I743" s="149" t="s">
        <v>772</v>
      </c>
      <c r="J743" s="149"/>
      <c r="K743" s="149">
        <v>18</v>
      </c>
      <c r="L743" s="149">
        <v>4.2999999999999997E-2</v>
      </c>
      <c r="M743" s="149">
        <v>24</v>
      </c>
      <c r="N743" s="149"/>
      <c r="O743" s="149"/>
      <c r="P743" s="165"/>
      <c r="Q743" s="158" t="s">
        <v>11</v>
      </c>
      <c r="R743" s="154">
        <v>377.69</v>
      </c>
      <c r="S743" s="155">
        <f t="shared" si="424"/>
        <v>16.618359999999999</v>
      </c>
      <c r="T743" s="156">
        <f t="shared" si="412"/>
        <v>398.84064000000001</v>
      </c>
      <c r="U743" s="157">
        <f t="shared" si="425"/>
        <v>16.618359999999999</v>
      </c>
      <c r="V743" s="157">
        <f t="shared" si="426"/>
        <v>398.84064000000001</v>
      </c>
      <c r="W743" s="219"/>
      <c r="X743" s="218">
        <v>0</v>
      </c>
      <c r="Y743" s="216">
        <v>0</v>
      </c>
      <c r="Z743" s="65" t="s">
        <v>12</v>
      </c>
      <c r="AA743" s="125">
        <f t="shared" si="427"/>
        <v>0</v>
      </c>
      <c r="AB743" s="125">
        <f t="shared" si="428"/>
        <v>0</v>
      </c>
      <c r="AC743" s="125">
        <f t="shared" si="429"/>
        <v>0</v>
      </c>
      <c r="AD743" s="66">
        <f t="shared" si="413"/>
        <v>0</v>
      </c>
      <c r="AE743" s="66">
        <f t="shared" si="414"/>
        <v>0</v>
      </c>
      <c r="AF743" s="67"/>
      <c r="AG743" s="68">
        <v>0</v>
      </c>
      <c r="AH743" s="68" t="str">
        <f t="shared" ref="AH743:AH867" si="431">IF(AG743=0,"VYPRODÁNO","SKLADEM")</f>
        <v>VYPRODÁNO</v>
      </c>
      <c r="AI743" s="68"/>
      <c r="AJ743" s="68"/>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row>
    <row r="744" spans="1:63" ht="24.75" hidden="1" customHeight="1">
      <c r="A744" s="1"/>
      <c r="B744" s="251" t="s">
        <v>905</v>
      </c>
      <c r="C744" s="251" t="s">
        <v>906</v>
      </c>
      <c r="D744" s="67"/>
      <c r="E744" s="149" t="s">
        <v>123</v>
      </c>
      <c r="F744" s="149" t="s">
        <v>404</v>
      </c>
      <c r="G744" s="149">
        <v>1</v>
      </c>
      <c r="H744" s="149" t="s">
        <v>20</v>
      </c>
      <c r="I744" s="149" t="s">
        <v>772</v>
      </c>
      <c r="J744" s="149"/>
      <c r="K744" s="149">
        <v>18</v>
      </c>
      <c r="L744" s="149">
        <v>4.2999999999999997E-2</v>
      </c>
      <c r="M744" s="149">
        <v>24</v>
      </c>
      <c r="N744" s="149"/>
      <c r="O744" s="149"/>
      <c r="P744" s="165"/>
      <c r="Q744" s="158" t="s">
        <v>11</v>
      </c>
      <c r="R744" s="154">
        <v>377.69</v>
      </c>
      <c r="S744" s="155">
        <f t="shared" si="424"/>
        <v>16.618359999999999</v>
      </c>
      <c r="T744" s="156">
        <f t="shared" si="412"/>
        <v>398.84064000000001</v>
      </c>
      <c r="U744" s="157">
        <f t="shared" si="425"/>
        <v>16.618359999999999</v>
      </c>
      <c r="V744" s="157">
        <f t="shared" si="426"/>
        <v>398.84064000000001</v>
      </c>
      <c r="W744" s="219"/>
      <c r="X744" s="218">
        <v>0</v>
      </c>
      <c r="Y744" s="216">
        <v>0</v>
      </c>
      <c r="Z744" s="65" t="s">
        <v>12</v>
      </c>
      <c r="AA744" s="125">
        <f t="shared" si="427"/>
        <v>0</v>
      </c>
      <c r="AB744" s="125">
        <f t="shared" si="428"/>
        <v>0</v>
      </c>
      <c r="AC744" s="125">
        <f t="shared" si="429"/>
        <v>0</v>
      </c>
      <c r="AD744" s="66">
        <f t="shared" si="413"/>
        <v>0</v>
      </c>
      <c r="AE744" s="66">
        <f t="shared" si="414"/>
        <v>0</v>
      </c>
      <c r="AF744" s="67"/>
      <c r="AG744" s="68">
        <v>0</v>
      </c>
      <c r="AH744" s="68" t="str">
        <f t="shared" si="431"/>
        <v>VYPRODÁNO</v>
      </c>
      <c r="AI744" s="68"/>
      <c r="AJ744" s="68"/>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row>
    <row r="745" spans="1:63" ht="24.75" hidden="1" customHeight="1">
      <c r="A745" s="1"/>
      <c r="B745" s="251" t="s">
        <v>907</v>
      </c>
      <c r="C745" s="251" t="s">
        <v>908</v>
      </c>
      <c r="D745" s="67"/>
      <c r="E745" s="149" t="s">
        <v>123</v>
      </c>
      <c r="F745" s="149" t="s">
        <v>404</v>
      </c>
      <c r="G745" s="149">
        <v>1</v>
      </c>
      <c r="H745" s="149" t="s">
        <v>20</v>
      </c>
      <c r="I745" s="149" t="s">
        <v>772</v>
      </c>
      <c r="J745" s="149"/>
      <c r="K745" s="149">
        <v>18</v>
      </c>
      <c r="L745" s="149">
        <v>4.2999999999999997E-2</v>
      </c>
      <c r="M745" s="149">
        <v>24</v>
      </c>
      <c r="N745" s="149"/>
      <c r="O745" s="149"/>
      <c r="P745" s="165"/>
      <c r="Q745" s="169" t="s">
        <v>1352</v>
      </c>
      <c r="R745" s="154">
        <v>540.5</v>
      </c>
      <c r="S745" s="155">
        <f t="shared" si="424"/>
        <v>23.782</v>
      </c>
      <c r="T745" s="156">
        <f t="shared" si="412"/>
        <v>570.76800000000003</v>
      </c>
      <c r="U745" s="157">
        <f t="shared" si="425"/>
        <v>23.782</v>
      </c>
      <c r="V745" s="157">
        <f t="shared" si="426"/>
        <v>570.76800000000003</v>
      </c>
      <c r="W745" s="219"/>
      <c r="X745" s="218">
        <v>0</v>
      </c>
      <c r="Y745" s="216">
        <v>0</v>
      </c>
      <c r="Z745" s="65" t="s">
        <v>12</v>
      </c>
      <c r="AA745" s="125">
        <f t="shared" si="427"/>
        <v>0</v>
      </c>
      <c r="AB745" s="125">
        <f t="shared" si="428"/>
        <v>0</v>
      </c>
      <c r="AC745" s="125">
        <f t="shared" si="429"/>
        <v>0</v>
      </c>
      <c r="AD745" s="66">
        <f t="shared" si="413"/>
        <v>0</v>
      </c>
      <c r="AE745" s="66">
        <f t="shared" si="414"/>
        <v>0</v>
      </c>
      <c r="AF745" s="67"/>
      <c r="AG745" s="68">
        <v>360</v>
      </c>
      <c r="AH745" s="68" t="str">
        <f t="shared" si="431"/>
        <v>SKLADEM</v>
      </c>
      <c r="AI745" s="68"/>
      <c r="AJ745" s="68"/>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row>
    <row r="746" spans="1:63" ht="24.75" hidden="1" customHeight="1">
      <c r="A746" s="1"/>
      <c r="B746" s="251" t="s">
        <v>909</v>
      </c>
      <c r="C746" s="251" t="s">
        <v>910</v>
      </c>
      <c r="D746" s="67"/>
      <c r="E746" s="149" t="s">
        <v>123</v>
      </c>
      <c r="F746" s="149" t="s">
        <v>404</v>
      </c>
      <c r="G746" s="149">
        <v>1</v>
      </c>
      <c r="H746" s="149" t="s">
        <v>20</v>
      </c>
      <c r="I746" s="149" t="s">
        <v>772</v>
      </c>
      <c r="J746" s="149"/>
      <c r="K746" s="149">
        <v>18</v>
      </c>
      <c r="L746" s="149">
        <v>4.2999999999999997E-2</v>
      </c>
      <c r="M746" s="149">
        <v>24</v>
      </c>
      <c r="N746" s="149"/>
      <c r="O746" s="149"/>
      <c r="P746" s="165"/>
      <c r="Q746" s="169" t="s">
        <v>1352</v>
      </c>
      <c r="R746" s="154">
        <v>542.15</v>
      </c>
      <c r="S746" s="155">
        <f t="shared" si="424"/>
        <v>23.854599999999998</v>
      </c>
      <c r="T746" s="156">
        <f t="shared" si="412"/>
        <v>572.51039999999989</v>
      </c>
      <c r="U746" s="157">
        <f t="shared" si="425"/>
        <v>23.854599999999998</v>
      </c>
      <c r="V746" s="157">
        <f t="shared" si="426"/>
        <v>572.51039999999989</v>
      </c>
      <c r="W746" s="219"/>
      <c r="X746" s="218">
        <v>0</v>
      </c>
      <c r="Y746" s="216">
        <v>0</v>
      </c>
      <c r="Z746" s="65" t="s">
        <v>12</v>
      </c>
      <c r="AA746" s="125">
        <f t="shared" si="427"/>
        <v>0</v>
      </c>
      <c r="AB746" s="125">
        <f t="shared" si="428"/>
        <v>0</v>
      </c>
      <c r="AC746" s="125">
        <f t="shared" si="429"/>
        <v>0</v>
      </c>
      <c r="AD746" s="66">
        <f t="shared" si="413"/>
        <v>0</v>
      </c>
      <c r="AE746" s="66">
        <f t="shared" si="414"/>
        <v>0</v>
      </c>
      <c r="AF746" s="67"/>
      <c r="AG746" s="68">
        <v>0</v>
      </c>
      <c r="AH746" s="68" t="str">
        <f t="shared" si="431"/>
        <v>VYPRODÁNO</v>
      </c>
      <c r="AI746" s="68"/>
      <c r="AJ746" s="68"/>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row>
    <row r="747" spans="1:63" ht="24.75" hidden="1" customHeight="1">
      <c r="A747" s="1"/>
      <c r="B747" s="248"/>
      <c r="C747" s="249" t="s">
        <v>724</v>
      </c>
      <c r="D747" s="199"/>
      <c r="E747" s="191"/>
      <c r="F747" s="191"/>
      <c r="G747" s="191"/>
      <c r="H747" s="191"/>
      <c r="I747" s="191"/>
      <c r="J747" s="191"/>
      <c r="K747" s="191"/>
      <c r="L747" s="191"/>
      <c r="M747" s="191"/>
      <c r="N747" s="191"/>
      <c r="O747" s="191"/>
      <c r="P747" s="192"/>
      <c r="Q747" s="191"/>
      <c r="R747" s="191"/>
      <c r="S747" s="155">
        <f t="shared" si="424"/>
        <v>0</v>
      </c>
      <c r="T747" s="156">
        <f t="shared" ref="T747:T764" si="432">S747*M747</f>
        <v>0</v>
      </c>
      <c r="U747" s="157">
        <f t="shared" si="425"/>
        <v>0</v>
      </c>
      <c r="V747" s="157">
        <f t="shared" si="426"/>
        <v>0</v>
      </c>
      <c r="W747" s="219"/>
      <c r="X747" s="218">
        <v>0</v>
      </c>
      <c r="Y747" s="216">
        <v>0</v>
      </c>
      <c r="Z747" s="65" t="s">
        <v>12</v>
      </c>
      <c r="AA747" s="125">
        <f t="shared" si="427"/>
        <v>0</v>
      </c>
      <c r="AB747" s="125">
        <f t="shared" si="428"/>
        <v>0</v>
      </c>
      <c r="AC747" s="125">
        <f t="shared" si="429"/>
        <v>0</v>
      </c>
      <c r="AD747" s="66">
        <f t="shared" ref="AD747:AD764" si="433">K747*Y747</f>
        <v>0</v>
      </c>
      <c r="AE747" s="66">
        <f t="shared" ref="AE747:AE764" si="434">L747*Y747</f>
        <v>0</v>
      </c>
      <c r="AF747" s="199"/>
      <c r="AG747" s="68"/>
      <c r="AH747" s="68" t="str">
        <f t="shared" ref="AH747" si="435">IF(AG747&gt;0,"SKLADEM","VYPRODÁNO")</f>
        <v>VYPRODÁNO</v>
      </c>
      <c r="AI747" s="68"/>
      <c r="AJ747" s="68"/>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row>
    <row r="748" spans="1:63" ht="24.75" hidden="1" customHeight="1">
      <c r="A748" s="1"/>
      <c r="B748" s="251" t="s">
        <v>1390</v>
      </c>
      <c r="C748" s="251" t="s">
        <v>1391</v>
      </c>
      <c r="D748" s="200" t="s">
        <v>1262</v>
      </c>
      <c r="E748" s="307" t="s">
        <v>482</v>
      </c>
      <c r="F748" s="149" t="s">
        <v>404</v>
      </c>
      <c r="G748" s="149">
        <v>1</v>
      </c>
      <c r="H748" s="149" t="s">
        <v>20</v>
      </c>
      <c r="I748" s="149"/>
      <c r="J748" s="149"/>
      <c r="K748" s="149"/>
      <c r="L748" s="149"/>
      <c r="M748" s="149">
        <v>25</v>
      </c>
      <c r="N748" s="149"/>
      <c r="O748" s="149"/>
      <c r="P748" s="165"/>
      <c r="Q748" s="159" t="s">
        <v>1233</v>
      </c>
      <c r="R748" s="154">
        <v>308.29000000000002</v>
      </c>
      <c r="S748" s="155">
        <f t="shared" si="424"/>
        <v>13.56476</v>
      </c>
      <c r="T748" s="156">
        <f t="shared" si="432"/>
        <v>339.11899999999997</v>
      </c>
      <c r="U748" s="157">
        <f t="shared" si="425"/>
        <v>13.56476</v>
      </c>
      <c r="V748" s="157">
        <f t="shared" si="426"/>
        <v>339.11899999999997</v>
      </c>
      <c r="W748" s="219"/>
      <c r="X748" s="218">
        <v>0</v>
      </c>
      <c r="Y748" s="216">
        <v>0</v>
      </c>
      <c r="Z748" s="65" t="s">
        <v>12</v>
      </c>
      <c r="AA748" s="125">
        <f t="shared" si="427"/>
        <v>0</v>
      </c>
      <c r="AB748" s="125">
        <f t="shared" si="428"/>
        <v>0</v>
      </c>
      <c r="AC748" s="125">
        <f t="shared" si="429"/>
        <v>0</v>
      </c>
      <c r="AD748" s="66">
        <f t="shared" si="433"/>
        <v>0</v>
      </c>
      <c r="AE748" s="66">
        <f t="shared" si="434"/>
        <v>0</v>
      </c>
      <c r="AF748" s="200" t="s">
        <v>1262</v>
      </c>
      <c r="AG748" s="68">
        <v>25</v>
      </c>
      <c r="AH748" s="68"/>
      <c r="AI748" s="68"/>
      <c r="AJ748" s="68"/>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row>
    <row r="749" spans="1:63" ht="24.75" hidden="1" customHeight="1">
      <c r="A749" s="1"/>
      <c r="B749" s="248"/>
      <c r="C749" s="249" t="s">
        <v>724</v>
      </c>
      <c r="D749" s="101"/>
      <c r="E749" s="191"/>
      <c r="F749" s="191"/>
      <c r="G749" s="191"/>
      <c r="H749" s="191"/>
      <c r="I749" s="191"/>
      <c r="J749" s="191"/>
      <c r="K749" s="191"/>
      <c r="L749" s="191"/>
      <c r="M749" s="191"/>
      <c r="N749" s="191"/>
      <c r="O749" s="191"/>
      <c r="P749" s="192"/>
      <c r="Q749" s="191"/>
      <c r="R749" s="191"/>
      <c r="S749" s="155">
        <f t="shared" si="424"/>
        <v>0</v>
      </c>
      <c r="T749" s="156">
        <f t="shared" si="432"/>
        <v>0</v>
      </c>
      <c r="U749" s="157">
        <f t="shared" si="425"/>
        <v>0</v>
      </c>
      <c r="V749" s="157">
        <f t="shared" si="426"/>
        <v>0</v>
      </c>
      <c r="W749" s="219"/>
      <c r="X749" s="218">
        <v>0</v>
      </c>
      <c r="Y749" s="216">
        <v>0</v>
      </c>
      <c r="Z749" s="65" t="s">
        <v>12</v>
      </c>
      <c r="AA749" s="125">
        <f t="shared" si="427"/>
        <v>0</v>
      </c>
      <c r="AB749" s="125">
        <f t="shared" si="428"/>
        <v>0</v>
      </c>
      <c r="AC749" s="125">
        <f t="shared" si="429"/>
        <v>0</v>
      </c>
      <c r="AD749" s="66">
        <f t="shared" si="433"/>
        <v>0</v>
      </c>
      <c r="AE749" s="66">
        <f t="shared" si="434"/>
        <v>0</v>
      </c>
      <c r="AF749" s="101"/>
      <c r="AG749" s="68"/>
      <c r="AH749" s="68" t="str">
        <f t="shared" ref="AH749" si="436">IF(AG749&gt;0,"SKLADEM","VYPRODÁNO")</f>
        <v>VYPRODÁNO</v>
      </c>
      <c r="AI749" s="68"/>
      <c r="AJ749" s="68"/>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row>
    <row r="750" spans="1:63" ht="24.75" hidden="1" customHeight="1">
      <c r="A750" s="1"/>
      <c r="B750" s="251" t="s">
        <v>1383</v>
      </c>
      <c r="C750" s="251" t="s">
        <v>1384</v>
      </c>
      <c r="D750" s="200" t="s">
        <v>1262</v>
      </c>
      <c r="E750" s="307" t="s">
        <v>1385</v>
      </c>
      <c r="F750" s="149" t="s">
        <v>404</v>
      </c>
      <c r="G750" s="149">
        <v>1</v>
      </c>
      <c r="H750" s="149" t="s">
        <v>20</v>
      </c>
      <c r="I750" s="149"/>
      <c r="J750" s="149"/>
      <c r="K750" s="149"/>
      <c r="L750" s="149"/>
      <c r="M750" s="149">
        <v>9</v>
      </c>
      <c r="N750" s="149"/>
      <c r="O750" s="149"/>
      <c r="P750" s="165"/>
      <c r="Q750" s="159" t="s">
        <v>1233</v>
      </c>
      <c r="R750" s="154">
        <v>1177.67</v>
      </c>
      <c r="S750" s="155">
        <f t="shared" si="424"/>
        <v>51.817480000000003</v>
      </c>
      <c r="T750" s="156">
        <f t="shared" si="432"/>
        <v>466.35732000000002</v>
      </c>
      <c r="U750" s="157">
        <f t="shared" si="425"/>
        <v>51.817480000000003</v>
      </c>
      <c r="V750" s="157">
        <f t="shared" si="426"/>
        <v>466.35732000000002</v>
      </c>
      <c r="W750" s="219"/>
      <c r="X750" s="218">
        <v>0</v>
      </c>
      <c r="Y750" s="216">
        <v>0</v>
      </c>
      <c r="Z750" s="65" t="s">
        <v>12</v>
      </c>
      <c r="AA750" s="125">
        <f t="shared" si="427"/>
        <v>0</v>
      </c>
      <c r="AB750" s="125">
        <f t="shared" si="428"/>
        <v>0</v>
      </c>
      <c r="AC750" s="125">
        <f t="shared" si="429"/>
        <v>0</v>
      </c>
      <c r="AD750" s="66">
        <f t="shared" si="433"/>
        <v>0</v>
      </c>
      <c r="AE750" s="66">
        <f t="shared" si="434"/>
        <v>0</v>
      </c>
      <c r="AF750" s="200" t="s">
        <v>1262</v>
      </c>
      <c r="AG750" s="68">
        <v>16</v>
      </c>
      <c r="AH750" s="68"/>
      <c r="AI750" s="68"/>
      <c r="AJ750" s="68"/>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row>
    <row r="751" spans="1:63" ht="24.75" hidden="1" customHeight="1">
      <c r="A751" s="1"/>
      <c r="B751" s="251" t="s">
        <v>1386</v>
      </c>
      <c r="C751" s="251" t="s">
        <v>1388</v>
      </c>
      <c r="D751" s="67"/>
      <c r="E751" s="307" t="s">
        <v>1385</v>
      </c>
      <c r="F751" s="149" t="s">
        <v>404</v>
      </c>
      <c r="G751" s="149">
        <v>1</v>
      </c>
      <c r="H751" s="149" t="s">
        <v>20</v>
      </c>
      <c r="I751" s="149"/>
      <c r="J751" s="149"/>
      <c r="K751" s="149"/>
      <c r="L751" s="149"/>
      <c r="M751" s="149">
        <v>9</v>
      </c>
      <c r="N751" s="149"/>
      <c r="O751" s="149"/>
      <c r="P751" s="165"/>
      <c r="Q751" s="203" t="s">
        <v>1234</v>
      </c>
      <c r="R751" s="154">
        <v>1015.16</v>
      </c>
      <c r="S751" s="155">
        <f t="shared" si="424"/>
        <v>44.667039999999993</v>
      </c>
      <c r="T751" s="156">
        <f t="shared" si="432"/>
        <v>402.00335999999993</v>
      </c>
      <c r="U751" s="157">
        <f t="shared" si="425"/>
        <v>44.667039999999993</v>
      </c>
      <c r="V751" s="157">
        <f t="shared" si="426"/>
        <v>402.00335999999993</v>
      </c>
      <c r="W751" s="219"/>
      <c r="X751" s="218">
        <v>0</v>
      </c>
      <c r="Y751" s="216">
        <v>0</v>
      </c>
      <c r="Z751" s="65" t="s">
        <v>12</v>
      </c>
      <c r="AA751" s="125">
        <f t="shared" si="427"/>
        <v>0</v>
      </c>
      <c r="AB751" s="125">
        <f t="shared" si="428"/>
        <v>0</v>
      </c>
      <c r="AC751" s="125">
        <f t="shared" si="429"/>
        <v>0</v>
      </c>
      <c r="AD751" s="66">
        <f t="shared" si="433"/>
        <v>0</v>
      </c>
      <c r="AE751" s="66">
        <f t="shared" si="434"/>
        <v>0</v>
      </c>
      <c r="AF751" s="67"/>
      <c r="AG751" s="68">
        <v>1</v>
      </c>
      <c r="AH751" s="68"/>
      <c r="AI751" s="68"/>
      <c r="AJ751" s="68"/>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row>
    <row r="752" spans="1:63" ht="24.75" hidden="1" customHeight="1">
      <c r="A752" s="1"/>
      <c r="B752" s="251" t="s">
        <v>1387</v>
      </c>
      <c r="C752" s="251" t="s">
        <v>1389</v>
      </c>
      <c r="D752" s="200" t="s">
        <v>1262</v>
      </c>
      <c r="E752" s="307" t="s">
        <v>1385</v>
      </c>
      <c r="F752" s="149" t="s">
        <v>404</v>
      </c>
      <c r="G752" s="149">
        <v>1</v>
      </c>
      <c r="H752" s="149" t="s">
        <v>20</v>
      </c>
      <c r="I752" s="149"/>
      <c r="J752" s="149"/>
      <c r="K752" s="149"/>
      <c r="L752" s="149"/>
      <c r="M752" s="149">
        <v>9</v>
      </c>
      <c r="N752" s="149"/>
      <c r="O752" s="149"/>
      <c r="P752" s="165"/>
      <c r="Q752" s="159" t="s">
        <v>1233</v>
      </c>
      <c r="R752" s="154">
        <v>1057.29</v>
      </c>
      <c r="S752" s="155">
        <f t="shared" si="424"/>
        <v>46.520759999999996</v>
      </c>
      <c r="T752" s="156">
        <f t="shared" si="432"/>
        <v>418.68683999999996</v>
      </c>
      <c r="U752" s="157">
        <f t="shared" si="425"/>
        <v>46.520759999999996</v>
      </c>
      <c r="V752" s="157">
        <f t="shared" si="426"/>
        <v>418.68683999999996</v>
      </c>
      <c r="W752" s="219"/>
      <c r="X752" s="218">
        <v>0</v>
      </c>
      <c r="Y752" s="216">
        <v>0</v>
      </c>
      <c r="Z752" s="65" t="s">
        <v>12</v>
      </c>
      <c r="AA752" s="125">
        <f t="shared" si="427"/>
        <v>0</v>
      </c>
      <c r="AB752" s="125">
        <f t="shared" si="428"/>
        <v>0</v>
      </c>
      <c r="AC752" s="125">
        <f t="shared" si="429"/>
        <v>0</v>
      </c>
      <c r="AD752" s="66">
        <f t="shared" si="433"/>
        <v>0</v>
      </c>
      <c r="AE752" s="66">
        <f t="shared" si="434"/>
        <v>0</v>
      </c>
      <c r="AF752" s="200" t="s">
        <v>1262</v>
      </c>
      <c r="AG752" s="68">
        <v>27</v>
      </c>
      <c r="AH752" s="68"/>
      <c r="AI752" s="68"/>
      <c r="AJ752" s="68"/>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row>
    <row r="753" spans="1:63" ht="24.75" customHeight="1">
      <c r="A753" s="1"/>
      <c r="B753" s="270" t="s">
        <v>450</v>
      </c>
      <c r="C753" s="253" t="s">
        <v>1540</v>
      </c>
      <c r="D753" s="200" t="s">
        <v>1262</v>
      </c>
      <c r="E753" s="149" t="s">
        <v>8</v>
      </c>
      <c r="F753" s="149" t="s">
        <v>404</v>
      </c>
      <c r="G753" s="149">
        <v>1</v>
      </c>
      <c r="H753" s="149" t="s">
        <v>20</v>
      </c>
      <c r="I753" s="149">
        <v>320</v>
      </c>
      <c r="J753" s="149"/>
      <c r="K753" s="149">
        <v>12</v>
      </c>
      <c r="L753" s="149">
        <v>0.04</v>
      </c>
      <c r="M753" s="149">
        <v>100</v>
      </c>
      <c r="N753" s="149">
        <v>2</v>
      </c>
      <c r="O753" s="152"/>
      <c r="P753" s="152"/>
      <c r="Q753" s="159" t="s">
        <v>1233</v>
      </c>
      <c r="R753" s="154">
        <v>61.04</v>
      </c>
      <c r="S753" s="155">
        <f t="shared" si="424"/>
        <v>2.6857599999999997</v>
      </c>
      <c r="T753" s="156">
        <f t="shared" si="432"/>
        <v>268.57599999999996</v>
      </c>
      <c r="U753" s="157">
        <f t="shared" si="425"/>
        <v>2.6857599999999997</v>
      </c>
      <c r="V753" s="157">
        <f t="shared" si="426"/>
        <v>268.57599999999996</v>
      </c>
      <c r="W753" s="219"/>
      <c r="X753" s="218">
        <v>0</v>
      </c>
      <c r="Y753" s="216">
        <v>0</v>
      </c>
      <c r="Z753" s="65" t="s">
        <v>12</v>
      </c>
      <c r="AA753" s="125">
        <f t="shared" si="427"/>
        <v>0</v>
      </c>
      <c r="AB753" s="125">
        <f t="shared" si="428"/>
        <v>0</v>
      </c>
      <c r="AC753" s="125">
        <f t="shared" si="429"/>
        <v>0</v>
      </c>
      <c r="AD753" s="66">
        <f t="shared" si="433"/>
        <v>0</v>
      </c>
      <c r="AE753" s="66">
        <f t="shared" si="434"/>
        <v>0</v>
      </c>
      <c r="AF753" s="200" t="s">
        <v>1262</v>
      </c>
      <c r="AG753" s="83">
        <v>50</v>
      </c>
      <c r="AH753" s="68"/>
      <c r="AI753" s="68"/>
      <c r="AJ753" s="68"/>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row>
    <row r="754" spans="1:63" ht="24.75" customHeight="1">
      <c r="A754" s="1"/>
      <c r="B754" s="270" t="s">
        <v>1541</v>
      </c>
      <c r="C754" s="253" t="s">
        <v>1542</v>
      </c>
      <c r="D754" s="200" t="s">
        <v>1262</v>
      </c>
      <c r="E754" s="149" t="s">
        <v>454</v>
      </c>
      <c r="F754" s="149" t="s">
        <v>404</v>
      </c>
      <c r="G754" s="149">
        <v>1</v>
      </c>
      <c r="H754" s="149" t="s">
        <v>20</v>
      </c>
      <c r="I754" s="149">
        <v>320</v>
      </c>
      <c r="J754" s="149"/>
      <c r="K754" s="149">
        <v>17.024000000000001</v>
      </c>
      <c r="L754" s="149">
        <v>0.04</v>
      </c>
      <c r="M754" s="149">
        <v>64</v>
      </c>
      <c r="N754" s="149">
        <v>3.9</v>
      </c>
      <c r="O754" s="152"/>
      <c r="P754" s="152"/>
      <c r="Q754" s="159" t="s">
        <v>1233</v>
      </c>
      <c r="R754" s="154">
        <v>130.32</v>
      </c>
      <c r="S754" s="155">
        <f t="shared" si="424"/>
        <v>5.7340799999999996</v>
      </c>
      <c r="T754" s="156">
        <f t="shared" si="432"/>
        <v>366.98111999999998</v>
      </c>
      <c r="U754" s="157">
        <f t="shared" si="425"/>
        <v>5.7340799999999996</v>
      </c>
      <c r="V754" s="157">
        <f t="shared" si="426"/>
        <v>366.98111999999998</v>
      </c>
      <c r="W754" s="219"/>
      <c r="X754" s="218">
        <v>0</v>
      </c>
      <c r="Y754" s="216">
        <v>0</v>
      </c>
      <c r="Z754" s="65" t="s">
        <v>12</v>
      </c>
      <c r="AA754" s="125">
        <f t="shared" si="427"/>
        <v>0</v>
      </c>
      <c r="AB754" s="125">
        <f t="shared" si="428"/>
        <v>0</v>
      </c>
      <c r="AC754" s="125">
        <f t="shared" si="429"/>
        <v>0</v>
      </c>
      <c r="AD754" s="66">
        <f t="shared" si="433"/>
        <v>0</v>
      </c>
      <c r="AE754" s="66">
        <f t="shared" si="434"/>
        <v>0</v>
      </c>
      <c r="AF754" s="200" t="s">
        <v>1262</v>
      </c>
      <c r="AG754" s="83">
        <v>29</v>
      </c>
      <c r="AH754" s="68"/>
      <c r="AI754" s="68"/>
      <c r="AJ754" s="68"/>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row>
    <row r="755" spans="1:63" ht="24.75" customHeight="1">
      <c r="A755" s="1"/>
      <c r="B755" s="271" t="s">
        <v>1543</v>
      </c>
      <c r="C755" s="272" t="s">
        <v>1544</v>
      </c>
      <c r="D755" s="200" t="s">
        <v>1262</v>
      </c>
      <c r="E755" s="149" t="s">
        <v>454</v>
      </c>
      <c r="F755" s="149" t="s">
        <v>404</v>
      </c>
      <c r="G755" s="149">
        <v>1</v>
      </c>
      <c r="H755" s="149" t="s">
        <v>20</v>
      </c>
      <c r="I755" s="149">
        <v>320</v>
      </c>
      <c r="J755" s="149"/>
      <c r="K755" s="149">
        <v>17.899999999999999</v>
      </c>
      <c r="L755" s="149">
        <v>0.04</v>
      </c>
      <c r="M755" s="149">
        <v>64</v>
      </c>
      <c r="N755" s="149">
        <v>3.9</v>
      </c>
      <c r="O755" s="152"/>
      <c r="P755" s="152"/>
      <c r="Q755" s="159" t="s">
        <v>1233</v>
      </c>
      <c r="R755" s="154">
        <v>130.32</v>
      </c>
      <c r="S755" s="155">
        <f t="shared" si="424"/>
        <v>5.7340799999999996</v>
      </c>
      <c r="T755" s="156">
        <f t="shared" si="432"/>
        <v>366.98111999999998</v>
      </c>
      <c r="U755" s="157">
        <f t="shared" si="425"/>
        <v>5.7340799999999996</v>
      </c>
      <c r="V755" s="157">
        <f t="shared" si="426"/>
        <v>366.98111999999998</v>
      </c>
      <c r="W755" s="219"/>
      <c r="X755" s="218">
        <v>0</v>
      </c>
      <c r="Y755" s="216">
        <v>0</v>
      </c>
      <c r="Z755" s="65" t="s">
        <v>12</v>
      </c>
      <c r="AA755" s="125">
        <f t="shared" si="427"/>
        <v>0</v>
      </c>
      <c r="AB755" s="125">
        <f t="shared" si="428"/>
        <v>0</v>
      </c>
      <c r="AC755" s="125">
        <f t="shared" si="429"/>
        <v>0</v>
      </c>
      <c r="AD755" s="66">
        <f t="shared" si="433"/>
        <v>0</v>
      </c>
      <c r="AE755" s="66">
        <f t="shared" si="434"/>
        <v>0</v>
      </c>
      <c r="AF755" s="200" t="s">
        <v>1262</v>
      </c>
      <c r="AG755" s="83">
        <v>44</v>
      </c>
      <c r="AH755" s="68"/>
      <c r="AI755" s="68"/>
      <c r="AJ755" s="68"/>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row>
    <row r="756" spans="1:63" ht="24.75" customHeight="1">
      <c r="A756" s="1"/>
      <c r="B756" s="273" t="s">
        <v>1545</v>
      </c>
      <c r="C756" s="273" t="s">
        <v>1546</v>
      </c>
      <c r="D756" s="200" t="s">
        <v>1262</v>
      </c>
      <c r="E756" s="149" t="s">
        <v>454</v>
      </c>
      <c r="F756" s="149" t="s">
        <v>404</v>
      </c>
      <c r="G756" s="149">
        <v>1</v>
      </c>
      <c r="H756" s="149" t="s">
        <v>20</v>
      </c>
      <c r="I756" s="149">
        <v>320</v>
      </c>
      <c r="J756" s="149"/>
      <c r="K756" s="149">
        <v>32</v>
      </c>
      <c r="L756" s="149">
        <v>0.04</v>
      </c>
      <c r="M756" s="149">
        <v>64</v>
      </c>
      <c r="N756" s="149">
        <v>7.9</v>
      </c>
      <c r="O756" s="152"/>
      <c r="P756" s="152"/>
      <c r="Q756" s="159" t="s">
        <v>1233</v>
      </c>
      <c r="R756" s="154">
        <v>173.53</v>
      </c>
      <c r="S756" s="155">
        <f t="shared" si="424"/>
        <v>7.6353199999999992</v>
      </c>
      <c r="T756" s="156">
        <f t="shared" si="432"/>
        <v>488.66047999999995</v>
      </c>
      <c r="U756" s="157">
        <f t="shared" si="425"/>
        <v>7.6353199999999992</v>
      </c>
      <c r="V756" s="157">
        <f t="shared" si="426"/>
        <v>488.66047999999995</v>
      </c>
      <c r="W756" s="219"/>
      <c r="X756" s="218">
        <v>0</v>
      </c>
      <c r="Y756" s="216">
        <v>0</v>
      </c>
      <c r="Z756" s="65" t="s">
        <v>12</v>
      </c>
      <c r="AA756" s="125">
        <f t="shared" si="427"/>
        <v>0</v>
      </c>
      <c r="AB756" s="125">
        <f t="shared" si="428"/>
        <v>0</v>
      </c>
      <c r="AC756" s="125">
        <f t="shared" si="429"/>
        <v>0</v>
      </c>
      <c r="AD756" s="66">
        <f t="shared" si="433"/>
        <v>0</v>
      </c>
      <c r="AE756" s="66">
        <f t="shared" si="434"/>
        <v>0</v>
      </c>
      <c r="AF756" s="200" t="s">
        <v>1262</v>
      </c>
      <c r="AG756" s="83">
        <v>108</v>
      </c>
      <c r="AH756" s="68"/>
      <c r="AI756" s="68"/>
      <c r="AJ756" s="68"/>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row>
    <row r="757" spans="1:63" ht="24.75" customHeight="1">
      <c r="A757" s="1"/>
      <c r="B757" s="273" t="s">
        <v>1547</v>
      </c>
      <c r="C757" s="273" t="s">
        <v>1548</v>
      </c>
      <c r="D757" s="200" t="s">
        <v>1262</v>
      </c>
      <c r="E757" s="149" t="s">
        <v>454</v>
      </c>
      <c r="F757" s="149" t="s">
        <v>404</v>
      </c>
      <c r="G757" s="149">
        <v>1</v>
      </c>
      <c r="H757" s="149" t="s">
        <v>20</v>
      </c>
      <c r="I757" s="149">
        <v>320</v>
      </c>
      <c r="J757" s="149"/>
      <c r="K757" s="149">
        <v>16</v>
      </c>
      <c r="L757" s="149">
        <v>0.04</v>
      </c>
      <c r="M757" s="149">
        <v>64</v>
      </c>
      <c r="N757" s="149">
        <v>3.9</v>
      </c>
      <c r="O757" s="152"/>
      <c r="P757" s="152"/>
      <c r="Q757" s="159" t="s">
        <v>1233</v>
      </c>
      <c r="R757" s="154">
        <v>173.53</v>
      </c>
      <c r="S757" s="155">
        <f t="shared" si="424"/>
        <v>7.6353199999999992</v>
      </c>
      <c r="T757" s="156">
        <f t="shared" si="432"/>
        <v>488.66047999999995</v>
      </c>
      <c r="U757" s="157">
        <f t="shared" si="425"/>
        <v>7.6353199999999992</v>
      </c>
      <c r="V757" s="157">
        <f t="shared" si="426"/>
        <v>488.66047999999995</v>
      </c>
      <c r="W757" s="219"/>
      <c r="X757" s="218">
        <v>0</v>
      </c>
      <c r="Y757" s="216">
        <v>0</v>
      </c>
      <c r="Z757" s="65" t="s">
        <v>12</v>
      </c>
      <c r="AA757" s="125">
        <f t="shared" si="427"/>
        <v>0</v>
      </c>
      <c r="AB757" s="125">
        <f t="shared" si="428"/>
        <v>0</v>
      </c>
      <c r="AC757" s="125">
        <f t="shared" si="429"/>
        <v>0</v>
      </c>
      <c r="AD757" s="66">
        <f t="shared" si="433"/>
        <v>0</v>
      </c>
      <c r="AE757" s="66">
        <f t="shared" si="434"/>
        <v>0</v>
      </c>
      <c r="AF757" s="200" t="s">
        <v>1262</v>
      </c>
      <c r="AG757" s="83">
        <v>44</v>
      </c>
      <c r="AH757" s="68"/>
      <c r="AI757" s="68"/>
      <c r="AJ757" s="68"/>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row>
    <row r="758" spans="1:63" ht="24.75" customHeight="1">
      <c r="A758" s="1"/>
      <c r="B758" s="270" t="s">
        <v>1549</v>
      </c>
      <c r="C758" s="253" t="s">
        <v>1550</v>
      </c>
      <c r="D758" s="200" t="s">
        <v>1262</v>
      </c>
      <c r="E758" s="149" t="s">
        <v>454</v>
      </c>
      <c r="F758" s="149" t="s">
        <v>404</v>
      </c>
      <c r="G758" s="149">
        <v>1</v>
      </c>
      <c r="H758" s="149" t="s">
        <v>20</v>
      </c>
      <c r="I758" s="149">
        <v>320</v>
      </c>
      <c r="J758" s="149"/>
      <c r="K758" s="149">
        <v>16</v>
      </c>
      <c r="L758" s="149">
        <v>0.04</v>
      </c>
      <c r="M758" s="149">
        <v>64</v>
      </c>
      <c r="N758" s="149">
        <v>3.9</v>
      </c>
      <c r="O758" s="152"/>
      <c r="P758" s="152"/>
      <c r="Q758" s="159" t="s">
        <v>1233</v>
      </c>
      <c r="R758" s="154">
        <v>173.53</v>
      </c>
      <c r="S758" s="155">
        <f t="shared" si="424"/>
        <v>7.6353199999999992</v>
      </c>
      <c r="T758" s="156">
        <f t="shared" si="432"/>
        <v>488.66047999999995</v>
      </c>
      <c r="U758" s="157">
        <f t="shared" si="425"/>
        <v>7.6353199999999992</v>
      </c>
      <c r="V758" s="157">
        <f t="shared" si="426"/>
        <v>488.66047999999995</v>
      </c>
      <c r="W758" s="219"/>
      <c r="X758" s="218">
        <v>0</v>
      </c>
      <c r="Y758" s="216">
        <v>0</v>
      </c>
      <c r="Z758" s="65" t="s">
        <v>12</v>
      </c>
      <c r="AA758" s="125">
        <f t="shared" si="427"/>
        <v>0</v>
      </c>
      <c r="AB758" s="125">
        <f t="shared" si="428"/>
        <v>0</v>
      </c>
      <c r="AC758" s="125">
        <f t="shared" si="429"/>
        <v>0</v>
      </c>
      <c r="AD758" s="66">
        <f t="shared" si="433"/>
        <v>0</v>
      </c>
      <c r="AE758" s="66">
        <f t="shared" si="434"/>
        <v>0</v>
      </c>
      <c r="AF758" s="200" t="s">
        <v>1262</v>
      </c>
      <c r="AG758" s="83">
        <v>44</v>
      </c>
      <c r="AH758" s="68"/>
      <c r="AI758" s="68"/>
      <c r="AJ758" s="68"/>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row>
    <row r="759" spans="1:63" ht="24.75" customHeight="1">
      <c r="A759" s="1"/>
      <c r="B759" s="270" t="s">
        <v>1551</v>
      </c>
      <c r="C759" s="270" t="s">
        <v>1552</v>
      </c>
      <c r="D759" s="200" t="s">
        <v>1262</v>
      </c>
      <c r="E759" s="149" t="s">
        <v>454</v>
      </c>
      <c r="F759" s="149" t="s">
        <v>404</v>
      </c>
      <c r="G759" s="149">
        <v>1</v>
      </c>
      <c r="H759" s="149" t="s">
        <v>20</v>
      </c>
      <c r="I759" s="149">
        <v>320</v>
      </c>
      <c r="J759" s="149"/>
      <c r="K759" s="149">
        <v>17.899999999999999</v>
      </c>
      <c r="L759" s="149">
        <v>0.04</v>
      </c>
      <c r="M759" s="149">
        <v>64</v>
      </c>
      <c r="N759" s="149">
        <v>3.6</v>
      </c>
      <c r="O759" s="152"/>
      <c r="P759" s="152"/>
      <c r="Q759" s="159" t="s">
        <v>1233</v>
      </c>
      <c r="R759" s="154">
        <v>130.32</v>
      </c>
      <c r="S759" s="155">
        <f t="shared" si="424"/>
        <v>5.7340799999999996</v>
      </c>
      <c r="T759" s="156">
        <f t="shared" si="432"/>
        <v>366.98111999999998</v>
      </c>
      <c r="U759" s="157">
        <f t="shared" si="425"/>
        <v>5.7340799999999996</v>
      </c>
      <c r="V759" s="157">
        <f t="shared" si="426"/>
        <v>366.98111999999998</v>
      </c>
      <c r="W759" s="219"/>
      <c r="X759" s="218">
        <v>0</v>
      </c>
      <c r="Y759" s="216">
        <v>0</v>
      </c>
      <c r="Z759" s="65" t="s">
        <v>12</v>
      </c>
      <c r="AA759" s="125">
        <f t="shared" si="427"/>
        <v>0</v>
      </c>
      <c r="AB759" s="125">
        <f t="shared" si="428"/>
        <v>0</v>
      </c>
      <c r="AC759" s="125">
        <f t="shared" si="429"/>
        <v>0</v>
      </c>
      <c r="AD759" s="66">
        <f t="shared" si="433"/>
        <v>0</v>
      </c>
      <c r="AE759" s="66">
        <f t="shared" si="434"/>
        <v>0</v>
      </c>
      <c r="AF759" s="200" t="s">
        <v>1262</v>
      </c>
      <c r="AG759" s="83">
        <v>54</v>
      </c>
      <c r="AH759" s="68"/>
      <c r="AI759" s="68"/>
      <c r="AJ759" s="68"/>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row>
    <row r="760" spans="1:63" ht="24.75" customHeight="1">
      <c r="A760" s="1"/>
      <c r="B760" s="270" t="s">
        <v>1553</v>
      </c>
      <c r="C760" s="270" t="s">
        <v>1554</v>
      </c>
      <c r="D760" s="200" t="s">
        <v>1262</v>
      </c>
      <c r="E760" s="149" t="s">
        <v>454</v>
      </c>
      <c r="F760" s="149" t="s">
        <v>404</v>
      </c>
      <c r="G760" s="149">
        <v>1</v>
      </c>
      <c r="H760" s="149" t="s">
        <v>20</v>
      </c>
      <c r="I760" s="149">
        <v>320</v>
      </c>
      <c r="J760" s="149"/>
      <c r="K760" s="149">
        <v>17.899999999999999</v>
      </c>
      <c r="L760" s="149">
        <v>0.04</v>
      </c>
      <c r="M760" s="149">
        <v>64</v>
      </c>
      <c r="N760" s="149">
        <v>4.5999999999999996</v>
      </c>
      <c r="O760" s="152"/>
      <c r="P760" s="152"/>
      <c r="Q760" s="159" t="s">
        <v>1233</v>
      </c>
      <c r="R760" s="154">
        <v>130.32</v>
      </c>
      <c r="S760" s="155">
        <f t="shared" si="424"/>
        <v>5.7340799999999996</v>
      </c>
      <c r="T760" s="156">
        <f t="shared" si="432"/>
        <v>366.98111999999998</v>
      </c>
      <c r="U760" s="157">
        <f t="shared" si="425"/>
        <v>5.7340799999999996</v>
      </c>
      <c r="V760" s="157">
        <f t="shared" si="426"/>
        <v>366.98111999999998</v>
      </c>
      <c r="W760" s="219"/>
      <c r="X760" s="218">
        <v>0</v>
      </c>
      <c r="Y760" s="216">
        <v>0</v>
      </c>
      <c r="Z760" s="65" t="s">
        <v>12</v>
      </c>
      <c r="AA760" s="125">
        <f t="shared" si="427"/>
        <v>0</v>
      </c>
      <c r="AB760" s="125">
        <f t="shared" si="428"/>
        <v>0</v>
      </c>
      <c r="AC760" s="125">
        <f t="shared" si="429"/>
        <v>0</v>
      </c>
      <c r="AD760" s="66">
        <f t="shared" si="433"/>
        <v>0</v>
      </c>
      <c r="AE760" s="66">
        <f t="shared" si="434"/>
        <v>0</v>
      </c>
      <c r="AF760" s="200" t="s">
        <v>1262</v>
      </c>
      <c r="AG760" s="83">
        <v>54</v>
      </c>
      <c r="AH760" s="68"/>
      <c r="AI760" s="68"/>
      <c r="AJ760" s="68"/>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row>
    <row r="761" spans="1:63" ht="24.75" customHeight="1">
      <c r="A761" s="1"/>
      <c r="B761" s="270" t="s">
        <v>1555</v>
      </c>
      <c r="C761" s="270" t="s">
        <v>1556</v>
      </c>
      <c r="D761" s="200" t="s">
        <v>1262</v>
      </c>
      <c r="E761" s="149" t="s">
        <v>454</v>
      </c>
      <c r="F761" s="149" t="s">
        <v>404</v>
      </c>
      <c r="G761" s="149">
        <v>1</v>
      </c>
      <c r="H761" s="149" t="s">
        <v>20</v>
      </c>
      <c r="I761" s="149">
        <v>320</v>
      </c>
      <c r="J761" s="149"/>
      <c r="K761" s="149">
        <v>17.899999999999999</v>
      </c>
      <c r="L761" s="149">
        <v>0.04</v>
      </c>
      <c r="M761" s="149">
        <v>64</v>
      </c>
      <c r="N761" s="149">
        <v>4.5999999999999996</v>
      </c>
      <c r="O761" s="152"/>
      <c r="P761" s="152"/>
      <c r="Q761" s="159" t="s">
        <v>1233</v>
      </c>
      <c r="R761" s="154">
        <v>130.32</v>
      </c>
      <c r="S761" s="155">
        <f t="shared" si="424"/>
        <v>5.7340799999999996</v>
      </c>
      <c r="T761" s="156">
        <f t="shared" si="432"/>
        <v>366.98111999999998</v>
      </c>
      <c r="U761" s="157">
        <f t="shared" si="425"/>
        <v>5.7340799999999996</v>
      </c>
      <c r="V761" s="157">
        <f t="shared" si="426"/>
        <v>366.98111999999998</v>
      </c>
      <c r="W761" s="219"/>
      <c r="X761" s="218">
        <v>0</v>
      </c>
      <c r="Y761" s="216">
        <v>0</v>
      </c>
      <c r="Z761" s="65" t="s">
        <v>12</v>
      </c>
      <c r="AA761" s="125">
        <f t="shared" si="427"/>
        <v>0</v>
      </c>
      <c r="AB761" s="125">
        <f t="shared" si="428"/>
        <v>0</v>
      </c>
      <c r="AC761" s="125">
        <f t="shared" si="429"/>
        <v>0</v>
      </c>
      <c r="AD761" s="66">
        <f t="shared" si="433"/>
        <v>0</v>
      </c>
      <c r="AE761" s="66">
        <f t="shared" si="434"/>
        <v>0</v>
      </c>
      <c r="AF761" s="200" t="s">
        <v>1262</v>
      </c>
      <c r="AG761" s="83">
        <v>32</v>
      </c>
      <c r="AH761" s="68"/>
      <c r="AI761" s="68"/>
      <c r="AJ761" s="68"/>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row>
    <row r="762" spans="1:63" ht="24.75" customHeight="1">
      <c r="A762" s="1"/>
      <c r="B762" s="270" t="s">
        <v>1557</v>
      </c>
      <c r="C762" s="253" t="s">
        <v>1558</v>
      </c>
      <c r="D762" s="200" t="s">
        <v>1262</v>
      </c>
      <c r="E762" s="149" t="s">
        <v>454</v>
      </c>
      <c r="F762" s="149" t="s">
        <v>404</v>
      </c>
      <c r="G762" s="149">
        <v>1</v>
      </c>
      <c r="H762" s="149" t="s">
        <v>20</v>
      </c>
      <c r="I762" s="149">
        <v>320</v>
      </c>
      <c r="J762" s="149"/>
      <c r="K762" s="149">
        <v>17.899999999999999</v>
      </c>
      <c r="L762" s="149">
        <v>0.04</v>
      </c>
      <c r="M762" s="149">
        <v>64</v>
      </c>
      <c r="N762" s="149">
        <v>4.5999999999999996</v>
      </c>
      <c r="O762" s="152"/>
      <c r="P762" s="152"/>
      <c r="Q762" s="159" t="s">
        <v>1233</v>
      </c>
      <c r="R762" s="154">
        <v>130.32</v>
      </c>
      <c r="S762" s="155">
        <f t="shared" si="424"/>
        <v>5.7340799999999996</v>
      </c>
      <c r="T762" s="156">
        <f t="shared" si="432"/>
        <v>366.98111999999998</v>
      </c>
      <c r="U762" s="157">
        <f t="shared" si="425"/>
        <v>5.7340799999999996</v>
      </c>
      <c r="V762" s="157">
        <f t="shared" si="426"/>
        <v>366.98111999999998</v>
      </c>
      <c r="W762" s="219"/>
      <c r="X762" s="218">
        <v>0</v>
      </c>
      <c r="Y762" s="216">
        <v>0</v>
      </c>
      <c r="Z762" s="65" t="s">
        <v>12</v>
      </c>
      <c r="AA762" s="125">
        <f t="shared" si="427"/>
        <v>0</v>
      </c>
      <c r="AB762" s="125">
        <f t="shared" si="428"/>
        <v>0</v>
      </c>
      <c r="AC762" s="125">
        <f t="shared" si="429"/>
        <v>0</v>
      </c>
      <c r="AD762" s="66">
        <f t="shared" si="433"/>
        <v>0</v>
      </c>
      <c r="AE762" s="66">
        <f t="shared" si="434"/>
        <v>0</v>
      </c>
      <c r="AF762" s="200" t="s">
        <v>1262</v>
      </c>
      <c r="AG762" s="83">
        <v>32</v>
      </c>
      <c r="AH762" s="68"/>
      <c r="AI762" s="68"/>
      <c r="AJ762" s="68"/>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row>
    <row r="763" spans="1:63" ht="24.75" customHeight="1">
      <c r="A763" s="1"/>
      <c r="B763" s="274" t="s">
        <v>461</v>
      </c>
      <c r="C763" s="253" t="s">
        <v>1559</v>
      </c>
      <c r="D763" s="200" t="s">
        <v>1262</v>
      </c>
      <c r="E763" s="149" t="s">
        <v>454</v>
      </c>
      <c r="F763" s="149" t="s">
        <v>404</v>
      </c>
      <c r="G763" s="149">
        <v>1</v>
      </c>
      <c r="H763" s="149" t="s">
        <v>20</v>
      </c>
      <c r="I763" s="149">
        <v>320</v>
      </c>
      <c r="J763" s="149"/>
      <c r="K763" s="149">
        <v>17.899999999999999</v>
      </c>
      <c r="L763" s="149">
        <v>0.04</v>
      </c>
      <c r="M763" s="149">
        <v>64</v>
      </c>
      <c r="N763" s="149">
        <v>4.5999999999999996</v>
      </c>
      <c r="O763" s="152"/>
      <c r="P763" s="152"/>
      <c r="Q763" s="159" t="s">
        <v>1233</v>
      </c>
      <c r="R763" s="154">
        <v>130.32</v>
      </c>
      <c r="S763" s="155">
        <f t="shared" si="424"/>
        <v>5.7340799999999996</v>
      </c>
      <c r="T763" s="156">
        <f t="shared" si="432"/>
        <v>366.98111999999998</v>
      </c>
      <c r="U763" s="157">
        <f t="shared" si="425"/>
        <v>5.7340799999999996</v>
      </c>
      <c r="V763" s="157">
        <f t="shared" si="426"/>
        <v>366.98111999999998</v>
      </c>
      <c r="W763" s="219"/>
      <c r="X763" s="218">
        <v>0</v>
      </c>
      <c r="Y763" s="216">
        <v>0</v>
      </c>
      <c r="Z763" s="65" t="s">
        <v>12</v>
      </c>
      <c r="AA763" s="125">
        <f t="shared" si="427"/>
        <v>0</v>
      </c>
      <c r="AB763" s="125">
        <f t="shared" si="428"/>
        <v>0</v>
      </c>
      <c r="AC763" s="125">
        <f t="shared" si="429"/>
        <v>0</v>
      </c>
      <c r="AD763" s="66">
        <f t="shared" si="433"/>
        <v>0</v>
      </c>
      <c r="AE763" s="66">
        <f t="shared" si="434"/>
        <v>0</v>
      </c>
      <c r="AF763" s="200" t="s">
        <v>1262</v>
      </c>
      <c r="AG763" s="83">
        <v>32</v>
      </c>
      <c r="AH763" s="68"/>
      <c r="AI763" s="68"/>
      <c r="AJ763" s="68"/>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row>
    <row r="764" spans="1:63" ht="24.75" customHeight="1">
      <c r="A764" s="1"/>
      <c r="B764" s="274" t="s">
        <v>463</v>
      </c>
      <c r="C764" s="253" t="s">
        <v>1560</v>
      </c>
      <c r="D764" s="220"/>
      <c r="E764" s="149" t="s">
        <v>454</v>
      </c>
      <c r="F764" s="149" t="s">
        <v>404</v>
      </c>
      <c r="G764" s="149">
        <v>1</v>
      </c>
      <c r="H764" s="149" t="s">
        <v>20</v>
      </c>
      <c r="I764" s="149">
        <v>320</v>
      </c>
      <c r="J764" s="149"/>
      <c r="K764" s="149">
        <v>17.899999999999999</v>
      </c>
      <c r="L764" s="149">
        <v>0.04</v>
      </c>
      <c r="M764" s="149">
        <v>64</v>
      </c>
      <c r="N764" s="149">
        <v>4.5999999999999996</v>
      </c>
      <c r="O764" s="152"/>
      <c r="P764" s="152"/>
      <c r="Q764" s="174" t="s">
        <v>1352</v>
      </c>
      <c r="R764" s="154">
        <v>130.32</v>
      </c>
      <c r="S764" s="155">
        <f t="shared" si="424"/>
        <v>5.7340799999999996</v>
      </c>
      <c r="T764" s="156">
        <f t="shared" si="432"/>
        <v>366.98111999999998</v>
      </c>
      <c r="U764" s="157">
        <f t="shared" si="425"/>
        <v>5.7340799999999996</v>
      </c>
      <c r="V764" s="157">
        <f t="shared" si="426"/>
        <v>366.98111999999998</v>
      </c>
      <c r="W764" s="219"/>
      <c r="X764" s="218">
        <v>0</v>
      </c>
      <c r="Y764" s="216">
        <v>0</v>
      </c>
      <c r="Z764" s="65" t="s">
        <v>12</v>
      </c>
      <c r="AA764" s="125">
        <f t="shared" si="427"/>
        <v>0</v>
      </c>
      <c r="AB764" s="125">
        <f t="shared" si="428"/>
        <v>0</v>
      </c>
      <c r="AC764" s="125">
        <f t="shared" si="429"/>
        <v>0</v>
      </c>
      <c r="AD764" s="66">
        <f t="shared" si="433"/>
        <v>0</v>
      </c>
      <c r="AE764" s="66">
        <f t="shared" si="434"/>
        <v>0</v>
      </c>
      <c r="AF764" s="220"/>
      <c r="AG764" s="83">
        <v>32</v>
      </c>
      <c r="AH764" s="68"/>
      <c r="AI764" s="68"/>
      <c r="AJ764" s="68"/>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row>
    <row r="765" spans="1:63" ht="24.75" customHeight="1">
      <c r="A765" s="1"/>
      <c r="B765" s="135" t="s">
        <v>1561</v>
      </c>
      <c r="C765" s="135"/>
      <c r="D765" s="74"/>
      <c r="E765" s="163"/>
      <c r="F765" s="163"/>
      <c r="G765" s="163"/>
      <c r="H765" s="163"/>
      <c r="I765" s="163"/>
      <c r="J765" s="163"/>
      <c r="K765" s="163"/>
      <c r="L765" s="163"/>
      <c r="M765" s="163"/>
      <c r="N765" s="163"/>
      <c r="O765" s="163"/>
      <c r="P765" s="162"/>
      <c r="Q765" s="162"/>
      <c r="R765" s="167"/>
      <c r="S765" s="167"/>
      <c r="T765" s="167"/>
      <c r="U765" s="167"/>
      <c r="V765" s="167"/>
      <c r="W765" s="211"/>
      <c r="X765" s="211"/>
      <c r="Y765" s="211"/>
      <c r="Z765" s="211"/>
      <c r="AA765" s="211"/>
      <c r="AB765" s="211"/>
      <c r="AC765" s="211"/>
      <c r="AD765" s="211"/>
      <c r="AE765" s="211"/>
      <c r="AF765" s="74"/>
      <c r="AG765" s="83"/>
      <c r="AH765" s="68"/>
      <c r="AI765" s="68"/>
      <c r="AJ765" s="68"/>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row>
    <row r="766" spans="1:63" ht="24.75" customHeight="1">
      <c r="A766" s="1"/>
      <c r="B766" s="248"/>
      <c r="C766" s="249" t="s">
        <v>567</v>
      </c>
      <c r="D766" s="100"/>
      <c r="E766" s="191"/>
      <c r="F766" s="191"/>
      <c r="G766" s="191"/>
      <c r="H766" s="191"/>
      <c r="I766" s="191"/>
      <c r="J766" s="191"/>
      <c r="K766" s="191"/>
      <c r="L766" s="191"/>
      <c r="M766" s="191"/>
      <c r="N766" s="191"/>
      <c r="O766" s="191"/>
      <c r="P766" s="192"/>
      <c r="Q766" s="192"/>
      <c r="R766" s="195"/>
      <c r="S766" s="195"/>
      <c r="T766" s="250"/>
      <c r="U766" s="250"/>
      <c r="V766" s="250"/>
      <c r="W766" s="100"/>
      <c r="X766" s="100"/>
      <c r="Y766" s="100"/>
      <c r="Z766" s="100"/>
      <c r="AA766" s="100"/>
      <c r="AB766" s="100"/>
      <c r="AC766" s="100"/>
      <c r="AD766" s="100"/>
      <c r="AE766" s="100"/>
      <c r="AF766" s="100"/>
      <c r="AG766" s="83"/>
      <c r="AH766" s="68"/>
      <c r="AI766" s="68"/>
      <c r="AJ766" s="68"/>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row>
    <row r="767" spans="1:63" ht="24.75" customHeight="1">
      <c r="A767" s="1"/>
      <c r="B767" s="251" t="s">
        <v>579</v>
      </c>
      <c r="C767" s="251" t="s">
        <v>580</v>
      </c>
      <c r="D767" s="254" t="s">
        <v>1262</v>
      </c>
      <c r="E767" s="149" t="s">
        <v>42</v>
      </c>
      <c r="F767" s="149" t="s">
        <v>404</v>
      </c>
      <c r="G767" s="149">
        <v>1</v>
      </c>
      <c r="H767" s="149" t="s">
        <v>20</v>
      </c>
      <c r="I767" s="149" t="s">
        <v>523</v>
      </c>
      <c r="J767" s="149">
        <v>7.5</v>
      </c>
      <c r="K767" s="149">
        <v>17</v>
      </c>
      <c r="L767" s="149">
        <v>4.7E-2</v>
      </c>
      <c r="M767" s="149">
        <v>72</v>
      </c>
      <c r="N767" s="149">
        <v>5.1999999999999998E-2</v>
      </c>
      <c r="O767" s="152"/>
      <c r="P767" s="165"/>
      <c r="Q767" s="186" t="s">
        <v>1395</v>
      </c>
      <c r="R767" s="154">
        <v>193.39</v>
      </c>
      <c r="S767" s="155">
        <f>R767*0.044</f>
        <v>8.5091599999999996</v>
      </c>
      <c r="T767" s="255">
        <f>M767*S767</f>
        <v>612.65951999999993</v>
      </c>
      <c r="U767" s="157">
        <f t="shared" ref="U767" si="437">S767*(1-$C$13)</f>
        <v>8.5091599999999996</v>
      </c>
      <c r="V767" s="157">
        <f t="shared" ref="V767" si="438">T767*(1-$C$13)</f>
        <v>612.65951999999993</v>
      </c>
      <c r="W767" s="219"/>
      <c r="X767" s="218">
        <v>0</v>
      </c>
      <c r="Y767" s="216">
        <v>0</v>
      </c>
      <c r="Z767" s="65" t="s">
        <v>12</v>
      </c>
      <c r="AA767" s="125">
        <f t="shared" ref="AA767:AA768" si="439">U767*X767</f>
        <v>0</v>
      </c>
      <c r="AB767" s="125">
        <f t="shared" ref="AB767:AB768" si="440">V767*Y767</f>
        <v>0</v>
      </c>
      <c r="AC767" s="125">
        <f t="shared" ref="AC767:AC768" si="441">AA767+AB767</f>
        <v>0</v>
      </c>
      <c r="AD767" s="66">
        <f>K767*Y767</f>
        <v>0</v>
      </c>
      <c r="AE767" s="66">
        <f>L767*Y767</f>
        <v>0</v>
      </c>
      <c r="AF767" s="254" t="s">
        <v>1262</v>
      </c>
      <c r="AG767" s="83"/>
      <c r="AH767" s="68"/>
      <c r="AI767" s="68"/>
      <c r="AJ767" s="68"/>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row>
    <row r="768" spans="1:63" ht="24.75" customHeight="1">
      <c r="A768" s="1"/>
      <c r="B768" s="251" t="s">
        <v>581</v>
      </c>
      <c r="C768" s="251" t="s">
        <v>582</v>
      </c>
      <c r="D768" s="254" t="s">
        <v>1262</v>
      </c>
      <c r="E768" s="149" t="s">
        <v>42</v>
      </c>
      <c r="F768" s="149" t="s">
        <v>404</v>
      </c>
      <c r="G768" s="149">
        <v>1</v>
      </c>
      <c r="H768" s="149" t="s">
        <v>20</v>
      </c>
      <c r="I768" s="149" t="s">
        <v>523</v>
      </c>
      <c r="J768" s="149">
        <v>7.5</v>
      </c>
      <c r="K768" s="149">
        <v>17</v>
      </c>
      <c r="L768" s="149">
        <v>4.7E-2</v>
      </c>
      <c r="M768" s="149">
        <v>72</v>
      </c>
      <c r="N768" s="149">
        <v>5.1999999999999998E-2</v>
      </c>
      <c r="O768" s="149"/>
      <c r="P768" s="165"/>
      <c r="Q768" s="186" t="s">
        <v>1395</v>
      </c>
      <c r="R768" s="154">
        <v>193.39</v>
      </c>
      <c r="S768" s="155">
        <f>R768*0.044</f>
        <v>8.5091599999999996</v>
      </c>
      <c r="T768" s="255">
        <f>M768*S768</f>
        <v>612.65951999999993</v>
      </c>
      <c r="U768" s="157">
        <f t="shared" ref="U768" si="442">S768*(1-$C$13)</f>
        <v>8.5091599999999996</v>
      </c>
      <c r="V768" s="157">
        <f t="shared" ref="V768" si="443">T768*(1-$C$13)</f>
        <v>612.65951999999993</v>
      </c>
      <c r="W768" s="219"/>
      <c r="X768" s="218">
        <v>0</v>
      </c>
      <c r="Y768" s="216">
        <v>0</v>
      </c>
      <c r="Z768" s="65" t="s">
        <v>12</v>
      </c>
      <c r="AA768" s="125">
        <f t="shared" si="439"/>
        <v>0</v>
      </c>
      <c r="AB768" s="125">
        <f t="shared" si="440"/>
        <v>0</v>
      </c>
      <c r="AC768" s="125">
        <f t="shared" si="441"/>
        <v>0</v>
      </c>
      <c r="AD768" s="66">
        <f>K768*Y768</f>
        <v>0</v>
      </c>
      <c r="AE768" s="66">
        <f>L768*Y768</f>
        <v>0</v>
      </c>
      <c r="AF768" s="254" t="s">
        <v>1262</v>
      </c>
      <c r="AG768" s="83"/>
      <c r="AH768" s="68"/>
      <c r="AI768" s="68"/>
      <c r="AJ768" s="68"/>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row>
    <row r="769" spans="1:63" ht="24.75" customHeight="1">
      <c r="A769" s="1"/>
      <c r="B769" s="248"/>
      <c r="C769" s="249" t="s">
        <v>587</v>
      </c>
      <c r="D769" s="100"/>
      <c r="E769" s="191"/>
      <c r="F769" s="191"/>
      <c r="G769" s="191"/>
      <c r="H769" s="191"/>
      <c r="I769" s="191"/>
      <c r="J769" s="191"/>
      <c r="K769" s="191"/>
      <c r="L769" s="191"/>
      <c r="M769" s="191"/>
      <c r="N769" s="191"/>
      <c r="O769" s="191"/>
      <c r="P769" s="192"/>
      <c r="Q769" s="192"/>
      <c r="R769" s="195"/>
      <c r="S769" s="195"/>
      <c r="T769" s="195"/>
      <c r="U769" s="195"/>
      <c r="V769" s="195"/>
      <c r="W769" s="223"/>
      <c r="X769" s="223"/>
      <c r="Y769" s="223"/>
      <c r="Z769" s="223"/>
      <c r="AA769" s="223"/>
      <c r="AB769" s="223"/>
      <c r="AC769" s="223"/>
      <c r="AD769" s="223"/>
      <c r="AE769" s="223"/>
      <c r="AF769" s="100"/>
      <c r="AG769" s="83"/>
      <c r="AH769" s="68"/>
      <c r="AI769" s="68"/>
      <c r="AJ769" s="68"/>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row>
    <row r="770" spans="1:63" ht="24.75" customHeight="1">
      <c r="A770" s="1"/>
      <c r="B770" s="251" t="s">
        <v>1353</v>
      </c>
      <c r="C770" s="251" t="s">
        <v>1354</v>
      </c>
      <c r="D770" s="254" t="s">
        <v>1262</v>
      </c>
      <c r="E770" s="149" t="s">
        <v>42</v>
      </c>
      <c r="F770" s="149" t="s">
        <v>404</v>
      </c>
      <c r="G770" s="149">
        <v>1</v>
      </c>
      <c r="H770" s="149" t="s">
        <v>20</v>
      </c>
      <c r="I770" s="149" t="s">
        <v>1562</v>
      </c>
      <c r="J770" s="149">
        <v>7.5</v>
      </c>
      <c r="K770" s="149">
        <v>17</v>
      </c>
      <c r="L770" s="149">
        <v>4.7E-2</v>
      </c>
      <c r="M770" s="149">
        <v>72</v>
      </c>
      <c r="N770" s="149">
        <v>140</v>
      </c>
      <c r="O770" s="152"/>
      <c r="P770" s="165"/>
      <c r="Q770" s="159" t="s">
        <v>1233</v>
      </c>
      <c r="R770" s="154">
        <v>178.44</v>
      </c>
      <c r="S770" s="155">
        <f t="shared" ref="S770:S777" si="444">R770*0.044</f>
        <v>7.8513599999999997</v>
      </c>
      <c r="T770" s="156">
        <f t="shared" ref="T770:T778" si="445">S770*M770</f>
        <v>565.29791999999998</v>
      </c>
      <c r="U770" s="157">
        <f t="shared" ref="U770:U777" si="446">S770*(1-$C$13)</f>
        <v>7.8513599999999997</v>
      </c>
      <c r="V770" s="157">
        <f t="shared" ref="V770:V777" si="447">T770*(1-$C$13)</f>
        <v>565.29791999999998</v>
      </c>
      <c r="W770" s="219"/>
      <c r="X770" s="218">
        <v>0</v>
      </c>
      <c r="Y770" s="216">
        <v>0</v>
      </c>
      <c r="Z770" s="65" t="s">
        <v>12</v>
      </c>
      <c r="AA770" s="125">
        <f t="shared" ref="AA770:AA777" si="448">U770*X770</f>
        <v>0</v>
      </c>
      <c r="AB770" s="125">
        <f t="shared" ref="AB770:AB777" si="449">V770*Y770</f>
        <v>0</v>
      </c>
      <c r="AC770" s="125">
        <f t="shared" ref="AC770:AC777" si="450">AA770+AB770</f>
        <v>0</v>
      </c>
      <c r="AD770" s="66">
        <f t="shared" ref="AD770:AD778" si="451">K770*Y770</f>
        <v>0</v>
      </c>
      <c r="AE770" s="66">
        <f t="shared" ref="AE770:AE778" si="452">L770*Y770</f>
        <v>0</v>
      </c>
      <c r="AF770" s="254" t="s">
        <v>1262</v>
      </c>
      <c r="AG770" s="83"/>
      <c r="AH770" s="68"/>
      <c r="AI770" s="68"/>
      <c r="AJ770" s="68"/>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row>
    <row r="771" spans="1:63" ht="24.75" customHeight="1">
      <c r="A771" s="1"/>
      <c r="B771" s="251" t="s">
        <v>596</v>
      </c>
      <c r="C771" s="251" t="s">
        <v>597</v>
      </c>
      <c r="D771" s="67"/>
      <c r="E771" s="149" t="s">
        <v>42</v>
      </c>
      <c r="F771" s="149" t="s">
        <v>404</v>
      </c>
      <c r="G771" s="149">
        <v>1</v>
      </c>
      <c r="H771" s="149" t="s">
        <v>20</v>
      </c>
      <c r="I771" s="149" t="s">
        <v>523</v>
      </c>
      <c r="J771" s="149">
        <v>7.5</v>
      </c>
      <c r="K771" s="149">
        <v>17</v>
      </c>
      <c r="L771" s="149">
        <v>4.7E-2</v>
      </c>
      <c r="M771" s="149">
        <v>72</v>
      </c>
      <c r="N771" s="149">
        <v>140</v>
      </c>
      <c r="O771" s="152"/>
      <c r="P771" s="165"/>
      <c r="Q771" s="159" t="s">
        <v>1233</v>
      </c>
      <c r="R771" s="154">
        <v>178.44</v>
      </c>
      <c r="S771" s="155">
        <f t="shared" si="444"/>
        <v>7.8513599999999997</v>
      </c>
      <c r="T771" s="156">
        <f t="shared" si="445"/>
        <v>565.29791999999998</v>
      </c>
      <c r="U771" s="157">
        <f t="shared" si="446"/>
        <v>7.8513599999999997</v>
      </c>
      <c r="V771" s="157">
        <f t="shared" si="447"/>
        <v>565.29791999999998</v>
      </c>
      <c r="W771" s="219"/>
      <c r="X771" s="218"/>
      <c r="Y771" s="216">
        <v>0</v>
      </c>
      <c r="Z771" s="65" t="s">
        <v>12</v>
      </c>
      <c r="AA771" s="125">
        <f t="shared" ref="AA771" si="453">U771*X771</f>
        <v>0</v>
      </c>
      <c r="AB771" s="125">
        <f t="shared" ref="AB771" si="454">V771*Y771</f>
        <v>0</v>
      </c>
      <c r="AC771" s="125">
        <f t="shared" ref="AC771" si="455">AA771+AB771</f>
        <v>0</v>
      </c>
      <c r="AD771" s="66">
        <f t="shared" si="451"/>
        <v>0</v>
      </c>
      <c r="AE771" s="66">
        <f t="shared" si="452"/>
        <v>0</v>
      </c>
      <c r="AF771" s="254"/>
      <c r="AG771" s="83"/>
      <c r="AH771" s="68"/>
      <c r="AI771" s="68"/>
      <c r="AJ771" s="68"/>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row>
    <row r="772" spans="1:63" ht="24.75" customHeight="1">
      <c r="A772" s="1"/>
      <c r="B772" s="251" t="s">
        <v>1785</v>
      </c>
      <c r="C772" s="251" t="s">
        <v>1176</v>
      </c>
      <c r="D772" s="254" t="s">
        <v>1262</v>
      </c>
      <c r="E772" s="149" t="s">
        <v>42</v>
      </c>
      <c r="F772" s="149" t="s">
        <v>404</v>
      </c>
      <c r="G772" s="149"/>
      <c r="H772" s="149" t="s">
        <v>20</v>
      </c>
      <c r="I772" s="149" t="s">
        <v>523</v>
      </c>
      <c r="J772" s="149">
        <v>7.5</v>
      </c>
      <c r="K772" s="149">
        <v>17</v>
      </c>
      <c r="L772" s="149">
        <v>4.7E-2</v>
      </c>
      <c r="M772" s="149">
        <v>72</v>
      </c>
      <c r="N772" s="149">
        <v>5.1999999999999998E-2</v>
      </c>
      <c r="O772" s="152"/>
      <c r="P772" s="165"/>
      <c r="Q772" s="159" t="s">
        <v>1233</v>
      </c>
      <c r="R772" s="154">
        <v>178.44</v>
      </c>
      <c r="S772" s="155">
        <f t="shared" ref="S772" si="456">R772*0.044</f>
        <v>7.8513599999999997</v>
      </c>
      <c r="T772" s="156">
        <f t="shared" si="445"/>
        <v>565.29791999999998</v>
      </c>
      <c r="U772" s="157">
        <f t="shared" ref="U772" si="457">S772*(1-$C$13)</f>
        <v>7.8513599999999997</v>
      </c>
      <c r="V772" s="157">
        <f t="shared" ref="V772" si="458">T772*(1-$C$13)</f>
        <v>565.29791999999998</v>
      </c>
      <c r="W772" s="219"/>
      <c r="X772" s="218">
        <v>0</v>
      </c>
      <c r="Y772" s="216">
        <v>0</v>
      </c>
      <c r="Z772" s="65" t="s">
        <v>12</v>
      </c>
      <c r="AA772" s="125">
        <f t="shared" ref="AA772" si="459">U772*X772</f>
        <v>0</v>
      </c>
      <c r="AB772" s="125">
        <f t="shared" ref="AB772" si="460">V772*Y772</f>
        <v>0</v>
      </c>
      <c r="AC772" s="125">
        <f t="shared" ref="AC772" si="461">AA772+AB772</f>
        <v>0</v>
      </c>
      <c r="AD772" s="66">
        <f t="shared" si="451"/>
        <v>0</v>
      </c>
      <c r="AE772" s="66">
        <f t="shared" si="452"/>
        <v>0</v>
      </c>
      <c r="AF772" s="254" t="s">
        <v>1262</v>
      </c>
      <c r="AG772" s="83"/>
      <c r="AH772" s="68"/>
      <c r="AI772" s="68"/>
      <c r="AJ772" s="68"/>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row>
    <row r="773" spans="1:63" ht="24.75" customHeight="1">
      <c r="A773" s="1"/>
      <c r="B773" s="251" t="s">
        <v>1355</v>
      </c>
      <c r="C773" s="251" t="s">
        <v>1563</v>
      </c>
      <c r="D773" s="200" t="s">
        <v>1262</v>
      </c>
      <c r="E773" s="149" t="s">
        <v>42</v>
      </c>
      <c r="F773" s="149" t="s">
        <v>404</v>
      </c>
      <c r="G773" s="149">
        <v>1</v>
      </c>
      <c r="H773" s="149" t="s">
        <v>20</v>
      </c>
      <c r="I773" s="149" t="s">
        <v>523</v>
      </c>
      <c r="J773" s="149">
        <v>7.5</v>
      </c>
      <c r="K773" s="149">
        <v>17</v>
      </c>
      <c r="L773" s="149">
        <v>4.7E-2</v>
      </c>
      <c r="M773" s="149">
        <v>72</v>
      </c>
      <c r="N773" s="149">
        <v>140</v>
      </c>
      <c r="O773" s="152"/>
      <c r="P773" s="165"/>
      <c r="Q773" s="159" t="s">
        <v>1233</v>
      </c>
      <c r="R773" s="154">
        <v>178.44</v>
      </c>
      <c r="S773" s="155">
        <f t="shared" si="444"/>
        <v>7.8513599999999997</v>
      </c>
      <c r="T773" s="156">
        <f t="shared" si="445"/>
        <v>565.29791999999998</v>
      </c>
      <c r="U773" s="157">
        <f t="shared" si="446"/>
        <v>7.8513599999999997</v>
      </c>
      <c r="V773" s="157">
        <f t="shared" si="447"/>
        <v>565.29791999999998</v>
      </c>
      <c r="W773" s="219"/>
      <c r="X773" s="218">
        <v>0</v>
      </c>
      <c r="Y773" s="216">
        <v>0</v>
      </c>
      <c r="Z773" s="65" t="s">
        <v>12</v>
      </c>
      <c r="AA773" s="125">
        <f t="shared" si="448"/>
        <v>0</v>
      </c>
      <c r="AB773" s="125">
        <f t="shared" si="449"/>
        <v>0</v>
      </c>
      <c r="AC773" s="125">
        <f t="shared" si="450"/>
        <v>0</v>
      </c>
      <c r="AD773" s="66">
        <f t="shared" si="451"/>
        <v>0</v>
      </c>
      <c r="AE773" s="66">
        <f t="shared" si="452"/>
        <v>0</v>
      </c>
      <c r="AF773" s="200" t="s">
        <v>1262</v>
      </c>
      <c r="AG773" s="83"/>
      <c r="AH773" s="68"/>
      <c r="AI773" s="68"/>
      <c r="AJ773" s="68"/>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row>
    <row r="774" spans="1:63" ht="24.75" customHeight="1">
      <c r="A774" s="1"/>
      <c r="B774" s="251" t="s">
        <v>598</v>
      </c>
      <c r="C774" s="251" t="s">
        <v>599</v>
      </c>
      <c r="D774" s="200" t="s">
        <v>1262</v>
      </c>
      <c r="E774" s="149" t="s">
        <v>42</v>
      </c>
      <c r="F774" s="149" t="s">
        <v>404</v>
      </c>
      <c r="G774" s="149">
        <v>1</v>
      </c>
      <c r="H774" s="149" t="s">
        <v>20</v>
      </c>
      <c r="I774" s="149" t="s">
        <v>523</v>
      </c>
      <c r="J774" s="149">
        <v>7.5</v>
      </c>
      <c r="K774" s="149">
        <v>17</v>
      </c>
      <c r="L774" s="149">
        <v>4.7E-2</v>
      </c>
      <c r="M774" s="149">
        <v>72</v>
      </c>
      <c r="N774" s="149">
        <v>140</v>
      </c>
      <c r="O774" s="152"/>
      <c r="P774" s="165"/>
      <c r="Q774" s="159" t="s">
        <v>1233</v>
      </c>
      <c r="R774" s="154">
        <v>202.48</v>
      </c>
      <c r="S774" s="155">
        <f t="shared" si="444"/>
        <v>8.9091199999999997</v>
      </c>
      <c r="T774" s="156">
        <f t="shared" si="445"/>
        <v>641.45663999999999</v>
      </c>
      <c r="U774" s="157">
        <f t="shared" si="446"/>
        <v>8.9091199999999997</v>
      </c>
      <c r="V774" s="157">
        <f t="shared" si="447"/>
        <v>641.45663999999999</v>
      </c>
      <c r="W774" s="219"/>
      <c r="X774" s="218">
        <v>0</v>
      </c>
      <c r="Y774" s="216">
        <v>0</v>
      </c>
      <c r="Z774" s="65" t="s">
        <v>12</v>
      </c>
      <c r="AA774" s="125">
        <f t="shared" si="448"/>
        <v>0</v>
      </c>
      <c r="AB774" s="125">
        <f t="shared" si="449"/>
        <v>0</v>
      </c>
      <c r="AC774" s="125">
        <f t="shared" si="450"/>
        <v>0</v>
      </c>
      <c r="AD774" s="66">
        <f t="shared" si="451"/>
        <v>0</v>
      </c>
      <c r="AE774" s="66">
        <f t="shared" si="452"/>
        <v>0</v>
      </c>
      <c r="AF774" s="200" t="s">
        <v>1262</v>
      </c>
      <c r="AG774" s="83"/>
      <c r="AH774" s="68"/>
      <c r="AI774" s="68"/>
      <c r="AJ774" s="68"/>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row>
    <row r="775" spans="1:63" ht="24.75" customHeight="1">
      <c r="A775" s="1"/>
      <c r="B775" s="251" t="s">
        <v>1396</v>
      </c>
      <c r="C775" s="251" t="s">
        <v>1359</v>
      </c>
      <c r="D775" s="200" t="s">
        <v>1262</v>
      </c>
      <c r="E775" s="149" t="s">
        <v>42</v>
      </c>
      <c r="F775" s="149" t="s">
        <v>404</v>
      </c>
      <c r="G775" s="149">
        <v>1</v>
      </c>
      <c r="H775" s="149" t="s">
        <v>20</v>
      </c>
      <c r="I775" s="149" t="s">
        <v>523</v>
      </c>
      <c r="J775" s="149">
        <v>7.5</v>
      </c>
      <c r="K775" s="149">
        <v>17</v>
      </c>
      <c r="L775" s="149">
        <v>4.7E-2</v>
      </c>
      <c r="M775" s="149">
        <v>72</v>
      </c>
      <c r="N775" s="149">
        <v>140</v>
      </c>
      <c r="O775" s="152"/>
      <c r="P775" s="165"/>
      <c r="Q775" s="159" t="s">
        <v>1233</v>
      </c>
      <c r="R775" s="154">
        <v>197.56</v>
      </c>
      <c r="S775" s="155">
        <f t="shared" ref="S775:S776" si="462">R775*0.044</f>
        <v>8.692639999999999</v>
      </c>
      <c r="T775" s="156">
        <f t="shared" si="445"/>
        <v>625.87007999999992</v>
      </c>
      <c r="U775" s="157">
        <f t="shared" ref="U775:U776" si="463">S775*(1-$C$13)</f>
        <v>8.692639999999999</v>
      </c>
      <c r="V775" s="157">
        <f t="shared" ref="V775:V776" si="464">T775*(1-$C$13)</f>
        <v>625.87007999999992</v>
      </c>
      <c r="W775" s="219"/>
      <c r="X775" s="218">
        <v>0</v>
      </c>
      <c r="Y775" s="216">
        <v>0</v>
      </c>
      <c r="Z775" s="65" t="s">
        <v>12</v>
      </c>
      <c r="AA775" s="125">
        <f t="shared" ref="AA775:AA776" si="465">U775*X775</f>
        <v>0</v>
      </c>
      <c r="AB775" s="125">
        <f t="shared" ref="AB775:AB776" si="466">V775*Y775</f>
        <v>0</v>
      </c>
      <c r="AC775" s="125">
        <f t="shared" ref="AC775:AC776" si="467">AA775+AB775</f>
        <v>0</v>
      </c>
      <c r="AD775" s="66">
        <f t="shared" si="451"/>
        <v>0</v>
      </c>
      <c r="AE775" s="66">
        <f t="shared" si="452"/>
        <v>0</v>
      </c>
      <c r="AF775" s="200"/>
      <c r="AG775" s="83"/>
      <c r="AH775" s="68"/>
      <c r="AI775" s="68"/>
      <c r="AJ775" s="68"/>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row>
    <row r="776" spans="1:63" ht="24.75" customHeight="1">
      <c r="A776" s="1"/>
      <c r="B776" s="251" t="s">
        <v>1360</v>
      </c>
      <c r="C776" s="251" t="s">
        <v>1361</v>
      </c>
      <c r="D776" s="200" t="s">
        <v>1262</v>
      </c>
      <c r="E776" s="149" t="s">
        <v>42</v>
      </c>
      <c r="F776" s="149" t="s">
        <v>404</v>
      </c>
      <c r="G776" s="149">
        <v>1</v>
      </c>
      <c r="H776" s="149" t="s">
        <v>20</v>
      </c>
      <c r="I776" s="149" t="s">
        <v>523</v>
      </c>
      <c r="J776" s="149">
        <v>7.5</v>
      </c>
      <c r="K776" s="149">
        <v>17</v>
      </c>
      <c r="L776" s="149">
        <v>4.7E-2</v>
      </c>
      <c r="M776" s="149">
        <v>72</v>
      </c>
      <c r="N776" s="149">
        <v>140</v>
      </c>
      <c r="O776" s="152"/>
      <c r="P776" s="165"/>
      <c r="Q776" s="159" t="s">
        <v>1233</v>
      </c>
      <c r="R776" s="154">
        <v>197.56</v>
      </c>
      <c r="S776" s="155">
        <f t="shared" si="462"/>
        <v>8.692639999999999</v>
      </c>
      <c r="T776" s="156">
        <f t="shared" si="445"/>
        <v>625.87007999999992</v>
      </c>
      <c r="U776" s="157">
        <f t="shared" si="463"/>
        <v>8.692639999999999</v>
      </c>
      <c r="V776" s="157">
        <f t="shared" si="464"/>
        <v>625.87007999999992</v>
      </c>
      <c r="W776" s="219"/>
      <c r="X776" s="218">
        <v>0</v>
      </c>
      <c r="Y776" s="216">
        <v>0</v>
      </c>
      <c r="Z776" s="65" t="s">
        <v>12</v>
      </c>
      <c r="AA776" s="125">
        <f t="shared" si="465"/>
        <v>0</v>
      </c>
      <c r="AB776" s="125">
        <f t="shared" si="466"/>
        <v>0</v>
      </c>
      <c r="AC776" s="125">
        <f t="shared" si="467"/>
        <v>0</v>
      </c>
      <c r="AD776" s="66">
        <f t="shared" si="451"/>
        <v>0</v>
      </c>
      <c r="AE776" s="66">
        <f t="shared" si="452"/>
        <v>0</v>
      </c>
      <c r="AF776" s="200"/>
      <c r="AG776" s="83"/>
      <c r="AH776" s="68"/>
      <c r="AI776" s="68"/>
      <c r="AJ776" s="68"/>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row>
    <row r="777" spans="1:63" ht="24.75" customHeight="1">
      <c r="A777" s="1"/>
      <c r="B777" s="251" t="s">
        <v>1360</v>
      </c>
      <c r="C777" s="251" t="s">
        <v>1361</v>
      </c>
      <c r="D777" s="200" t="s">
        <v>1262</v>
      </c>
      <c r="E777" s="149" t="s">
        <v>42</v>
      </c>
      <c r="F777" s="149" t="s">
        <v>404</v>
      </c>
      <c r="G777" s="149">
        <v>1</v>
      </c>
      <c r="H777" s="149" t="s">
        <v>20</v>
      </c>
      <c r="I777" s="149" t="s">
        <v>523</v>
      </c>
      <c r="J777" s="149">
        <v>7.5</v>
      </c>
      <c r="K777" s="149">
        <v>17</v>
      </c>
      <c r="L777" s="149">
        <v>4.7E-2</v>
      </c>
      <c r="M777" s="149">
        <v>72</v>
      </c>
      <c r="N777" s="149">
        <v>140</v>
      </c>
      <c r="O777" s="152"/>
      <c r="P777" s="165"/>
      <c r="Q777" s="159" t="s">
        <v>1233</v>
      </c>
      <c r="R777" s="154">
        <v>197.56</v>
      </c>
      <c r="S777" s="155">
        <f t="shared" si="444"/>
        <v>8.692639999999999</v>
      </c>
      <c r="T777" s="156">
        <f t="shared" si="445"/>
        <v>625.87007999999992</v>
      </c>
      <c r="U777" s="157">
        <f t="shared" si="446"/>
        <v>8.692639999999999</v>
      </c>
      <c r="V777" s="157">
        <f t="shared" si="447"/>
        <v>625.87007999999992</v>
      </c>
      <c r="W777" s="219"/>
      <c r="X777" s="218">
        <v>0</v>
      </c>
      <c r="Y777" s="216">
        <v>0</v>
      </c>
      <c r="Z777" s="65" t="s">
        <v>12</v>
      </c>
      <c r="AA777" s="125">
        <f t="shared" si="448"/>
        <v>0</v>
      </c>
      <c r="AB777" s="125">
        <f t="shared" si="449"/>
        <v>0</v>
      </c>
      <c r="AC777" s="125">
        <f t="shared" si="450"/>
        <v>0</v>
      </c>
      <c r="AD777" s="66">
        <f t="shared" si="451"/>
        <v>0</v>
      </c>
      <c r="AE777" s="66">
        <f t="shared" si="452"/>
        <v>0</v>
      </c>
      <c r="AF777" s="200" t="s">
        <v>1262</v>
      </c>
      <c r="AG777" s="83"/>
      <c r="AH777" s="68"/>
      <c r="AI777" s="68"/>
      <c r="AJ777" s="68"/>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row>
    <row r="778" spans="1:63" ht="24.75" customHeight="1">
      <c r="A778" s="1"/>
      <c r="B778" s="251" t="s">
        <v>1362</v>
      </c>
      <c r="C778" s="251" t="s">
        <v>1570</v>
      </c>
      <c r="D778" s="200" t="s">
        <v>1262</v>
      </c>
      <c r="E778" s="149" t="s">
        <v>42</v>
      </c>
      <c r="F778" s="149" t="s">
        <v>404</v>
      </c>
      <c r="G778" s="149">
        <v>1</v>
      </c>
      <c r="H778" s="149" t="s">
        <v>20</v>
      </c>
      <c r="I778" s="149" t="s">
        <v>523</v>
      </c>
      <c r="J778" s="149">
        <v>7.5</v>
      </c>
      <c r="K778" s="149">
        <v>17</v>
      </c>
      <c r="L778" s="149">
        <v>4.7E-2</v>
      </c>
      <c r="M778" s="149">
        <v>72</v>
      </c>
      <c r="N778" s="149">
        <v>5.1999999999999998E-2</v>
      </c>
      <c r="O778" s="152"/>
      <c r="P778" s="165"/>
      <c r="Q778" s="159" t="s">
        <v>1233</v>
      </c>
      <c r="R778" s="154">
        <v>197.56</v>
      </c>
      <c r="S778" s="155">
        <f t="shared" ref="S778" si="468">R778*0.044</f>
        <v>8.692639999999999</v>
      </c>
      <c r="T778" s="156">
        <f t="shared" si="445"/>
        <v>625.87007999999992</v>
      </c>
      <c r="U778" s="157">
        <f t="shared" ref="U778" si="469">S778*(1-$C$13)</f>
        <v>8.692639999999999</v>
      </c>
      <c r="V778" s="157">
        <f t="shared" ref="V778" si="470">T778*(1-$C$13)</f>
        <v>625.87007999999992</v>
      </c>
      <c r="W778" s="219"/>
      <c r="X778" s="218">
        <v>0</v>
      </c>
      <c r="Y778" s="216">
        <v>0</v>
      </c>
      <c r="Z778" s="65" t="s">
        <v>12</v>
      </c>
      <c r="AA778" s="125">
        <f t="shared" ref="AA778" si="471">U778*X778</f>
        <v>0</v>
      </c>
      <c r="AB778" s="125">
        <f t="shared" ref="AB778" si="472">V778*Y778</f>
        <v>0</v>
      </c>
      <c r="AC778" s="125">
        <f t="shared" ref="AC778" si="473">AA778+AB778</f>
        <v>0</v>
      </c>
      <c r="AD778" s="66">
        <f t="shared" si="451"/>
        <v>0</v>
      </c>
      <c r="AE778" s="66">
        <f t="shared" si="452"/>
        <v>0</v>
      </c>
      <c r="AF778" s="220"/>
      <c r="AG778" s="83"/>
      <c r="AH778" s="68"/>
      <c r="AI778" s="68"/>
      <c r="AJ778" s="68"/>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row>
    <row r="779" spans="1:63" ht="24.75" customHeight="1">
      <c r="A779" s="1"/>
      <c r="B779" s="248"/>
      <c r="C779" s="249" t="s">
        <v>555</v>
      </c>
      <c r="D779" s="101"/>
      <c r="E779" s="191"/>
      <c r="F779" s="191"/>
      <c r="G779" s="191"/>
      <c r="H779" s="191"/>
      <c r="I779" s="191"/>
      <c r="J779" s="191"/>
      <c r="K779" s="191"/>
      <c r="L779" s="191"/>
      <c r="M779" s="191"/>
      <c r="N779" s="191"/>
      <c r="O779" s="191"/>
      <c r="P779" s="192"/>
      <c r="Q779" s="191"/>
      <c r="R779" s="195"/>
      <c r="S779" s="195"/>
      <c r="T779" s="195"/>
      <c r="U779" s="195"/>
      <c r="V779" s="195"/>
      <c r="W779" s="223"/>
      <c r="X779" s="223"/>
      <c r="Y779" s="223"/>
      <c r="Z779" s="223"/>
      <c r="AA779" s="223"/>
      <c r="AB779" s="223"/>
      <c r="AC779" s="223"/>
      <c r="AD779" s="223"/>
      <c r="AE779" s="223"/>
      <c r="AF779" s="101"/>
      <c r="AG779" s="83"/>
      <c r="AH779" s="68"/>
      <c r="AI779" s="68"/>
      <c r="AJ779" s="68"/>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row>
    <row r="780" spans="1:63" ht="24.75" customHeight="1">
      <c r="A780" s="1"/>
      <c r="B780" s="266" t="s">
        <v>1564</v>
      </c>
      <c r="C780" s="253" t="s">
        <v>1565</v>
      </c>
      <c r="D780" s="200" t="s">
        <v>1262</v>
      </c>
      <c r="E780" s="307" t="s">
        <v>569</v>
      </c>
      <c r="F780" s="149" t="s">
        <v>404</v>
      </c>
      <c r="G780" s="149">
        <v>1</v>
      </c>
      <c r="H780" s="149" t="s">
        <v>20</v>
      </c>
      <c r="I780" s="149" t="s">
        <v>523</v>
      </c>
      <c r="J780" s="149">
        <v>7.5</v>
      </c>
      <c r="K780" s="149">
        <v>15.9</v>
      </c>
      <c r="L780" s="149">
        <v>5.1999999999999998E-2</v>
      </c>
      <c r="M780" s="149">
        <v>72</v>
      </c>
      <c r="N780" s="149">
        <v>10.6</v>
      </c>
      <c r="O780" s="152"/>
      <c r="P780" s="165"/>
      <c r="Q780" s="159" t="s">
        <v>1233</v>
      </c>
      <c r="R780" s="154">
        <v>197.56</v>
      </c>
      <c r="S780" s="155">
        <f t="shared" ref="S780:S782" si="474">R780*0.044</f>
        <v>8.692639999999999</v>
      </c>
      <c r="T780" s="156">
        <f>S780*M780</f>
        <v>625.87007999999992</v>
      </c>
      <c r="U780" s="157">
        <f t="shared" ref="U780:U782" si="475">S780*(1-$C$13)</f>
        <v>8.692639999999999</v>
      </c>
      <c r="V780" s="157">
        <f t="shared" ref="V780:V782" si="476">T780*(1-$C$13)</f>
        <v>625.87007999999992</v>
      </c>
      <c r="W780" s="219"/>
      <c r="X780" s="218">
        <v>0</v>
      </c>
      <c r="Y780" s="216">
        <v>0</v>
      </c>
      <c r="Z780" s="65" t="s">
        <v>12</v>
      </c>
      <c r="AA780" s="125">
        <f t="shared" ref="AA780:AA782" si="477">U780*X780</f>
        <v>0</v>
      </c>
      <c r="AB780" s="125">
        <f t="shared" ref="AB780:AB782" si="478">V780*Y780</f>
        <v>0</v>
      </c>
      <c r="AC780" s="125">
        <f t="shared" ref="AC780:AC782" si="479">AA780+AB780</f>
        <v>0</v>
      </c>
      <c r="AD780" s="66">
        <f>K780*Y780</f>
        <v>0</v>
      </c>
      <c r="AE780" s="66">
        <f>L780*Y780</f>
        <v>0</v>
      </c>
      <c r="AF780" s="200" t="s">
        <v>1262</v>
      </c>
      <c r="AG780" s="83"/>
      <c r="AH780" s="68"/>
      <c r="AI780" s="68"/>
      <c r="AJ780" s="68"/>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row>
    <row r="781" spans="1:63" ht="24.75" customHeight="1">
      <c r="A781" s="1"/>
      <c r="B781" s="252" t="s">
        <v>1566</v>
      </c>
      <c r="C781" s="253" t="s">
        <v>1567</v>
      </c>
      <c r="D781" s="200" t="s">
        <v>1262</v>
      </c>
      <c r="E781" s="307" t="s">
        <v>569</v>
      </c>
      <c r="F781" s="149" t="s">
        <v>404</v>
      </c>
      <c r="G781" s="149">
        <v>1</v>
      </c>
      <c r="H781" s="149" t="s">
        <v>20</v>
      </c>
      <c r="I781" s="149" t="s">
        <v>523</v>
      </c>
      <c r="J781" s="149">
        <v>7.5</v>
      </c>
      <c r="K781" s="149">
        <v>15.9</v>
      </c>
      <c r="L781" s="149">
        <v>5.1999999999999998E-2</v>
      </c>
      <c r="M781" s="149">
        <v>72</v>
      </c>
      <c r="N781" s="149">
        <v>9.9</v>
      </c>
      <c r="O781" s="152"/>
      <c r="P781" s="165"/>
      <c r="Q781" s="159" t="s">
        <v>1233</v>
      </c>
      <c r="R781" s="154">
        <v>197.56</v>
      </c>
      <c r="S781" s="155">
        <f t="shared" si="474"/>
        <v>8.692639999999999</v>
      </c>
      <c r="T781" s="156">
        <f>S781*M781</f>
        <v>625.87007999999992</v>
      </c>
      <c r="U781" s="157">
        <f t="shared" si="475"/>
        <v>8.692639999999999</v>
      </c>
      <c r="V781" s="157">
        <f t="shared" si="476"/>
        <v>625.87007999999992</v>
      </c>
      <c r="W781" s="219"/>
      <c r="X781" s="218">
        <v>0</v>
      </c>
      <c r="Y781" s="216">
        <v>0</v>
      </c>
      <c r="Z781" s="65" t="s">
        <v>12</v>
      </c>
      <c r="AA781" s="125">
        <f t="shared" si="477"/>
        <v>0</v>
      </c>
      <c r="AB781" s="125">
        <f t="shared" si="478"/>
        <v>0</v>
      </c>
      <c r="AC781" s="125">
        <f t="shared" si="479"/>
        <v>0</v>
      </c>
      <c r="AD781" s="66">
        <f>K781*Y781</f>
        <v>0</v>
      </c>
      <c r="AE781" s="66">
        <f>L781*Y781</f>
        <v>0</v>
      </c>
      <c r="AF781" s="200" t="s">
        <v>1262</v>
      </c>
      <c r="AG781" s="83"/>
      <c r="AH781" s="68"/>
      <c r="AI781" s="68"/>
      <c r="AJ781" s="68"/>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row>
    <row r="782" spans="1:63" ht="24.75" customHeight="1">
      <c r="A782" s="1"/>
      <c r="B782" s="275" t="s">
        <v>1568</v>
      </c>
      <c r="C782" s="276" t="s">
        <v>1569</v>
      </c>
      <c r="D782" s="222" t="s">
        <v>1262</v>
      </c>
      <c r="E782" s="307" t="s">
        <v>569</v>
      </c>
      <c r="F782" s="149" t="s">
        <v>404</v>
      </c>
      <c r="G782" s="149">
        <v>1</v>
      </c>
      <c r="H782" s="149" t="s">
        <v>20</v>
      </c>
      <c r="I782" s="149" t="s">
        <v>523</v>
      </c>
      <c r="J782" s="149">
        <v>7.5</v>
      </c>
      <c r="K782" s="149">
        <v>16.899999999999999</v>
      </c>
      <c r="L782" s="149">
        <v>5.1999999999999998E-2</v>
      </c>
      <c r="M782" s="149">
        <v>72</v>
      </c>
      <c r="N782" s="149">
        <v>9.1999999999999993</v>
      </c>
      <c r="O782" s="152"/>
      <c r="P782" s="165"/>
      <c r="Q782" s="159" t="s">
        <v>1233</v>
      </c>
      <c r="R782" s="154">
        <v>192.53</v>
      </c>
      <c r="S782" s="155">
        <f t="shared" si="474"/>
        <v>8.4713200000000004</v>
      </c>
      <c r="T782" s="156">
        <f>S782*M782</f>
        <v>609.93504000000007</v>
      </c>
      <c r="U782" s="157">
        <f t="shared" si="475"/>
        <v>8.4713200000000004</v>
      </c>
      <c r="V782" s="157">
        <f t="shared" si="476"/>
        <v>609.93504000000007</v>
      </c>
      <c r="W782" s="219"/>
      <c r="X782" s="218">
        <v>0</v>
      </c>
      <c r="Y782" s="216">
        <v>0</v>
      </c>
      <c r="Z782" s="65" t="s">
        <v>12</v>
      </c>
      <c r="AA782" s="125">
        <f t="shared" si="477"/>
        <v>0</v>
      </c>
      <c r="AB782" s="125">
        <f t="shared" si="478"/>
        <v>0</v>
      </c>
      <c r="AC782" s="125">
        <f t="shared" si="479"/>
        <v>0</v>
      </c>
      <c r="AD782" s="66">
        <f>K782*Y782</f>
        <v>0</v>
      </c>
      <c r="AE782" s="66">
        <f>L782*Y782</f>
        <v>0</v>
      </c>
      <c r="AF782" s="222" t="s">
        <v>1262</v>
      </c>
      <c r="AG782" s="83"/>
      <c r="AH782" s="68"/>
      <c r="AI782" s="68"/>
      <c r="AJ782" s="68"/>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row>
    <row r="783" spans="1:63" ht="24.75" customHeight="1">
      <c r="A783" s="1"/>
      <c r="B783" s="135" t="s">
        <v>1571</v>
      </c>
      <c r="C783" s="135"/>
      <c r="D783" s="74"/>
      <c r="E783" s="163"/>
      <c r="F783" s="163"/>
      <c r="G783" s="163"/>
      <c r="H783" s="163"/>
      <c r="I783" s="163"/>
      <c r="J783" s="163"/>
      <c r="K783" s="163"/>
      <c r="L783" s="163"/>
      <c r="M783" s="163"/>
      <c r="N783" s="163"/>
      <c r="O783" s="163"/>
      <c r="P783" s="162"/>
      <c r="Q783" s="162"/>
      <c r="R783" s="167"/>
      <c r="S783" s="167"/>
      <c r="T783" s="167"/>
      <c r="U783" s="167"/>
      <c r="V783" s="167"/>
      <c r="W783" s="211"/>
      <c r="X783" s="211"/>
      <c r="Y783" s="211"/>
      <c r="Z783" s="211"/>
      <c r="AA783" s="211"/>
      <c r="AB783" s="211"/>
      <c r="AC783" s="211"/>
      <c r="AD783" s="211"/>
      <c r="AE783" s="211"/>
      <c r="AF783" s="74"/>
      <c r="AG783" s="83"/>
      <c r="AH783" s="68"/>
      <c r="AI783" s="68"/>
      <c r="AJ783" s="68"/>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row>
    <row r="784" spans="1:63" ht="24.75" customHeight="1">
      <c r="A784" s="1"/>
      <c r="B784" s="248"/>
      <c r="C784" s="249" t="s">
        <v>720</v>
      </c>
      <c r="D784" s="101"/>
      <c r="E784" s="191"/>
      <c r="F784" s="191"/>
      <c r="G784" s="191"/>
      <c r="H784" s="191"/>
      <c r="I784" s="191"/>
      <c r="J784" s="191"/>
      <c r="K784" s="191"/>
      <c r="L784" s="191"/>
      <c r="M784" s="191"/>
      <c r="N784" s="191"/>
      <c r="O784" s="191"/>
      <c r="P784" s="192"/>
      <c r="Q784" s="191"/>
      <c r="R784" s="195"/>
      <c r="S784" s="195"/>
      <c r="T784" s="195"/>
      <c r="U784" s="195"/>
      <c r="V784" s="195"/>
      <c r="W784" s="223"/>
      <c r="X784" s="223"/>
      <c r="Y784" s="223"/>
      <c r="Z784" s="223"/>
      <c r="AA784" s="223"/>
      <c r="AB784" s="223"/>
      <c r="AC784" s="223"/>
      <c r="AD784" s="223"/>
      <c r="AE784" s="223"/>
      <c r="AF784" s="101"/>
      <c r="AG784" s="83"/>
      <c r="AH784" s="68"/>
      <c r="AI784" s="68"/>
      <c r="AJ784" s="68"/>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row>
    <row r="785" spans="1:63" ht="24.75" customHeight="1">
      <c r="A785" s="1"/>
      <c r="B785" s="251" t="s">
        <v>722</v>
      </c>
      <c r="C785" s="251" t="s">
        <v>723</v>
      </c>
      <c r="D785" s="254" t="s">
        <v>1262</v>
      </c>
      <c r="E785" s="149" t="s">
        <v>31</v>
      </c>
      <c r="F785" s="149" t="s">
        <v>404</v>
      </c>
      <c r="G785" s="149">
        <v>1</v>
      </c>
      <c r="H785" s="149" t="s">
        <v>20</v>
      </c>
      <c r="I785" s="149" t="s">
        <v>674</v>
      </c>
      <c r="J785" s="149">
        <v>10</v>
      </c>
      <c r="K785" s="149">
        <v>19</v>
      </c>
      <c r="L785" s="149">
        <v>5.2999999999999999E-2</v>
      </c>
      <c r="M785" s="149">
        <v>36</v>
      </c>
      <c r="N785" s="149">
        <v>16</v>
      </c>
      <c r="O785" s="149"/>
      <c r="P785" s="165"/>
      <c r="Q785" s="186" t="s">
        <v>1395</v>
      </c>
      <c r="R785" s="154">
        <v>337.77</v>
      </c>
      <c r="S785" s="155">
        <f t="shared" ref="S785" si="480">R785*0.044</f>
        <v>14.861879999999998</v>
      </c>
      <c r="T785" s="156">
        <f>S785*M785</f>
        <v>535.02767999999992</v>
      </c>
      <c r="U785" s="157">
        <f t="shared" ref="U785" si="481">S785*(1-$C$13)</f>
        <v>14.861879999999998</v>
      </c>
      <c r="V785" s="157">
        <f t="shared" ref="V785" si="482">T785*(1-$C$13)</f>
        <v>535.02767999999992</v>
      </c>
      <c r="W785" s="219"/>
      <c r="X785" s="218">
        <v>0</v>
      </c>
      <c r="Y785" s="216">
        <v>0</v>
      </c>
      <c r="Z785" s="65" t="s">
        <v>12</v>
      </c>
      <c r="AA785" s="125">
        <f t="shared" ref="AA785" si="483">U785*X785</f>
        <v>0</v>
      </c>
      <c r="AB785" s="125">
        <f t="shared" ref="AB785" si="484">V785*Y785</f>
        <v>0</v>
      </c>
      <c r="AC785" s="125">
        <f t="shared" ref="AC785" si="485">AA785+AB785</f>
        <v>0</v>
      </c>
      <c r="AD785" s="66">
        <f>K785*Y785</f>
        <v>0</v>
      </c>
      <c r="AE785" s="66">
        <f>L785*Y785</f>
        <v>0</v>
      </c>
      <c r="AF785" s="254" t="s">
        <v>1262</v>
      </c>
      <c r="AG785" s="83"/>
      <c r="AH785" s="68"/>
      <c r="AI785" s="68"/>
      <c r="AJ785" s="68"/>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row>
    <row r="786" spans="1:63" ht="24.75" customHeight="1">
      <c r="A786" s="1"/>
      <c r="B786" s="248"/>
      <c r="C786" s="249" t="s">
        <v>724</v>
      </c>
      <c r="D786" s="223"/>
      <c r="E786" s="191"/>
      <c r="F786" s="191"/>
      <c r="G786" s="191"/>
      <c r="H786" s="191"/>
      <c r="I786" s="191"/>
      <c r="J786" s="191"/>
      <c r="K786" s="191"/>
      <c r="L786" s="191"/>
      <c r="M786" s="191"/>
      <c r="N786" s="191"/>
      <c r="O786" s="191"/>
      <c r="P786" s="192"/>
      <c r="Q786" s="191"/>
      <c r="R786" s="195"/>
      <c r="S786" s="195"/>
      <c r="T786" s="195"/>
      <c r="U786" s="195"/>
      <c r="V786" s="195"/>
      <c r="W786" s="223"/>
      <c r="X786" s="223"/>
      <c r="Y786" s="223"/>
      <c r="Z786" s="223"/>
      <c r="AA786" s="223"/>
      <c r="AB786" s="223"/>
      <c r="AC786" s="223"/>
      <c r="AD786" s="223"/>
      <c r="AE786" s="223"/>
      <c r="AF786" s="223"/>
      <c r="AG786" s="83"/>
      <c r="AH786" s="68"/>
      <c r="AI786" s="68"/>
      <c r="AJ786" s="68"/>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row>
    <row r="787" spans="1:63" ht="24.75" customHeight="1">
      <c r="A787" s="1"/>
      <c r="B787" s="251" t="s">
        <v>1572</v>
      </c>
      <c r="C787" s="251" t="s">
        <v>1573</v>
      </c>
      <c r="D787" s="220" t="s">
        <v>1262</v>
      </c>
      <c r="E787" s="312" t="s">
        <v>31</v>
      </c>
      <c r="F787" s="149" t="s">
        <v>404</v>
      </c>
      <c r="G787" s="149">
        <v>1</v>
      </c>
      <c r="H787" s="149" t="s">
        <v>20</v>
      </c>
      <c r="I787" s="149" t="s">
        <v>674</v>
      </c>
      <c r="J787" s="149">
        <v>10</v>
      </c>
      <c r="K787" s="149">
        <v>19</v>
      </c>
      <c r="L787" s="149">
        <v>5.2999999999999999E-2</v>
      </c>
      <c r="M787" s="149">
        <v>36</v>
      </c>
      <c r="N787" s="149">
        <v>16</v>
      </c>
      <c r="O787" s="152"/>
      <c r="P787" s="165"/>
      <c r="Q787" s="159" t="s">
        <v>1233</v>
      </c>
      <c r="R787" s="154">
        <v>332.37</v>
      </c>
      <c r="S787" s="155">
        <f t="shared" ref="S787:S791" si="486">R787*0.044</f>
        <v>14.624279999999999</v>
      </c>
      <c r="T787" s="156">
        <f>S787*M787</f>
        <v>526.47407999999996</v>
      </c>
      <c r="U787" s="157">
        <f t="shared" ref="U787:U791" si="487">S787*(1-$C$13)</f>
        <v>14.624279999999999</v>
      </c>
      <c r="V787" s="157">
        <f t="shared" ref="V787:V791" si="488">T787*(1-$C$13)</f>
        <v>526.47407999999996</v>
      </c>
      <c r="W787" s="219"/>
      <c r="X787" s="218">
        <v>0</v>
      </c>
      <c r="Y787" s="216">
        <v>0</v>
      </c>
      <c r="Z787" s="65" t="s">
        <v>12</v>
      </c>
      <c r="AA787" s="125">
        <f t="shared" ref="AA787:AA791" si="489">U787*X787</f>
        <v>0</v>
      </c>
      <c r="AB787" s="125">
        <f t="shared" ref="AB787:AB791" si="490">V787*Y787</f>
        <v>0</v>
      </c>
      <c r="AC787" s="125">
        <f t="shared" ref="AC787:AC791" si="491">AA787+AB787</f>
        <v>0</v>
      </c>
      <c r="AD787" s="66">
        <f>K787*Y787</f>
        <v>0</v>
      </c>
      <c r="AE787" s="66">
        <f>L787*Y787</f>
        <v>0</v>
      </c>
      <c r="AF787" s="220" t="s">
        <v>1262</v>
      </c>
      <c r="AG787" s="83"/>
      <c r="AH787" s="68"/>
      <c r="AI787" s="68"/>
      <c r="AJ787" s="68"/>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row>
    <row r="788" spans="1:63" ht="24.75" customHeight="1">
      <c r="A788" s="1"/>
      <c r="B788" s="251" t="s">
        <v>1368</v>
      </c>
      <c r="C788" s="251" t="s">
        <v>1369</v>
      </c>
      <c r="D788" s="200" t="s">
        <v>1262</v>
      </c>
      <c r="E788" s="307" t="s">
        <v>673</v>
      </c>
      <c r="F788" s="149" t="s">
        <v>404</v>
      </c>
      <c r="G788" s="149">
        <v>1</v>
      </c>
      <c r="H788" s="149" t="s">
        <v>20</v>
      </c>
      <c r="I788" s="149" t="s">
        <v>674</v>
      </c>
      <c r="J788" s="149">
        <v>10</v>
      </c>
      <c r="K788" s="149">
        <v>19</v>
      </c>
      <c r="L788" s="149">
        <v>5.2999999999999999E-2</v>
      </c>
      <c r="M788" s="149">
        <v>36</v>
      </c>
      <c r="N788" s="149"/>
      <c r="O788" s="152"/>
      <c r="P788" s="165"/>
      <c r="Q788" s="159" t="s">
        <v>1233</v>
      </c>
      <c r="R788" s="154">
        <v>337.77</v>
      </c>
      <c r="S788" s="155">
        <f t="shared" ref="S788" si="492">R788*0.044</f>
        <v>14.861879999999998</v>
      </c>
      <c r="T788" s="156">
        <f>S788*M788</f>
        <v>535.02767999999992</v>
      </c>
      <c r="U788" s="157">
        <f t="shared" ref="U788" si="493">S788*(1-$C$13)</f>
        <v>14.861879999999998</v>
      </c>
      <c r="V788" s="157">
        <f t="shared" ref="V788" si="494">T788*(1-$C$13)</f>
        <v>535.02767999999992</v>
      </c>
      <c r="W788" s="219"/>
      <c r="X788" s="218">
        <v>0</v>
      </c>
      <c r="Y788" s="216">
        <v>0</v>
      </c>
      <c r="Z788" s="65" t="s">
        <v>12</v>
      </c>
      <c r="AA788" s="125">
        <f t="shared" ref="AA788" si="495">U788*X788</f>
        <v>0</v>
      </c>
      <c r="AB788" s="125">
        <f t="shared" ref="AB788" si="496">V788*Y788</f>
        <v>0</v>
      </c>
      <c r="AC788" s="125">
        <f t="shared" ref="AC788" si="497">AA788+AB788</f>
        <v>0</v>
      </c>
      <c r="AD788" s="66">
        <f>K788*Y788</f>
        <v>0</v>
      </c>
      <c r="AE788" s="66">
        <f>L788*Y788</f>
        <v>0</v>
      </c>
      <c r="AF788" s="220"/>
      <c r="AG788" s="83"/>
      <c r="AH788" s="68"/>
      <c r="AI788" s="68"/>
      <c r="AJ788" s="68"/>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row>
    <row r="789" spans="1:63" ht="24.75" customHeight="1">
      <c r="A789" s="1"/>
      <c r="B789" s="248"/>
      <c r="C789" s="249" t="s">
        <v>635</v>
      </c>
      <c r="D789" s="100"/>
      <c r="E789" s="191"/>
      <c r="F789" s="191"/>
      <c r="G789" s="191"/>
      <c r="H789" s="191"/>
      <c r="I789" s="191"/>
      <c r="J789" s="191"/>
      <c r="K789" s="191"/>
      <c r="L789" s="191"/>
      <c r="M789" s="191"/>
      <c r="N789" s="191"/>
      <c r="O789" s="191"/>
      <c r="P789" s="192"/>
      <c r="Q789" s="191"/>
      <c r="R789" s="195"/>
      <c r="S789" s="195"/>
      <c r="T789" s="195"/>
      <c r="U789" s="195"/>
      <c r="V789" s="195"/>
      <c r="W789" s="223"/>
      <c r="X789" s="223"/>
      <c r="Y789" s="223"/>
      <c r="Z789" s="223"/>
      <c r="AA789" s="223"/>
      <c r="AB789" s="223"/>
      <c r="AC789" s="223"/>
      <c r="AD789" s="223"/>
      <c r="AE789" s="223"/>
      <c r="AF789" s="100"/>
      <c r="AG789" s="83"/>
      <c r="AH789" s="68"/>
      <c r="AI789" s="68"/>
      <c r="AJ789" s="68"/>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row>
    <row r="790" spans="1:63" ht="24.75" customHeight="1">
      <c r="A790" s="1"/>
      <c r="B790" s="251" t="s">
        <v>736</v>
      </c>
      <c r="C790" s="251" t="s">
        <v>737</v>
      </c>
      <c r="D790" s="254" t="s">
        <v>1262</v>
      </c>
      <c r="E790" s="149" t="s">
        <v>31</v>
      </c>
      <c r="F790" s="149" t="s">
        <v>404</v>
      </c>
      <c r="G790" s="149">
        <v>1</v>
      </c>
      <c r="H790" s="149" t="s">
        <v>20</v>
      </c>
      <c r="I790" s="149" t="s">
        <v>674</v>
      </c>
      <c r="J790" s="149">
        <v>10</v>
      </c>
      <c r="K790" s="149">
        <v>19</v>
      </c>
      <c r="L790" s="149">
        <v>5.2999999999999999E-2</v>
      </c>
      <c r="M790" s="149">
        <v>36</v>
      </c>
      <c r="N790" s="149">
        <v>16</v>
      </c>
      <c r="O790" s="152"/>
      <c r="P790" s="165"/>
      <c r="Q790" s="159" t="s">
        <v>1233</v>
      </c>
      <c r="R790" s="154">
        <v>414.25</v>
      </c>
      <c r="S790" s="155">
        <f t="shared" si="486"/>
        <v>18.227</v>
      </c>
      <c r="T790" s="156">
        <f>S790*M790</f>
        <v>656.17200000000003</v>
      </c>
      <c r="U790" s="157">
        <f t="shared" si="487"/>
        <v>18.227</v>
      </c>
      <c r="V790" s="157">
        <f t="shared" si="488"/>
        <v>656.17200000000003</v>
      </c>
      <c r="W790" s="219"/>
      <c r="X790" s="218">
        <v>0</v>
      </c>
      <c r="Y790" s="216">
        <v>0</v>
      </c>
      <c r="Z790" s="65" t="s">
        <v>12</v>
      </c>
      <c r="AA790" s="125">
        <f t="shared" si="489"/>
        <v>0</v>
      </c>
      <c r="AB790" s="125">
        <f t="shared" si="490"/>
        <v>0</v>
      </c>
      <c r="AC790" s="125">
        <f t="shared" si="491"/>
        <v>0</v>
      </c>
      <c r="AD790" s="66">
        <f>K790*Y790</f>
        <v>0</v>
      </c>
      <c r="AE790" s="66">
        <f>L790*Y790</f>
        <v>0</v>
      </c>
      <c r="AF790" s="254" t="s">
        <v>1262</v>
      </c>
      <c r="AG790" s="83"/>
      <c r="AH790" s="68"/>
      <c r="AI790" s="68"/>
      <c r="AJ790" s="68"/>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row>
    <row r="791" spans="1:63" ht="24.75" customHeight="1">
      <c r="A791" s="1"/>
      <c r="B791" s="251" t="s">
        <v>1574</v>
      </c>
      <c r="C791" s="251" t="s">
        <v>1575</v>
      </c>
      <c r="D791" s="220"/>
      <c r="E791" s="149" t="s">
        <v>31</v>
      </c>
      <c r="F791" s="149" t="s">
        <v>404</v>
      </c>
      <c r="G791" s="149">
        <v>1</v>
      </c>
      <c r="H791" s="149" t="s">
        <v>20</v>
      </c>
      <c r="I791" s="149" t="s">
        <v>674</v>
      </c>
      <c r="J791" s="149">
        <v>10</v>
      </c>
      <c r="K791" s="149">
        <v>19</v>
      </c>
      <c r="L791" s="149">
        <v>5.2999999999999999E-2</v>
      </c>
      <c r="M791" s="149">
        <v>36</v>
      </c>
      <c r="N791" s="149"/>
      <c r="O791" s="152"/>
      <c r="P791" s="165"/>
      <c r="Q791" s="159" t="s">
        <v>1233</v>
      </c>
      <c r="R791" s="154">
        <v>414.25</v>
      </c>
      <c r="S791" s="155">
        <f t="shared" si="486"/>
        <v>18.227</v>
      </c>
      <c r="T791" s="156">
        <f>S791*M791</f>
        <v>656.17200000000003</v>
      </c>
      <c r="U791" s="157">
        <f t="shared" si="487"/>
        <v>18.227</v>
      </c>
      <c r="V791" s="157">
        <f t="shared" si="488"/>
        <v>656.17200000000003</v>
      </c>
      <c r="W791" s="219"/>
      <c r="X791" s="218">
        <v>0</v>
      </c>
      <c r="Y791" s="216">
        <v>0</v>
      </c>
      <c r="Z791" s="65" t="s">
        <v>12</v>
      </c>
      <c r="AA791" s="125">
        <f t="shared" si="489"/>
        <v>0</v>
      </c>
      <c r="AB791" s="125">
        <f t="shared" si="490"/>
        <v>0</v>
      </c>
      <c r="AC791" s="125">
        <f t="shared" si="491"/>
        <v>0</v>
      </c>
      <c r="AD791" s="66">
        <f>K791*Y791</f>
        <v>0</v>
      </c>
      <c r="AE791" s="66">
        <f>L791*Y791</f>
        <v>0</v>
      </c>
      <c r="AF791" s="220"/>
      <c r="AG791" s="83"/>
      <c r="AH791" s="68"/>
      <c r="AI791" s="68"/>
      <c r="AJ791" s="68"/>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row>
    <row r="792" spans="1:63" ht="24.75" customHeight="1">
      <c r="A792" s="1"/>
      <c r="B792" s="248"/>
      <c r="C792" s="249" t="s">
        <v>744</v>
      </c>
      <c r="D792" s="223"/>
      <c r="E792" s="191"/>
      <c r="F792" s="191"/>
      <c r="G792" s="191"/>
      <c r="H792" s="191"/>
      <c r="I792" s="191"/>
      <c r="J792" s="191"/>
      <c r="K792" s="191"/>
      <c r="L792" s="191"/>
      <c r="M792" s="191"/>
      <c r="N792" s="191"/>
      <c r="O792" s="191"/>
      <c r="P792" s="192"/>
      <c r="Q792" s="191"/>
      <c r="R792" s="195"/>
      <c r="S792" s="195"/>
      <c r="T792" s="195"/>
      <c r="U792" s="195"/>
      <c r="V792" s="195"/>
      <c r="W792" s="223"/>
      <c r="X792" s="223"/>
      <c r="Y792" s="223"/>
      <c r="Z792" s="223"/>
      <c r="AA792" s="223"/>
      <c r="AB792" s="223"/>
      <c r="AC792" s="223"/>
      <c r="AD792" s="223"/>
      <c r="AE792" s="223"/>
      <c r="AF792" s="223"/>
      <c r="AG792" s="83"/>
      <c r="AH792" s="68"/>
      <c r="AI792" s="68"/>
      <c r="AJ792" s="68"/>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row>
    <row r="793" spans="1:63" ht="24.75" customHeight="1">
      <c r="A793" s="1"/>
      <c r="B793" s="251" t="s">
        <v>1823</v>
      </c>
      <c r="C793" s="251" t="s">
        <v>1104</v>
      </c>
      <c r="D793" s="254" t="s">
        <v>1262</v>
      </c>
      <c r="E793" s="149" t="s">
        <v>31</v>
      </c>
      <c r="F793" s="149" t="s">
        <v>404</v>
      </c>
      <c r="G793" s="149">
        <v>1</v>
      </c>
      <c r="H793" s="149" t="s">
        <v>20</v>
      </c>
      <c r="I793" s="149" t="s">
        <v>674</v>
      </c>
      <c r="J793" s="149">
        <v>10</v>
      </c>
      <c r="K793" s="149">
        <v>19</v>
      </c>
      <c r="L793" s="149">
        <v>5.2999999999999999E-2</v>
      </c>
      <c r="M793" s="149">
        <v>36</v>
      </c>
      <c r="N793" s="149">
        <v>16</v>
      </c>
      <c r="O793" s="152"/>
      <c r="P793" s="165"/>
      <c r="Q793" s="159" t="s">
        <v>1233</v>
      </c>
      <c r="R793" s="154">
        <v>337.77</v>
      </c>
      <c r="S793" s="155">
        <f t="shared" ref="S793" si="498">R793*0.044</f>
        <v>14.861879999999998</v>
      </c>
      <c r="T793" s="156">
        <f t="shared" ref="T793:T826" si="499">S793*M793</f>
        <v>535.02767999999992</v>
      </c>
      <c r="U793" s="157">
        <f t="shared" ref="U793" si="500">S793*(1-$C$13)</f>
        <v>14.861879999999998</v>
      </c>
      <c r="V793" s="157">
        <f t="shared" ref="V793" si="501">T793*(1-$C$13)</f>
        <v>535.02767999999992</v>
      </c>
      <c r="W793" s="223"/>
      <c r="X793" s="223"/>
      <c r="Y793" s="216">
        <v>0</v>
      </c>
      <c r="Z793" s="223"/>
      <c r="AA793" s="223"/>
      <c r="AB793" s="125">
        <f t="shared" ref="AB793" si="502">V793*Y793</f>
        <v>0</v>
      </c>
      <c r="AC793" s="125">
        <f t="shared" ref="AC793" si="503">AA793+AB793</f>
        <v>0</v>
      </c>
      <c r="AD793" s="66">
        <f t="shared" ref="AD793:AD826" si="504">K793*Y793</f>
        <v>0</v>
      </c>
      <c r="AE793" s="66">
        <f t="shared" ref="AE793:AE826" si="505">L793*Y793</f>
        <v>0</v>
      </c>
      <c r="AF793" s="223"/>
      <c r="AG793" s="83"/>
      <c r="AH793" s="68"/>
      <c r="AI793" s="68"/>
      <c r="AJ793" s="68"/>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row>
    <row r="794" spans="1:63" ht="24.75" customHeight="1">
      <c r="A794" s="1"/>
      <c r="B794" s="251" t="s">
        <v>1364</v>
      </c>
      <c r="C794" s="251" t="s">
        <v>1576</v>
      </c>
      <c r="D794" s="200" t="s">
        <v>1262</v>
      </c>
      <c r="E794" s="149" t="s">
        <v>31</v>
      </c>
      <c r="F794" s="149" t="s">
        <v>404</v>
      </c>
      <c r="G794" s="149">
        <v>1</v>
      </c>
      <c r="H794" s="149" t="s">
        <v>20</v>
      </c>
      <c r="I794" s="149" t="s">
        <v>674</v>
      </c>
      <c r="J794" s="149">
        <v>10</v>
      </c>
      <c r="K794" s="149">
        <v>19</v>
      </c>
      <c r="L794" s="149">
        <v>5.2999999999999999E-2</v>
      </c>
      <c r="M794" s="149">
        <v>36</v>
      </c>
      <c r="N794" s="149">
        <v>16</v>
      </c>
      <c r="O794" s="152"/>
      <c r="P794" s="165"/>
      <c r="Q794" s="159" t="s">
        <v>1233</v>
      </c>
      <c r="R794" s="154">
        <v>302.27999999999997</v>
      </c>
      <c r="S794" s="155">
        <f t="shared" ref="S794:S826" si="506">R794*0.044</f>
        <v>13.300319999999997</v>
      </c>
      <c r="T794" s="156">
        <f t="shared" si="499"/>
        <v>478.81151999999992</v>
      </c>
      <c r="U794" s="157">
        <f t="shared" ref="U794:U826" si="507">S794*(1-$C$13)</f>
        <v>13.300319999999997</v>
      </c>
      <c r="V794" s="157">
        <f t="shared" ref="V794:V826" si="508">T794*(1-$C$13)</f>
        <v>478.81151999999992</v>
      </c>
      <c r="W794" s="219"/>
      <c r="X794" s="218">
        <v>0</v>
      </c>
      <c r="Y794" s="216">
        <v>0</v>
      </c>
      <c r="Z794" s="65" t="s">
        <v>12</v>
      </c>
      <c r="AA794" s="125">
        <f t="shared" ref="AA794:AA826" si="509">U794*X794</f>
        <v>0</v>
      </c>
      <c r="AB794" s="125">
        <f t="shared" ref="AB794:AB826" si="510">V794*Y794</f>
        <v>0</v>
      </c>
      <c r="AC794" s="125">
        <f t="shared" ref="AC794:AC826" si="511">AA794+AB794</f>
        <v>0</v>
      </c>
      <c r="AD794" s="66">
        <f t="shared" si="504"/>
        <v>0</v>
      </c>
      <c r="AE794" s="66">
        <f t="shared" si="505"/>
        <v>0</v>
      </c>
      <c r="AF794" s="200" t="s">
        <v>1262</v>
      </c>
      <c r="AG794" s="68">
        <v>168</v>
      </c>
      <c r="AH794" s="68"/>
      <c r="AI794" s="68"/>
      <c r="AJ794" s="68"/>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row>
    <row r="795" spans="1:63" ht="24.75" customHeight="1">
      <c r="A795" s="1"/>
      <c r="B795" s="251" t="s">
        <v>1824</v>
      </c>
      <c r="C795" s="251" t="s">
        <v>1825</v>
      </c>
      <c r="D795" s="220" t="s">
        <v>1262</v>
      </c>
      <c r="E795" s="149" t="s">
        <v>31</v>
      </c>
      <c r="F795" s="149" t="s">
        <v>404</v>
      </c>
      <c r="G795" s="149">
        <v>1</v>
      </c>
      <c r="H795" s="149" t="s">
        <v>20</v>
      </c>
      <c r="I795" s="149" t="s">
        <v>674</v>
      </c>
      <c r="J795" s="149">
        <v>10</v>
      </c>
      <c r="K795" s="149">
        <v>19</v>
      </c>
      <c r="L795" s="149">
        <v>5.2999999999999999E-2</v>
      </c>
      <c r="M795" s="149">
        <v>36</v>
      </c>
      <c r="N795" s="149">
        <v>16</v>
      </c>
      <c r="O795" s="152"/>
      <c r="P795" s="165"/>
      <c r="Q795" s="159" t="s">
        <v>1233</v>
      </c>
      <c r="R795" s="154">
        <v>337.77</v>
      </c>
      <c r="S795" s="155">
        <f t="shared" si="506"/>
        <v>14.861879999999998</v>
      </c>
      <c r="T795" s="156">
        <f t="shared" si="499"/>
        <v>535.02767999999992</v>
      </c>
      <c r="U795" s="157">
        <f t="shared" si="507"/>
        <v>14.861879999999998</v>
      </c>
      <c r="V795" s="157">
        <f t="shared" si="508"/>
        <v>535.02767999999992</v>
      </c>
      <c r="W795" s="219"/>
      <c r="X795" s="218"/>
      <c r="Y795" s="216">
        <v>0</v>
      </c>
      <c r="Z795" s="65"/>
      <c r="AA795" s="125"/>
      <c r="AB795" s="125">
        <f t="shared" si="510"/>
        <v>0</v>
      </c>
      <c r="AC795" s="125">
        <f t="shared" si="511"/>
        <v>0</v>
      </c>
      <c r="AD795" s="66">
        <f t="shared" si="504"/>
        <v>0</v>
      </c>
      <c r="AE795" s="66">
        <f t="shared" si="505"/>
        <v>0</v>
      </c>
      <c r="AF795" s="220"/>
      <c r="AG795" s="68"/>
      <c r="AH795" s="68"/>
      <c r="AI795" s="68"/>
      <c r="AJ795" s="68"/>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row>
    <row r="796" spans="1:63" ht="24.75" customHeight="1">
      <c r="A796" s="1"/>
      <c r="B796" s="251" t="s">
        <v>1826</v>
      </c>
      <c r="C796" s="251" t="s">
        <v>1827</v>
      </c>
      <c r="D796" s="220" t="s">
        <v>1262</v>
      </c>
      <c r="E796" s="149" t="s">
        <v>31</v>
      </c>
      <c r="F796" s="149" t="s">
        <v>404</v>
      </c>
      <c r="G796" s="149">
        <v>1</v>
      </c>
      <c r="H796" s="149" t="s">
        <v>20</v>
      </c>
      <c r="I796" s="149" t="s">
        <v>674</v>
      </c>
      <c r="J796" s="149">
        <v>10</v>
      </c>
      <c r="K796" s="149">
        <v>19</v>
      </c>
      <c r="L796" s="149">
        <v>5.2999999999999999E-2</v>
      </c>
      <c r="M796" s="149">
        <v>36</v>
      </c>
      <c r="N796" s="149">
        <v>16</v>
      </c>
      <c r="O796" s="152"/>
      <c r="P796" s="165"/>
      <c r="Q796" s="159" t="s">
        <v>1233</v>
      </c>
      <c r="R796" s="154">
        <v>337.77</v>
      </c>
      <c r="S796" s="155">
        <f t="shared" si="506"/>
        <v>14.861879999999998</v>
      </c>
      <c r="T796" s="156">
        <f t="shared" si="499"/>
        <v>535.02767999999992</v>
      </c>
      <c r="U796" s="157">
        <f t="shared" si="507"/>
        <v>14.861879999999998</v>
      </c>
      <c r="V796" s="157">
        <f t="shared" si="508"/>
        <v>535.02767999999992</v>
      </c>
      <c r="W796" s="219"/>
      <c r="X796" s="218"/>
      <c r="Y796" s="216">
        <v>0</v>
      </c>
      <c r="Z796" s="65"/>
      <c r="AA796" s="125"/>
      <c r="AB796" s="125">
        <f t="shared" si="510"/>
        <v>0</v>
      </c>
      <c r="AC796" s="125">
        <f t="shared" si="511"/>
        <v>0</v>
      </c>
      <c r="AD796" s="66">
        <f t="shared" si="504"/>
        <v>0</v>
      </c>
      <c r="AE796" s="66">
        <f t="shared" si="505"/>
        <v>0</v>
      </c>
      <c r="AF796" s="220"/>
      <c r="AG796" s="68"/>
      <c r="AH796" s="68"/>
      <c r="AI796" s="68"/>
      <c r="AJ796" s="68"/>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row>
    <row r="797" spans="1:63" ht="24.75" customHeight="1">
      <c r="A797" s="1"/>
      <c r="B797" s="251" t="s">
        <v>752</v>
      </c>
      <c r="C797" s="251" t="s">
        <v>1786</v>
      </c>
      <c r="D797" s="254" t="s">
        <v>1262</v>
      </c>
      <c r="E797" s="149" t="s">
        <v>31</v>
      </c>
      <c r="F797" s="149" t="s">
        <v>404</v>
      </c>
      <c r="G797" s="149">
        <v>1</v>
      </c>
      <c r="H797" s="149" t="s">
        <v>20</v>
      </c>
      <c r="I797" s="149" t="s">
        <v>674</v>
      </c>
      <c r="J797" s="149">
        <v>10</v>
      </c>
      <c r="K797" s="149">
        <v>19</v>
      </c>
      <c r="L797" s="149">
        <v>5.2999999999999999E-2</v>
      </c>
      <c r="M797" s="149">
        <v>36</v>
      </c>
      <c r="N797" s="149">
        <v>16</v>
      </c>
      <c r="O797" s="152"/>
      <c r="P797" s="165"/>
      <c r="Q797" s="186" t="s">
        <v>1395</v>
      </c>
      <c r="R797" s="154">
        <v>356.89</v>
      </c>
      <c r="S797" s="155">
        <f t="shared" ref="S797:S809" si="512">R797*0.044</f>
        <v>15.703159999999999</v>
      </c>
      <c r="T797" s="156">
        <f t="shared" si="499"/>
        <v>565.31376</v>
      </c>
      <c r="U797" s="157">
        <f t="shared" ref="U797:U809" si="513">S797*(1-$C$13)</f>
        <v>15.703159999999999</v>
      </c>
      <c r="V797" s="157">
        <f t="shared" ref="V797:V809" si="514">T797*(1-$C$13)</f>
        <v>565.31376</v>
      </c>
      <c r="W797" s="219"/>
      <c r="X797" s="218">
        <v>0</v>
      </c>
      <c r="Y797" s="216">
        <v>0</v>
      </c>
      <c r="Z797" s="65" t="s">
        <v>12</v>
      </c>
      <c r="AA797" s="125">
        <f t="shared" ref="AA797:AA809" si="515">U797*X797</f>
        <v>0</v>
      </c>
      <c r="AB797" s="125">
        <f t="shared" ref="AB797:AB809" si="516">V797*Y797</f>
        <v>0</v>
      </c>
      <c r="AC797" s="125">
        <f t="shared" ref="AC797:AC809" si="517">AA797+AB797</f>
        <v>0</v>
      </c>
      <c r="AD797" s="66">
        <f t="shared" si="504"/>
        <v>0</v>
      </c>
      <c r="AE797" s="66">
        <f t="shared" si="505"/>
        <v>0</v>
      </c>
      <c r="AF797" s="254" t="s">
        <v>1262</v>
      </c>
      <c r="AG797" s="68"/>
      <c r="AH797" s="68"/>
      <c r="AI797" s="68"/>
      <c r="AJ797" s="68"/>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row>
    <row r="798" spans="1:63" ht="24.75" customHeight="1">
      <c r="A798" s="1"/>
      <c r="B798" s="251" t="s">
        <v>706</v>
      </c>
      <c r="C798" s="251" t="s">
        <v>707</v>
      </c>
      <c r="D798" s="254" t="s">
        <v>1262</v>
      </c>
      <c r="E798" s="149" t="s">
        <v>31</v>
      </c>
      <c r="F798" s="149" t="s">
        <v>404</v>
      </c>
      <c r="G798" s="149">
        <v>1</v>
      </c>
      <c r="H798" s="149" t="s">
        <v>20</v>
      </c>
      <c r="I798" s="149" t="s">
        <v>674</v>
      </c>
      <c r="J798" s="149">
        <v>10</v>
      </c>
      <c r="K798" s="149">
        <v>19</v>
      </c>
      <c r="L798" s="149">
        <v>5.2999999999999999E-2</v>
      </c>
      <c r="M798" s="149">
        <v>36</v>
      </c>
      <c r="N798" s="149">
        <v>16</v>
      </c>
      <c r="O798" s="152"/>
      <c r="P798" s="165"/>
      <c r="Q798" s="159" t="s">
        <v>1233</v>
      </c>
      <c r="R798" s="154">
        <v>337.77</v>
      </c>
      <c r="S798" s="155">
        <f t="shared" si="512"/>
        <v>14.861879999999998</v>
      </c>
      <c r="T798" s="156">
        <f t="shared" si="499"/>
        <v>535.02767999999992</v>
      </c>
      <c r="U798" s="157">
        <f t="shared" si="513"/>
        <v>14.861879999999998</v>
      </c>
      <c r="V798" s="157">
        <f t="shared" si="514"/>
        <v>535.02767999999992</v>
      </c>
      <c r="W798" s="219"/>
      <c r="X798" s="218"/>
      <c r="Y798" s="216">
        <v>0</v>
      </c>
      <c r="Z798" s="65"/>
      <c r="AA798" s="125"/>
      <c r="AB798" s="125">
        <f t="shared" si="516"/>
        <v>0</v>
      </c>
      <c r="AC798" s="125">
        <f t="shared" si="517"/>
        <v>0</v>
      </c>
      <c r="AD798" s="66">
        <f t="shared" si="504"/>
        <v>0</v>
      </c>
      <c r="AE798" s="66">
        <f t="shared" si="505"/>
        <v>0</v>
      </c>
      <c r="AF798" s="254"/>
      <c r="AG798" s="68"/>
      <c r="AH798" s="68"/>
      <c r="AI798" s="68"/>
      <c r="AJ798" s="68"/>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row>
    <row r="799" spans="1:63" ht="24.75" customHeight="1">
      <c r="A799" s="1"/>
      <c r="B799" s="251" t="s">
        <v>1818</v>
      </c>
      <c r="C799" s="251" t="s">
        <v>1819</v>
      </c>
      <c r="D799" s="254" t="s">
        <v>1262</v>
      </c>
      <c r="E799" s="149" t="s">
        <v>31</v>
      </c>
      <c r="F799" s="149" t="s">
        <v>404</v>
      </c>
      <c r="G799" s="149">
        <v>1</v>
      </c>
      <c r="H799" s="149" t="s">
        <v>20</v>
      </c>
      <c r="I799" s="149" t="s">
        <v>674</v>
      </c>
      <c r="J799" s="149">
        <v>10</v>
      </c>
      <c r="K799" s="149">
        <v>19</v>
      </c>
      <c r="L799" s="149">
        <v>5.2999999999999999E-2</v>
      </c>
      <c r="M799" s="149">
        <v>36</v>
      </c>
      <c r="N799" s="149">
        <v>16</v>
      </c>
      <c r="O799" s="152"/>
      <c r="P799" s="165"/>
      <c r="Q799" s="159" t="s">
        <v>1233</v>
      </c>
      <c r="R799" s="154">
        <v>337.77</v>
      </c>
      <c r="S799" s="155">
        <f t="shared" ref="S799" si="518">R799*0.044</f>
        <v>14.861879999999998</v>
      </c>
      <c r="T799" s="156">
        <f t="shared" si="499"/>
        <v>535.02767999999992</v>
      </c>
      <c r="U799" s="157">
        <f t="shared" ref="U799" si="519">S799*(1-$C$13)</f>
        <v>14.861879999999998</v>
      </c>
      <c r="V799" s="157">
        <f t="shared" ref="V799" si="520">T799*(1-$C$13)</f>
        <v>535.02767999999992</v>
      </c>
      <c r="W799" s="219"/>
      <c r="X799" s="218">
        <v>0</v>
      </c>
      <c r="Y799" s="216">
        <v>0</v>
      </c>
      <c r="Z799" s="65" t="s">
        <v>12</v>
      </c>
      <c r="AA799" s="125">
        <f t="shared" ref="AA799" si="521">U799*X799</f>
        <v>0</v>
      </c>
      <c r="AB799" s="125">
        <f t="shared" ref="AB799" si="522">V799*Y799</f>
        <v>0</v>
      </c>
      <c r="AC799" s="125">
        <f t="shared" ref="AC799" si="523">AA799+AB799</f>
        <v>0</v>
      </c>
      <c r="AD799" s="66">
        <f t="shared" si="504"/>
        <v>0</v>
      </c>
      <c r="AE799" s="66">
        <f t="shared" si="505"/>
        <v>0</v>
      </c>
      <c r="AF799" s="254"/>
      <c r="AG799" s="68"/>
      <c r="AH799" s="68"/>
      <c r="AI799" s="68"/>
      <c r="AJ799" s="68"/>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row>
    <row r="800" spans="1:63" ht="24.75" customHeight="1">
      <c r="A800" s="1"/>
      <c r="B800" s="251" t="s">
        <v>756</v>
      </c>
      <c r="C800" s="251" t="s">
        <v>757</v>
      </c>
      <c r="D800" s="254" t="s">
        <v>1262</v>
      </c>
      <c r="E800" s="149" t="s">
        <v>31</v>
      </c>
      <c r="F800" s="149" t="s">
        <v>404</v>
      </c>
      <c r="G800" s="149">
        <v>1</v>
      </c>
      <c r="H800" s="149" t="s">
        <v>20</v>
      </c>
      <c r="I800" s="149" t="s">
        <v>674</v>
      </c>
      <c r="J800" s="149">
        <v>10</v>
      </c>
      <c r="K800" s="149">
        <v>19</v>
      </c>
      <c r="L800" s="149">
        <v>5.2999999999999999E-2</v>
      </c>
      <c r="M800" s="149">
        <v>36</v>
      </c>
      <c r="N800" s="149">
        <v>16</v>
      </c>
      <c r="O800" s="152"/>
      <c r="P800" s="165"/>
      <c r="Q800" s="186" t="s">
        <v>1395</v>
      </c>
      <c r="R800" s="154">
        <v>395.13</v>
      </c>
      <c r="S800" s="155">
        <f t="shared" si="512"/>
        <v>17.385719999999999</v>
      </c>
      <c r="T800" s="156">
        <f t="shared" si="499"/>
        <v>625.88591999999994</v>
      </c>
      <c r="U800" s="157">
        <f t="shared" si="513"/>
        <v>17.385719999999999</v>
      </c>
      <c r="V800" s="157">
        <f t="shared" si="514"/>
        <v>625.88591999999994</v>
      </c>
      <c r="W800" s="219"/>
      <c r="X800" s="218">
        <v>0</v>
      </c>
      <c r="Y800" s="216">
        <v>0</v>
      </c>
      <c r="Z800" s="65" t="s">
        <v>12</v>
      </c>
      <c r="AA800" s="125">
        <f t="shared" si="515"/>
        <v>0</v>
      </c>
      <c r="AB800" s="125">
        <f t="shared" si="516"/>
        <v>0</v>
      </c>
      <c r="AC800" s="125">
        <f t="shared" si="517"/>
        <v>0</v>
      </c>
      <c r="AD800" s="66">
        <f t="shared" si="504"/>
        <v>0</v>
      </c>
      <c r="AE800" s="66">
        <f t="shared" si="505"/>
        <v>0</v>
      </c>
      <c r="AF800" s="254" t="s">
        <v>1262</v>
      </c>
      <c r="AG800" s="68"/>
      <c r="AH800" s="68"/>
      <c r="AI800" s="68"/>
      <c r="AJ800" s="68"/>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row>
    <row r="801" spans="1:63" ht="24.75" customHeight="1">
      <c r="A801" s="1"/>
      <c r="B801" s="251" t="s">
        <v>718</v>
      </c>
      <c r="C801" s="251" t="s">
        <v>1787</v>
      </c>
      <c r="D801" s="254" t="s">
        <v>1262</v>
      </c>
      <c r="E801" s="149" t="s">
        <v>31</v>
      </c>
      <c r="F801" s="149" t="s">
        <v>404</v>
      </c>
      <c r="G801" s="149">
        <v>1</v>
      </c>
      <c r="H801" s="149" t="s">
        <v>20</v>
      </c>
      <c r="I801" s="149" t="s">
        <v>674</v>
      </c>
      <c r="J801" s="149">
        <v>10</v>
      </c>
      <c r="K801" s="149">
        <v>19</v>
      </c>
      <c r="L801" s="149">
        <v>5.2999999999999999E-2</v>
      </c>
      <c r="M801" s="149">
        <v>36</v>
      </c>
      <c r="N801" s="149">
        <v>16</v>
      </c>
      <c r="O801" s="152"/>
      <c r="P801" s="165"/>
      <c r="Q801" s="186" t="s">
        <v>1395</v>
      </c>
      <c r="R801" s="154">
        <v>337.77</v>
      </c>
      <c r="S801" s="155">
        <f t="shared" si="512"/>
        <v>14.861879999999998</v>
      </c>
      <c r="T801" s="156">
        <f t="shared" si="499"/>
        <v>535.02767999999992</v>
      </c>
      <c r="U801" s="157">
        <f t="shared" si="513"/>
        <v>14.861879999999998</v>
      </c>
      <c r="V801" s="157">
        <f t="shared" si="514"/>
        <v>535.02767999999992</v>
      </c>
      <c r="W801" s="219"/>
      <c r="X801" s="218">
        <v>0</v>
      </c>
      <c r="Y801" s="216">
        <v>0</v>
      </c>
      <c r="Z801" s="65" t="s">
        <v>12</v>
      </c>
      <c r="AA801" s="125">
        <f t="shared" si="515"/>
        <v>0</v>
      </c>
      <c r="AB801" s="125">
        <f t="shared" si="516"/>
        <v>0</v>
      </c>
      <c r="AC801" s="125">
        <f t="shared" si="517"/>
        <v>0</v>
      </c>
      <c r="AD801" s="66">
        <f t="shared" si="504"/>
        <v>0</v>
      </c>
      <c r="AE801" s="66">
        <f t="shared" si="505"/>
        <v>0</v>
      </c>
      <c r="AF801" s="254" t="s">
        <v>1262</v>
      </c>
      <c r="AG801" s="68"/>
      <c r="AH801" s="68"/>
      <c r="AI801" s="68"/>
      <c r="AJ801" s="68"/>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row>
    <row r="802" spans="1:63" ht="24.75" customHeight="1">
      <c r="A802" s="1"/>
      <c r="B802" s="251" t="s">
        <v>1828</v>
      </c>
      <c r="C802" s="251" t="s">
        <v>1126</v>
      </c>
      <c r="D802" s="254" t="s">
        <v>1262</v>
      </c>
      <c r="E802" s="149" t="s">
        <v>31</v>
      </c>
      <c r="F802" s="149" t="s">
        <v>404</v>
      </c>
      <c r="G802" s="149">
        <v>1</v>
      </c>
      <c r="H802" s="149" t="s">
        <v>20</v>
      </c>
      <c r="I802" s="149" t="s">
        <v>674</v>
      </c>
      <c r="J802" s="149">
        <v>10</v>
      </c>
      <c r="K802" s="149">
        <v>19</v>
      </c>
      <c r="L802" s="149">
        <v>5.2999999999999999E-2</v>
      </c>
      <c r="M802" s="149">
        <v>36</v>
      </c>
      <c r="N802" s="149">
        <v>16</v>
      </c>
      <c r="O802" s="152"/>
      <c r="P802" s="165"/>
      <c r="Q802" s="159" t="s">
        <v>1233</v>
      </c>
      <c r="R802" s="154">
        <v>356.89</v>
      </c>
      <c r="S802" s="155">
        <f t="shared" si="512"/>
        <v>15.703159999999999</v>
      </c>
      <c r="T802" s="156">
        <f t="shared" si="499"/>
        <v>565.31376</v>
      </c>
      <c r="U802" s="157">
        <f t="shared" si="513"/>
        <v>15.703159999999999</v>
      </c>
      <c r="V802" s="157">
        <f t="shared" si="514"/>
        <v>565.31376</v>
      </c>
      <c r="W802" s="219"/>
      <c r="X802" s="218"/>
      <c r="Y802" s="216">
        <v>0</v>
      </c>
      <c r="Z802" s="65"/>
      <c r="AA802" s="125"/>
      <c r="AB802" s="125">
        <f t="shared" si="516"/>
        <v>0</v>
      </c>
      <c r="AC802" s="125">
        <f t="shared" si="517"/>
        <v>0</v>
      </c>
      <c r="AD802" s="66">
        <f t="shared" si="504"/>
        <v>0</v>
      </c>
      <c r="AE802" s="66">
        <f t="shared" si="505"/>
        <v>0</v>
      </c>
      <c r="AF802" s="254"/>
      <c r="AG802" s="68"/>
      <c r="AH802" s="68"/>
      <c r="AI802" s="68"/>
      <c r="AJ802" s="68"/>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row>
    <row r="803" spans="1:63" ht="24.75" customHeight="1">
      <c r="A803" s="1"/>
      <c r="B803" s="251" t="s">
        <v>713</v>
      </c>
      <c r="C803" s="251" t="s">
        <v>714</v>
      </c>
      <c r="D803" s="254" t="s">
        <v>1262</v>
      </c>
      <c r="E803" s="149" t="s">
        <v>31</v>
      </c>
      <c r="F803" s="149" t="s">
        <v>404</v>
      </c>
      <c r="G803" s="149">
        <v>1</v>
      </c>
      <c r="H803" s="149" t="s">
        <v>20</v>
      </c>
      <c r="I803" s="149" t="s">
        <v>674</v>
      </c>
      <c r="J803" s="149">
        <v>10</v>
      </c>
      <c r="K803" s="149">
        <v>19</v>
      </c>
      <c r="L803" s="149">
        <v>5.2999999999999999E-2</v>
      </c>
      <c r="M803" s="149">
        <v>36</v>
      </c>
      <c r="N803" s="149">
        <v>16</v>
      </c>
      <c r="O803" s="152"/>
      <c r="P803" s="165"/>
      <c r="Q803" s="202" t="s">
        <v>1233</v>
      </c>
      <c r="R803" s="154">
        <v>337.77</v>
      </c>
      <c r="S803" s="155">
        <f t="shared" si="512"/>
        <v>14.861879999999998</v>
      </c>
      <c r="T803" s="156">
        <f t="shared" si="499"/>
        <v>535.02767999999992</v>
      </c>
      <c r="U803" s="157">
        <f t="shared" si="513"/>
        <v>14.861879999999998</v>
      </c>
      <c r="V803" s="157">
        <f t="shared" si="514"/>
        <v>535.02767999999992</v>
      </c>
      <c r="W803" s="219"/>
      <c r="X803" s="218">
        <v>0</v>
      </c>
      <c r="Y803" s="216">
        <v>0</v>
      </c>
      <c r="Z803" s="65" t="s">
        <v>12</v>
      </c>
      <c r="AA803" s="125">
        <f t="shared" si="515"/>
        <v>0</v>
      </c>
      <c r="AB803" s="125">
        <f t="shared" si="516"/>
        <v>0</v>
      </c>
      <c r="AC803" s="125">
        <f t="shared" si="517"/>
        <v>0</v>
      </c>
      <c r="AD803" s="66">
        <f t="shared" si="504"/>
        <v>0</v>
      </c>
      <c r="AE803" s="66">
        <f t="shared" si="505"/>
        <v>0</v>
      </c>
      <c r="AF803" s="254" t="s">
        <v>1262</v>
      </c>
      <c r="AG803" s="68"/>
      <c r="AH803" s="68"/>
      <c r="AI803" s="68"/>
      <c r="AJ803" s="68"/>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row>
    <row r="804" spans="1:63" ht="24.75" customHeight="1">
      <c r="A804" s="1"/>
      <c r="B804" s="251" t="s">
        <v>1577</v>
      </c>
      <c r="C804" s="251" t="s">
        <v>1578</v>
      </c>
      <c r="D804" s="200" t="s">
        <v>1262</v>
      </c>
      <c r="E804" s="149" t="s">
        <v>31</v>
      </c>
      <c r="F804" s="149" t="s">
        <v>404</v>
      </c>
      <c r="G804" s="149">
        <v>1</v>
      </c>
      <c r="H804" s="149" t="s">
        <v>20</v>
      </c>
      <c r="I804" s="149" t="s">
        <v>674</v>
      </c>
      <c r="J804" s="149">
        <v>10</v>
      </c>
      <c r="K804" s="149">
        <v>19</v>
      </c>
      <c r="L804" s="149">
        <v>5.2999999999999999E-2</v>
      </c>
      <c r="M804" s="149">
        <v>36</v>
      </c>
      <c r="N804" s="149">
        <v>16</v>
      </c>
      <c r="O804" s="152"/>
      <c r="P804" s="165"/>
      <c r="Q804" s="203" t="s">
        <v>1395</v>
      </c>
      <c r="R804" s="154">
        <v>337.77</v>
      </c>
      <c r="S804" s="155">
        <f t="shared" si="512"/>
        <v>14.861879999999998</v>
      </c>
      <c r="T804" s="156">
        <f t="shared" si="499"/>
        <v>535.02767999999992</v>
      </c>
      <c r="U804" s="157">
        <f t="shared" si="513"/>
        <v>14.861879999999998</v>
      </c>
      <c r="V804" s="157">
        <f t="shared" si="514"/>
        <v>535.02767999999992</v>
      </c>
      <c r="W804" s="219"/>
      <c r="X804" s="218">
        <v>0</v>
      </c>
      <c r="Y804" s="216">
        <v>0</v>
      </c>
      <c r="Z804" s="65" t="s">
        <v>12</v>
      </c>
      <c r="AA804" s="125">
        <f t="shared" si="515"/>
        <v>0</v>
      </c>
      <c r="AB804" s="125">
        <f t="shared" si="516"/>
        <v>0</v>
      </c>
      <c r="AC804" s="125">
        <f t="shared" si="517"/>
        <v>0</v>
      </c>
      <c r="AD804" s="66">
        <f t="shared" si="504"/>
        <v>0</v>
      </c>
      <c r="AE804" s="66">
        <f t="shared" si="505"/>
        <v>0</v>
      </c>
      <c r="AF804" s="200" t="s">
        <v>1262</v>
      </c>
      <c r="AG804" s="68">
        <v>11</v>
      </c>
      <c r="AH804" s="68"/>
      <c r="AI804" s="68"/>
      <c r="AJ804" s="68"/>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row>
    <row r="805" spans="1:63" ht="24.75" customHeight="1">
      <c r="A805" s="1"/>
      <c r="B805" s="251" t="s">
        <v>1829</v>
      </c>
      <c r="C805" s="251" t="s">
        <v>1830</v>
      </c>
      <c r="D805" s="200" t="s">
        <v>1262</v>
      </c>
      <c r="E805" s="149" t="s">
        <v>31</v>
      </c>
      <c r="F805" s="149" t="s">
        <v>404</v>
      </c>
      <c r="G805" s="149">
        <v>1</v>
      </c>
      <c r="H805" s="149" t="s">
        <v>20</v>
      </c>
      <c r="I805" s="149" t="s">
        <v>674</v>
      </c>
      <c r="J805" s="149">
        <v>10</v>
      </c>
      <c r="K805" s="149">
        <v>19</v>
      </c>
      <c r="L805" s="149">
        <v>5.2999999999999999E-2</v>
      </c>
      <c r="M805" s="149">
        <v>36</v>
      </c>
      <c r="N805" s="149">
        <v>16</v>
      </c>
      <c r="O805" s="152"/>
      <c r="P805" s="165"/>
      <c r="Q805" s="159" t="s">
        <v>1233</v>
      </c>
      <c r="R805" s="154">
        <v>356.89</v>
      </c>
      <c r="S805" s="155">
        <f t="shared" si="512"/>
        <v>15.703159999999999</v>
      </c>
      <c r="T805" s="156">
        <f t="shared" si="499"/>
        <v>565.31376</v>
      </c>
      <c r="U805" s="157">
        <f t="shared" si="513"/>
        <v>15.703159999999999</v>
      </c>
      <c r="V805" s="157">
        <f t="shared" si="514"/>
        <v>565.31376</v>
      </c>
      <c r="W805" s="219"/>
      <c r="X805" s="218"/>
      <c r="Y805" s="216">
        <v>0</v>
      </c>
      <c r="Z805" s="65"/>
      <c r="AA805" s="125"/>
      <c r="AB805" s="125">
        <f t="shared" si="516"/>
        <v>0</v>
      </c>
      <c r="AC805" s="125">
        <f t="shared" si="517"/>
        <v>0</v>
      </c>
      <c r="AD805" s="66">
        <f t="shared" si="504"/>
        <v>0</v>
      </c>
      <c r="AE805" s="66">
        <f t="shared" si="505"/>
        <v>0</v>
      </c>
      <c r="AF805" s="200"/>
      <c r="AG805" s="68"/>
      <c r="AH805" s="68"/>
      <c r="AI805" s="68"/>
      <c r="AJ805" s="68"/>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row>
    <row r="806" spans="1:63" ht="24.75" customHeight="1">
      <c r="A806" s="1"/>
      <c r="B806" s="251" t="s">
        <v>1831</v>
      </c>
      <c r="C806" s="251" t="s">
        <v>1832</v>
      </c>
      <c r="D806" s="200" t="s">
        <v>1262</v>
      </c>
      <c r="E806" s="149" t="s">
        <v>31</v>
      </c>
      <c r="F806" s="149" t="s">
        <v>404</v>
      </c>
      <c r="G806" s="149">
        <v>1</v>
      </c>
      <c r="H806" s="149" t="s">
        <v>20</v>
      </c>
      <c r="I806" s="149" t="s">
        <v>674</v>
      </c>
      <c r="J806" s="149">
        <v>10</v>
      </c>
      <c r="K806" s="149">
        <v>19</v>
      </c>
      <c r="L806" s="149">
        <v>5.2999999999999999E-2</v>
      </c>
      <c r="M806" s="149">
        <v>36</v>
      </c>
      <c r="N806" s="149">
        <v>16</v>
      </c>
      <c r="O806" s="152"/>
      <c r="P806" s="165"/>
      <c r="Q806" s="159" t="s">
        <v>1233</v>
      </c>
      <c r="R806" s="154">
        <v>337.77</v>
      </c>
      <c r="S806" s="155">
        <f t="shared" si="512"/>
        <v>14.861879999999998</v>
      </c>
      <c r="T806" s="156">
        <f t="shared" si="499"/>
        <v>535.02767999999992</v>
      </c>
      <c r="U806" s="157">
        <f t="shared" si="513"/>
        <v>14.861879999999998</v>
      </c>
      <c r="V806" s="157">
        <f t="shared" si="514"/>
        <v>535.02767999999992</v>
      </c>
      <c r="W806" s="219"/>
      <c r="X806" s="218"/>
      <c r="Y806" s="216">
        <v>0</v>
      </c>
      <c r="Z806" s="65"/>
      <c r="AA806" s="125"/>
      <c r="AB806" s="125">
        <f t="shared" si="516"/>
        <v>0</v>
      </c>
      <c r="AC806" s="125">
        <f t="shared" si="517"/>
        <v>0</v>
      </c>
      <c r="AD806" s="66">
        <f t="shared" si="504"/>
        <v>0</v>
      </c>
      <c r="AE806" s="66">
        <f t="shared" si="505"/>
        <v>0</v>
      </c>
      <c r="AF806" s="200"/>
      <c r="AG806" s="68"/>
      <c r="AH806" s="68"/>
      <c r="AI806" s="68"/>
      <c r="AJ806" s="68"/>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row>
    <row r="807" spans="1:63" ht="24.75" customHeight="1">
      <c r="A807" s="1"/>
      <c r="B807" s="251" t="s">
        <v>1833</v>
      </c>
      <c r="C807" s="251" t="s">
        <v>1834</v>
      </c>
      <c r="D807" s="200" t="s">
        <v>1262</v>
      </c>
      <c r="E807" s="149" t="s">
        <v>31</v>
      </c>
      <c r="F807" s="149" t="s">
        <v>404</v>
      </c>
      <c r="G807" s="149">
        <v>1</v>
      </c>
      <c r="H807" s="149" t="s">
        <v>20</v>
      </c>
      <c r="I807" s="149" t="s">
        <v>674</v>
      </c>
      <c r="J807" s="149">
        <v>10</v>
      </c>
      <c r="K807" s="149">
        <v>19</v>
      </c>
      <c r="L807" s="149">
        <v>5.2999999999999999E-2</v>
      </c>
      <c r="M807" s="149">
        <v>36</v>
      </c>
      <c r="N807" s="149">
        <v>16</v>
      </c>
      <c r="O807" s="152"/>
      <c r="P807" s="165"/>
      <c r="Q807" s="159" t="s">
        <v>1233</v>
      </c>
      <c r="R807" s="154">
        <v>337.77</v>
      </c>
      <c r="S807" s="155">
        <f t="shared" si="512"/>
        <v>14.861879999999998</v>
      </c>
      <c r="T807" s="156">
        <f t="shared" si="499"/>
        <v>535.02767999999992</v>
      </c>
      <c r="U807" s="157">
        <f t="shared" si="513"/>
        <v>14.861879999999998</v>
      </c>
      <c r="V807" s="157">
        <f t="shared" si="514"/>
        <v>535.02767999999992</v>
      </c>
      <c r="W807" s="219"/>
      <c r="X807" s="218"/>
      <c r="Y807" s="216">
        <v>0</v>
      </c>
      <c r="Z807" s="65"/>
      <c r="AA807" s="125"/>
      <c r="AB807" s="125">
        <f t="shared" si="516"/>
        <v>0</v>
      </c>
      <c r="AC807" s="125">
        <f t="shared" si="517"/>
        <v>0</v>
      </c>
      <c r="AD807" s="66">
        <f t="shared" si="504"/>
        <v>0</v>
      </c>
      <c r="AE807" s="66">
        <f t="shared" si="505"/>
        <v>0</v>
      </c>
      <c r="AF807" s="200"/>
      <c r="AG807" s="68"/>
      <c r="AH807" s="68"/>
      <c r="AI807" s="68"/>
      <c r="AJ807" s="68"/>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row>
    <row r="808" spans="1:63" ht="24.75" customHeight="1">
      <c r="A808" s="1"/>
      <c r="B808" s="251" t="s">
        <v>1835</v>
      </c>
      <c r="C808" s="251" t="s">
        <v>1836</v>
      </c>
      <c r="D808" s="200" t="s">
        <v>1262</v>
      </c>
      <c r="E808" s="149" t="s">
        <v>31</v>
      </c>
      <c r="F808" s="149" t="s">
        <v>404</v>
      </c>
      <c r="G808" s="149">
        <v>1</v>
      </c>
      <c r="H808" s="149" t="s">
        <v>20</v>
      </c>
      <c r="I808" s="149" t="s">
        <v>674</v>
      </c>
      <c r="J808" s="149">
        <v>10</v>
      </c>
      <c r="K808" s="149">
        <v>19</v>
      </c>
      <c r="L808" s="149">
        <v>5.2999999999999999E-2</v>
      </c>
      <c r="M808" s="149">
        <v>36</v>
      </c>
      <c r="N808" s="149">
        <v>16</v>
      </c>
      <c r="O808" s="152"/>
      <c r="P808" s="165"/>
      <c r="Q808" s="159" t="s">
        <v>1233</v>
      </c>
      <c r="R808" s="154">
        <v>337.77</v>
      </c>
      <c r="S808" s="155">
        <f t="shared" si="512"/>
        <v>14.861879999999998</v>
      </c>
      <c r="T808" s="156">
        <f t="shared" si="499"/>
        <v>535.02767999999992</v>
      </c>
      <c r="U808" s="157">
        <f t="shared" si="513"/>
        <v>14.861879999999998</v>
      </c>
      <c r="V808" s="157">
        <f t="shared" si="514"/>
        <v>535.02767999999992</v>
      </c>
      <c r="W808" s="219"/>
      <c r="X808" s="218"/>
      <c r="Y808" s="216">
        <v>0</v>
      </c>
      <c r="Z808" s="65"/>
      <c r="AA808" s="125"/>
      <c r="AB808" s="125">
        <f t="shared" si="516"/>
        <v>0</v>
      </c>
      <c r="AC808" s="125">
        <f t="shared" si="517"/>
        <v>0</v>
      </c>
      <c r="AD808" s="66">
        <f t="shared" si="504"/>
        <v>0</v>
      </c>
      <c r="AE808" s="66">
        <f t="shared" si="505"/>
        <v>0</v>
      </c>
      <c r="AF808" s="200"/>
      <c r="AG808" s="68"/>
      <c r="AH808" s="68"/>
      <c r="AI808" s="68"/>
      <c r="AJ808" s="68"/>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row>
    <row r="809" spans="1:63" ht="24.75" customHeight="1">
      <c r="A809" s="1"/>
      <c r="B809" s="251" t="s">
        <v>1788</v>
      </c>
      <c r="C809" s="251" t="s">
        <v>1789</v>
      </c>
      <c r="D809" s="200" t="s">
        <v>1262</v>
      </c>
      <c r="E809" s="149" t="s">
        <v>31</v>
      </c>
      <c r="F809" s="149" t="s">
        <v>404</v>
      </c>
      <c r="G809" s="149">
        <v>1</v>
      </c>
      <c r="H809" s="149" t="s">
        <v>20</v>
      </c>
      <c r="I809" s="149" t="s">
        <v>674</v>
      </c>
      <c r="J809" s="149">
        <v>10</v>
      </c>
      <c r="K809" s="149">
        <v>19</v>
      </c>
      <c r="L809" s="149">
        <v>5.2999999999999999E-2</v>
      </c>
      <c r="M809" s="149">
        <v>36</v>
      </c>
      <c r="N809" s="149">
        <v>16</v>
      </c>
      <c r="O809" s="152"/>
      <c r="P809" s="165"/>
      <c r="Q809" s="202" t="s">
        <v>1233</v>
      </c>
      <c r="R809" s="154">
        <v>337.77</v>
      </c>
      <c r="S809" s="155">
        <f t="shared" si="512"/>
        <v>14.861879999999998</v>
      </c>
      <c r="T809" s="156">
        <f t="shared" si="499"/>
        <v>535.02767999999992</v>
      </c>
      <c r="U809" s="157">
        <f t="shared" si="513"/>
        <v>14.861879999999998</v>
      </c>
      <c r="V809" s="157">
        <f t="shared" si="514"/>
        <v>535.02767999999992</v>
      </c>
      <c r="W809" s="219"/>
      <c r="X809" s="218">
        <v>0</v>
      </c>
      <c r="Y809" s="216">
        <v>0</v>
      </c>
      <c r="Z809" s="65" t="s">
        <v>12</v>
      </c>
      <c r="AA809" s="125">
        <f t="shared" si="515"/>
        <v>0</v>
      </c>
      <c r="AB809" s="125">
        <f t="shared" si="516"/>
        <v>0</v>
      </c>
      <c r="AC809" s="125">
        <f t="shared" si="517"/>
        <v>0</v>
      </c>
      <c r="AD809" s="66">
        <f t="shared" si="504"/>
        <v>0</v>
      </c>
      <c r="AE809" s="66">
        <f t="shared" si="505"/>
        <v>0</v>
      </c>
      <c r="AF809" s="200" t="s">
        <v>1262</v>
      </c>
      <c r="AG809" s="68"/>
      <c r="AH809" s="68"/>
      <c r="AI809" s="68"/>
      <c r="AJ809" s="68"/>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row>
    <row r="810" spans="1:63" ht="24.75" customHeight="1">
      <c r="A810" s="1"/>
      <c r="B810" s="251" t="s">
        <v>1579</v>
      </c>
      <c r="C810" s="251" t="s">
        <v>1580</v>
      </c>
      <c r="D810" s="200" t="s">
        <v>1262</v>
      </c>
      <c r="E810" s="149" t="s">
        <v>31</v>
      </c>
      <c r="F810" s="149" t="s">
        <v>404</v>
      </c>
      <c r="G810" s="149">
        <v>1</v>
      </c>
      <c r="H810" s="149" t="s">
        <v>20</v>
      </c>
      <c r="I810" s="149" t="s">
        <v>674</v>
      </c>
      <c r="J810" s="149">
        <v>10</v>
      </c>
      <c r="K810" s="149">
        <v>19</v>
      </c>
      <c r="L810" s="149">
        <v>5.2999999999999999E-2</v>
      </c>
      <c r="M810" s="149">
        <v>36</v>
      </c>
      <c r="N810" s="149">
        <v>16</v>
      </c>
      <c r="O810" s="152"/>
      <c r="P810" s="165"/>
      <c r="Q810" s="174" t="s">
        <v>1352</v>
      </c>
      <c r="R810" s="154">
        <v>337.77</v>
      </c>
      <c r="S810" s="155">
        <f t="shared" si="506"/>
        <v>14.861879999999998</v>
      </c>
      <c r="T810" s="156">
        <f t="shared" si="499"/>
        <v>535.02767999999992</v>
      </c>
      <c r="U810" s="157">
        <f t="shared" si="507"/>
        <v>14.861879999999998</v>
      </c>
      <c r="V810" s="157">
        <f t="shared" si="508"/>
        <v>535.02767999999992</v>
      </c>
      <c r="W810" s="219"/>
      <c r="X810" s="218">
        <v>0</v>
      </c>
      <c r="Y810" s="216">
        <v>0</v>
      </c>
      <c r="Z810" s="65" t="s">
        <v>12</v>
      </c>
      <c r="AA810" s="125">
        <f t="shared" si="509"/>
        <v>0</v>
      </c>
      <c r="AB810" s="125">
        <f t="shared" si="510"/>
        <v>0</v>
      </c>
      <c r="AC810" s="125">
        <f t="shared" si="511"/>
        <v>0</v>
      </c>
      <c r="AD810" s="66">
        <f t="shared" si="504"/>
        <v>0</v>
      </c>
      <c r="AE810" s="66">
        <f t="shared" si="505"/>
        <v>0</v>
      </c>
      <c r="AF810" s="200" t="s">
        <v>1262</v>
      </c>
      <c r="AG810" s="68">
        <v>0</v>
      </c>
      <c r="AH810" s="68"/>
      <c r="AI810" s="68"/>
      <c r="AJ810" s="68"/>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row>
    <row r="811" spans="1:63" ht="24.75" customHeight="1">
      <c r="A811" s="1"/>
      <c r="B811" s="277" t="s">
        <v>1581</v>
      </c>
      <c r="C811" s="253" t="s">
        <v>1582</v>
      </c>
      <c r="D811" s="200" t="s">
        <v>1262</v>
      </c>
      <c r="E811" s="149" t="s">
        <v>31</v>
      </c>
      <c r="F811" s="149" t="s">
        <v>404</v>
      </c>
      <c r="G811" s="149">
        <v>1</v>
      </c>
      <c r="H811" s="149" t="s">
        <v>20</v>
      </c>
      <c r="I811" s="149" t="s">
        <v>674</v>
      </c>
      <c r="J811" s="149">
        <v>10</v>
      </c>
      <c r="K811" s="149">
        <v>19</v>
      </c>
      <c r="L811" s="149">
        <v>5.2999999999999999E-2</v>
      </c>
      <c r="M811" s="149">
        <v>36</v>
      </c>
      <c r="N811" s="149">
        <v>16</v>
      </c>
      <c r="O811" s="152"/>
      <c r="P811" s="165"/>
      <c r="Q811" s="159" t="s">
        <v>1233</v>
      </c>
      <c r="R811" s="154">
        <v>337.77</v>
      </c>
      <c r="S811" s="155">
        <f t="shared" si="506"/>
        <v>14.861879999999998</v>
      </c>
      <c r="T811" s="156">
        <f t="shared" si="499"/>
        <v>535.02767999999992</v>
      </c>
      <c r="U811" s="157">
        <f t="shared" si="507"/>
        <v>14.861879999999998</v>
      </c>
      <c r="V811" s="157">
        <f t="shared" si="508"/>
        <v>535.02767999999992</v>
      </c>
      <c r="W811" s="219"/>
      <c r="X811" s="218">
        <v>0</v>
      </c>
      <c r="Y811" s="216">
        <v>0</v>
      </c>
      <c r="Z811" s="65" t="s">
        <v>12</v>
      </c>
      <c r="AA811" s="125">
        <f t="shared" si="509"/>
        <v>0</v>
      </c>
      <c r="AB811" s="125">
        <f t="shared" si="510"/>
        <v>0</v>
      </c>
      <c r="AC811" s="125">
        <f t="shared" si="511"/>
        <v>0</v>
      </c>
      <c r="AD811" s="66">
        <f t="shared" si="504"/>
        <v>0</v>
      </c>
      <c r="AE811" s="66">
        <f t="shared" si="505"/>
        <v>0</v>
      </c>
      <c r="AF811" s="200" t="s">
        <v>1262</v>
      </c>
      <c r="AG811" s="68">
        <v>0</v>
      </c>
      <c r="AH811" s="68"/>
      <c r="AI811" s="68"/>
      <c r="AJ811" s="68"/>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row>
    <row r="812" spans="1:63" ht="24.75" customHeight="1">
      <c r="A812" s="1"/>
      <c r="B812" s="252" t="s">
        <v>1583</v>
      </c>
      <c r="C812" s="253" t="s">
        <v>1584</v>
      </c>
      <c r="D812" s="200" t="s">
        <v>1262</v>
      </c>
      <c r="E812" s="149" t="s">
        <v>31</v>
      </c>
      <c r="F812" s="149" t="s">
        <v>404</v>
      </c>
      <c r="G812" s="149">
        <v>1</v>
      </c>
      <c r="H812" s="149" t="s">
        <v>20</v>
      </c>
      <c r="I812" s="149" t="s">
        <v>674</v>
      </c>
      <c r="J812" s="149">
        <v>10</v>
      </c>
      <c r="K812" s="149">
        <v>19</v>
      </c>
      <c r="L812" s="149">
        <v>5.2999999999999999E-2</v>
      </c>
      <c r="M812" s="149">
        <v>36</v>
      </c>
      <c r="N812" s="149">
        <v>16</v>
      </c>
      <c r="O812" s="152"/>
      <c r="P812" s="165"/>
      <c r="Q812" s="203" t="s">
        <v>1395</v>
      </c>
      <c r="R812" s="154">
        <v>337.77</v>
      </c>
      <c r="S812" s="155">
        <f t="shared" si="506"/>
        <v>14.861879999999998</v>
      </c>
      <c r="T812" s="156">
        <f t="shared" si="499"/>
        <v>535.02767999999992</v>
      </c>
      <c r="U812" s="157">
        <f t="shared" si="507"/>
        <v>14.861879999999998</v>
      </c>
      <c r="V812" s="157">
        <f t="shared" si="508"/>
        <v>535.02767999999992</v>
      </c>
      <c r="W812" s="219"/>
      <c r="X812" s="218">
        <v>0</v>
      </c>
      <c r="Y812" s="216">
        <v>0</v>
      </c>
      <c r="Z812" s="65" t="s">
        <v>12</v>
      </c>
      <c r="AA812" s="125">
        <f t="shared" si="509"/>
        <v>0</v>
      </c>
      <c r="AB812" s="125">
        <f t="shared" si="510"/>
        <v>0</v>
      </c>
      <c r="AC812" s="125">
        <f t="shared" si="511"/>
        <v>0</v>
      </c>
      <c r="AD812" s="66">
        <f t="shared" si="504"/>
        <v>0</v>
      </c>
      <c r="AE812" s="66">
        <f t="shared" si="505"/>
        <v>0</v>
      </c>
      <c r="AF812" s="200" t="s">
        <v>1262</v>
      </c>
      <c r="AG812" s="68">
        <v>0</v>
      </c>
      <c r="AH812" s="68"/>
      <c r="AI812" s="68"/>
      <c r="AJ812" s="68"/>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row>
    <row r="813" spans="1:63" ht="24.75" customHeight="1">
      <c r="A813" s="1"/>
      <c r="B813" s="277" t="s">
        <v>1585</v>
      </c>
      <c r="C813" s="273" t="s">
        <v>1586</v>
      </c>
      <c r="D813" s="200" t="s">
        <v>1262</v>
      </c>
      <c r="E813" s="149" t="s">
        <v>31</v>
      </c>
      <c r="F813" s="149" t="s">
        <v>404</v>
      </c>
      <c r="G813" s="149">
        <v>1</v>
      </c>
      <c r="H813" s="149" t="s">
        <v>20</v>
      </c>
      <c r="I813" s="149" t="s">
        <v>674</v>
      </c>
      <c r="J813" s="149">
        <v>10</v>
      </c>
      <c r="K813" s="149">
        <v>19</v>
      </c>
      <c r="L813" s="149">
        <v>5.2999999999999999E-2</v>
      </c>
      <c r="M813" s="149">
        <v>36</v>
      </c>
      <c r="N813" s="149">
        <v>16</v>
      </c>
      <c r="O813" s="152"/>
      <c r="P813" s="165"/>
      <c r="Q813" s="203" t="s">
        <v>1395</v>
      </c>
      <c r="R813" s="154">
        <v>356.89</v>
      </c>
      <c r="S813" s="155">
        <f t="shared" si="506"/>
        <v>15.703159999999999</v>
      </c>
      <c r="T813" s="156">
        <f t="shared" si="499"/>
        <v>565.31376</v>
      </c>
      <c r="U813" s="157">
        <f t="shared" si="507"/>
        <v>15.703159999999999</v>
      </c>
      <c r="V813" s="157">
        <f t="shared" si="508"/>
        <v>565.31376</v>
      </c>
      <c r="W813" s="219"/>
      <c r="X813" s="218">
        <v>0</v>
      </c>
      <c r="Y813" s="216">
        <v>0</v>
      </c>
      <c r="Z813" s="65" t="s">
        <v>12</v>
      </c>
      <c r="AA813" s="125">
        <f t="shared" si="509"/>
        <v>0</v>
      </c>
      <c r="AB813" s="125">
        <f t="shared" si="510"/>
        <v>0</v>
      </c>
      <c r="AC813" s="125">
        <f t="shared" si="511"/>
        <v>0</v>
      </c>
      <c r="AD813" s="66">
        <f t="shared" si="504"/>
        <v>0</v>
      </c>
      <c r="AE813" s="66">
        <f t="shared" si="505"/>
        <v>0</v>
      </c>
      <c r="AF813" s="200" t="s">
        <v>1262</v>
      </c>
      <c r="AG813" s="68"/>
      <c r="AH813" s="68"/>
      <c r="AI813" s="68"/>
      <c r="AJ813" s="68"/>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row>
    <row r="814" spans="1:63" ht="24.75" customHeight="1">
      <c r="A814" s="1"/>
      <c r="B814" s="277" t="s">
        <v>1820</v>
      </c>
      <c r="C814" s="273" t="s">
        <v>1821</v>
      </c>
      <c r="D814" s="200" t="s">
        <v>1262</v>
      </c>
      <c r="E814" s="149" t="s">
        <v>31</v>
      </c>
      <c r="F814" s="149" t="s">
        <v>404</v>
      </c>
      <c r="G814" s="149">
        <v>1</v>
      </c>
      <c r="H814" s="149" t="s">
        <v>20</v>
      </c>
      <c r="I814" s="149" t="s">
        <v>674</v>
      </c>
      <c r="J814" s="149">
        <v>10</v>
      </c>
      <c r="K814" s="149">
        <v>19</v>
      </c>
      <c r="L814" s="149">
        <v>5.2999999999999999E-2</v>
      </c>
      <c r="M814" s="149">
        <v>36</v>
      </c>
      <c r="N814" s="149">
        <v>16</v>
      </c>
      <c r="O814" s="152"/>
      <c r="P814" s="165"/>
      <c r="Q814" s="159" t="s">
        <v>1233</v>
      </c>
      <c r="R814" s="154">
        <v>337.77</v>
      </c>
      <c r="S814" s="155">
        <f t="shared" ref="S814" si="524">R814*0.044</f>
        <v>14.861879999999998</v>
      </c>
      <c r="T814" s="156">
        <f t="shared" si="499"/>
        <v>535.02767999999992</v>
      </c>
      <c r="U814" s="157">
        <f t="shared" ref="U814" si="525">S814*(1-$C$13)</f>
        <v>14.861879999999998</v>
      </c>
      <c r="V814" s="157">
        <f t="shared" ref="V814" si="526">T814*(1-$C$13)</f>
        <v>535.02767999999992</v>
      </c>
      <c r="W814" s="219"/>
      <c r="X814" s="218">
        <v>0</v>
      </c>
      <c r="Y814" s="216">
        <v>0</v>
      </c>
      <c r="Z814" s="65" t="s">
        <v>12</v>
      </c>
      <c r="AA814" s="125">
        <f t="shared" ref="AA814" si="527">U814*X814</f>
        <v>0</v>
      </c>
      <c r="AB814" s="125">
        <f t="shared" ref="AB814" si="528">V814*Y814</f>
        <v>0</v>
      </c>
      <c r="AC814" s="125">
        <f t="shared" ref="AC814" si="529">AA814+AB814</f>
        <v>0</v>
      </c>
      <c r="AD814" s="66">
        <f t="shared" si="504"/>
        <v>0</v>
      </c>
      <c r="AE814" s="66">
        <f t="shared" si="505"/>
        <v>0</v>
      </c>
      <c r="AF814" s="200"/>
      <c r="AG814" s="68"/>
      <c r="AH814" s="68"/>
      <c r="AI814" s="68"/>
      <c r="AJ814" s="68"/>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row>
    <row r="815" spans="1:63" ht="24.75" customHeight="1">
      <c r="A815" s="1"/>
      <c r="B815" s="277" t="s">
        <v>1587</v>
      </c>
      <c r="C815" s="253" t="s">
        <v>1588</v>
      </c>
      <c r="D815" s="200" t="s">
        <v>1262</v>
      </c>
      <c r="E815" s="149" t="s">
        <v>31</v>
      </c>
      <c r="F815" s="149" t="s">
        <v>404</v>
      </c>
      <c r="G815" s="149">
        <v>1</v>
      </c>
      <c r="H815" s="149" t="s">
        <v>20</v>
      </c>
      <c r="I815" s="149" t="s">
        <v>674</v>
      </c>
      <c r="J815" s="149">
        <v>10</v>
      </c>
      <c r="K815" s="149">
        <v>19</v>
      </c>
      <c r="L815" s="149">
        <v>5.2999999999999999E-2</v>
      </c>
      <c r="M815" s="149">
        <v>36</v>
      </c>
      <c r="N815" s="149">
        <v>16</v>
      </c>
      <c r="O815" s="152"/>
      <c r="P815" s="165"/>
      <c r="Q815" s="203" t="s">
        <v>1395</v>
      </c>
      <c r="R815" s="154">
        <v>366.45</v>
      </c>
      <c r="S815" s="155">
        <f t="shared" si="506"/>
        <v>16.123799999999999</v>
      </c>
      <c r="T815" s="156">
        <f t="shared" si="499"/>
        <v>580.45679999999993</v>
      </c>
      <c r="U815" s="157">
        <f t="shared" si="507"/>
        <v>16.123799999999999</v>
      </c>
      <c r="V815" s="157">
        <f t="shared" si="508"/>
        <v>580.45679999999993</v>
      </c>
      <c r="W815" s="219"/>
      <c r="X815" s="218">
        <v>0</v>
      </c>
      <c r="Y815" s="216">
        <v>0</v>
      </c>
      <c r="Z815" s="65" t="s">
        <v>12</v>
      </c>
      <c r="AA815" s="125">
        <f t="shared" si="509"/>
        <v>0</v>
      </c>
      <c r="AB815" s="125">
        <f t="shared" si="510"/>
        <v>0</v>
      </c>
      <c r="AC815" s="125">
        <f t="shared" si="511"/>
        <v>0</v>
      </c>
      <c r="AD815" s="66">
        <f t="shared" si="504"/>
        <v>0</v>
      </c>
      <c r="AE815" s="66">
        <f t="shared" si="505"/>
        <v>0</v>
      </c>
      <c r="AF815" s="200" t="s">
        <v>1262</v>
      </c>
      <c r="AG815" s="68">
        <v>24</v>
      </c>
      <c r="AH815" s="68"/>
      <c r="AI815" s="68"/>
      <c r="AJ815" s="68"/>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row>
    <row r="816" spans="1:63" ht="24.75" customHeight="1">
      <c r="A816" s="1"/>
      <c r="B816" s="252" t="s">
        <v>1589</v>
      </c>
      <c r="C816" s="253" t="s">
        <v>1590</v>
      </c>
      <c r="D816" s="200" t="s">
        <v>1262</v>
      </c>
      <c r="E816" s="149" t="s">
        <v>31</v>
      </c>
      <c r="F816" s="149" t="s">
        <v>404</v>
      </c>
      <c r="G816" s="149">
        <v>1</v>
      </c>
      <c r="H816" s="149" t="s">
        <v>20</v>
      </c>
      <c r="I816" s="149" t="s">
        <v>674</v>
      </c>
      <c r="J816" s="149">
        <v>10</v>
      </c>
      <c r="K816" s="149">
        <v>19</v>
      </c>
      <c r="L816" s="149">
        <v>5.2999999999999999E-2</v>
      </c>
      <c r="M816" s="149">
        <v>36</v>
      </c>
      <c r="N816" s="149">
        <v>16</v>
      </c>
      <c r="O816" s="152"/>
      <c r="P816" s="165"/>
      <c r="Q816" s="159" t="s">
        <v>1233</v>
      </c>
      <c r="R816" s="154">
        <v>366.45</v>
      </c>
      <c r="S816" s="155">
        <f t="shared" si="506"/>
        <v>16.123799999999999</v>
      </c>
      <c r="T816" s="156">
        <f t="shared" si="499"/>
        <v>580.45679999999993</v>
      </c>
      <c r="U816" s="157">
        <f t="shared" si="507"/>
        <v>16.123799999999999</v>
      </c>
      <c r="V816" s="157">
        <f t="shared" si="508"/>
        <v>580.45679999999993</v>
      </c>
      <c r="W816" s="219"/>
      <c r="X816" s="218">
        <v>0</v>
      </c>
      <c r="Y816" s="216">
        <v>0</v>
      </c>
      <c r="Z816" s="65" t="s">
        <v>12</v>
      </c>
      <c r="AA816" s="125">
        <f t="shared" si="509"/>
        <v>0</v>
      </c>
      <c r="AB816" s="125">
        <f t="shared" si="510"/>
        <v>0</v>
      </c>
      <c r="AC816" s="125">
        <f t="shared" si="511"/>
        <v>0</v>
      </c>
      <c r="AD816" s="66">
        <f t="shared" si="504"/>
        <v>0</v>
      </c>
      <c r="AE816" s="66">
        <f t="shared" si="505"/>
        <v>0</v>
      </c>
      <c r="AF816" s="200" t="s">
        <v>1262</v>
      </c>
      <c r="AG816" s="68">
        <v>24</v>
      </c>
      <c r="AH816" s="68"/>
      <c r="AI816" s="68"/>
      <c r="AJ816" s="68"/>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row>
    <row r="817" spans="1:63" ht="24.75" customHeight="1">
      <c r="A817" s="1"/>
      <c r="B817" s="252" t="s">
        <v>1591</v>
      </c>
      <c r="C817" s="253" t="s">
        <v>1592</v>
      </c>
      <c r="D817" s="200" t="s">
        <v>1262</v>
      </c>
      <c r="E817" s="149" t="s">
        <v>31</v>
      </c>
      <c r="F817" s="149" t="s">
        <v>404</v>
      </c>
      <c r="G817" s="149">
        <v>1</v>
      </c>
      <c r="H817" s="149" t="s">
        <v>20</v>
      </c>
      <c r="I817" s="149" t="s">
        <v>674</v>
      </c>
      <c r="J817" s="149">
        <v>10</v>
      </c>
      <c r="K817" s="149">
        <v>19</v>
      </c>
      <c r="L817" s="149">
        <v>5.2999999999999999E-2</v>
      </c>
      <c r="M817" s="149">
        <v>36</v>
      </c>
      <c r="N817" s="149">
        <v>16</v>
      </c>
      <c r="O817" s="152"/>
      <c r="P817" s="165"/>
      <c r="Q817" s="159" t="s">
        <v>1233</v>
      </c>
      <c r="R817" s="154">
        <v>366.45</v>
      </c>
      <c r="S817" s="155">
        <f t="shared" si="506"/>
        <v>16.123799999999999</v>
      </c>
      <c r="T817" s="156">
        <f t="shared" si="499"/>
        <v>580.45679999999993</v>
      </c>
      <c r="U817" s="157">
        <f t="shared" si="507"/>
        <v>16.123799999999999</v>
      </c>
      <c r="V817" s="157">
        <f t="shared" si="508"/>
        <v>580.45679999999993</v>
      </c>
      <c r="W817" s="219"/>
      <c r="X817" s="218">
        <v>0</v>
      </c>
      <c r="Y817" s="216">
        <v>0</v>
      </c>
      <c r="Z817" s="65" t="s">
        <v>12</v>
      </c>
      <c r="AA817" s="125">
        <f t="shared" si="509"/>
        <v>0</v>
      </c>
      <c r="AB817" s="125">
        <f t="shared" si="510"/>
        <v>0</v>
      </c>
      <c r="AC817" s="125">
        <f t="shared" si="511"/>
        <v>0</v>
      </c>
      <c r="AD817" s="66">
        <f t="shared" si="504"/>
        <v>0</v>
      </c>
      <c r="AE817" s="66">
        <f t="shared" si="505"/>
        <v>0</v>
      </c>
      <c r="AF817" s="200" t="s">
        <v>1262</v>
      </c>
      <c r="AG817" s="68">
        <v>24</v>
      </c>
      <c r="AH817" s="68"/>
      <c r="AI817" s="68"/>
      <c r="AJ817" s="68"/>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row>
    <row r="818" spans="1:63" ht="24.75" customHeight="1">
      <c r="A818" s="1"/>
      <c r="B818" s="252" t="s">
        <v>754</v>
      </c>
      <c r="C818" s="253" t="s">
        <v>755</v>
      </c>
      <c r="D818" s="220" t="s">
        <v>1262</v>
      </c>
      <c r="E818" s="149" t="s">
        <v>31</v>
      </c>
      <c r="F818" s="149" t="s">
        <v>404</v>
      </c>
      <c r="G818" s="149">
        <v>1</v>
      </c>
      <c r="H818" s="149" t="s">
        <v>20</v>
      </c>
      <c r="I818" s="149" t="s">
        <v>674</v>
      </c>
      <c r="J818" s="149">
        <v>10</v>
      </c>
      <c r="K818" s="149">
        <v>19</v>
      </c>
      <c r="L818" s="149">
        <v>5.2999999999999999E-2</v>
      </c>
      <c r="M818" s="149">
        <v>36</v>
      </c>
      <c r="N818" s="149">
        <v>16</v>
      </c>
      <c r="O818" s="152"/>
      <c r="P818" s="165"/>
      <c r="Q818" s="159" t="s">
        <v>1233</v>
      </c>
      <c r="R818" s="154">
        <v>356.89</v>
      </c>
      <c r="S818" s="155">
        <f t="shared" si="506"/>
        <v>15.703159999999999</v>
      </c>
      <c r="T818" s="156">
        <f t="shared" si="499"/>
        <v>565.31376</v>
      </c>
      <c r="U818" s="157">
        <f t="shared" si="507"/>
        <v>15.703159999999999</v>
      </c>
      <c r="V818" s="157">
        <f t="shared" si="508"/>
        <v>565.31376</v>
      </c>
      <c r="W818" s="219"/>
      <c r="X818" s="218"/>
      <c r="Y818" s="216">
        <v>0</v>
      </c>
      <c r="Z818" s="65"/>
      <c r="AA818" s="125"/>
      <c r="AB818" s="125">
        <f t="shared" si="510"/>
        <v>0</v>
      </c>
      <c r="AC818" s="125">
        <f t="shared" si="511"/>
        <v>0</v>
      </c>
      <c r="AD818" s="66">
        <f t="shared" si="504"/>
        <v>0</v>
      </c>
      <c r="AE818" s="66">
        <f t="shared" si="505"/>
        <v>0</v>
      </c>
      <c r="AF818" s="220"/>
      <c r="AG818" s="68"/>
      <c r="AH818" s="68"/>
      <c r="AI818" s="68"/>
      <c r="AJ818" s="68"/>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row>
    <row r="819" spans="1:63" ht="24.75" customHeight="1">
      <c r="A819" s="1"/>
      <c r="B819" s="252" t="s">
        <v>1837</v>
      </c>
      <c r="C819" s="253" t="s">
        <v>1838</v>
      </c>
      <c r="D819" s="220" t="s">
        <v>1262</v>
      </c>
      <c r="E819" s="149" t="s">
        <v>31</v>
      </c>
      <c r="F819" s="149" t="s">
        <v>404</v>
      </c>
      <c r="G819" s="149">
        <v>1</v>
      </c>
      <c r="H819" s="149" t="s">
        <v>20</v>
      </c>
      <c r="I819" s="149" t="s">
        <v>674</v>
      </c>
      <c r="J819" s="149">
        <v>10</v>
      </c>
      <c r="K819" s="149">
        <v>19</v>
      </c>
      <c r="L819" s="149">
        <v>5.2999999999999999E-2</v>
      </c>
      <c r="M819" s="149">
        <v>36</v>
      </c>
      <c r="N819" s="149">
        <v>16</v>
      </c>
      <c r="O819" s="152"/>
      <c r="P819" s="165"/>
      <c r="Q819" s="159" t="s">
        <v>1233</v>
      </c>
      <c r="R819" s="154">
        <v>395.13</v>
      </c>
      <c r="S819" s="155">
        <f t="shared" si="506"/>
        <v>17.385719999999999</v>
      </c>
      <c r="T819" s="156">
        <f t="shared" si="499"/>
        <v>625.88591999999994</v>
      </c>
      <c r="U819" s="157">
        <f t="shared" si="507"/>
        <v>17.385719999999999</v>
      </c>
      <c r="V819" s="157">
        <f t="shared" si="508"/>
        <v>625.88591999999994</v>
      </c>
      <c r="W819" s="219"/>
      <c r="X819" s="218"/>
      <c r="Y819" s="216">
        <v>0</v>
      </c>
      <c r="Z819" s="65"/>
      <c r="AA819" s="125"/>
      <c r="AB819" s="125">
        <f t="shared" si="510"/>
        <v>0</v>
      </c>
      <c r="AC819" s="125">
        <f t="shared" si="511"/>
        <v>0</v>
      </c>
      <c r="AD819" s="66">
        <f t="shared" si="504"/>
        <v>0</v>
      </c>
      <c r="AE819" s="66">
        <f t="shared" si="505"/>
        <v>0</v>
      </c>
      <c r="AF819" s="220"/>
      <c r="AG819" s="68"/>
      <c r="AH819" s="68"/>
      <c r="AI819" s="68"/>
      <c r="AJ819" s="68"/>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row>
    <row r="820" spans="1:63" ht="24.75" customHeight="1">
      <c r="A820" s="1"/>
      <c r="B820" s="252" t="s">
        <v>722</v>
      </c>
      <c r="C820" s="253" t="s">
        <v>723</v>
      </c>
      <c r="D820" s="220" t="s">
        <v>1262</v>
      </c>
      <c r="E820" s="149" t="s">
        <v>31</v>
      </c>
      <c r="F820" s="149" t="s">
        <v>404</v>
      </c>
      <c r="G820" s="149">
        <v>1</v>
      </c>
      <c r="H820" s="149" t="s">
        <v>20</v>
      </c>
      <c r="I820" s="149" t="s">
        <v>674</v>
      </c>
      <c r="J820" s="149">
        <v>10</v>
      </c>
      <c r="K820" s="149">
        <v>19</v>
      </c>
      <c r="L820" s="149">
        <v>5.2999999999999999E-2</v>
      </c>
      <c r="M820" s="149">
        <v>36</v>
      </c>
      <c r="N820" s="149">
        <v>16</v>
      </c>
      <c r="O820" s="152"/>
      <c r="P820" s="165"/>
      <c r="Q820" s="159" t="s">
        <v>1233</v>
      </c>
      <c r="R820" s="154">
        <v>337.77</v>
      </c>
      <c r="S820" s="155">
        <f t="shared" si="506"/>
        <v>14.861879999999998</v>
      </c>
      <c r="T820" s="156">
        <f t="shared" si="499"/>
        <v>535.02767999999992</v>
      </c>
      <c r="U820" s="157">
        <f t="shared" si="507"/>
        <v>14.861879999999998</v>
      </c>
      <c r="V820" s="157">
        <f t="shared" si="508"/>
        <v>535.02767999999992</v>
      </c>
      <c r="W820" s="219"/>
      <c r="X820" s="218"/>
      <c r="Y820" s="216">
        <v>0</v>
      </c>
      <c r="Z820" s="65"/>
      <c r="AA820" s="125"/>
      <c r="AB820" s="125">
        <f t="shared" si="510"/>
        <v>0</v>
      </c>
      <c r="AC820" s="125">
        <f t="shared" si="511"/>
        <v>0</v>
      </c>
      <c r="AD820" s="66">
        <f t="shared" si="504"/>
        <v>0</v>
      </c>
      <c r="AE820" s="66">
        <f t="shared" si="505"/>
        <v>0</v>
      </c>
      <c r="AF820" s="220"/>
      <c r="AG820" s="68"/>
      <c r="AH820" s="68"/>
      <c r="AI820" s="68"/>
      <c r="AJ820" s="68"/>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row>
    <row r="821" spans="1:63" ht="24.75" customHeight="1">
      <c r="A821" s="1"/>
      <c r="B821" s="278" t="s">
        <v>1593</v>
      </c>
      <c r="C821" s="107" t="s">
        <v>1594</v>
      </c>
      <c r="D821" s="220"/>
      <c r="E821" s="149" t="s">
        <v>31</v>
      </c>
      <c r="F821" s="149" t="s">
        <v>404</v>
      </c>
      <c r="G821" s="149">
        <v>1</v>
      </c>
      <c r="H821" s="149" t="s">
        <v>20</v>
      </c>
      <c r="I821" s="149" t="s">
        <v>674</v>
      </c>
      <c r="J821" s="149">
        <v>10</v>
      </c>
      <c r="K821" s="149">
        <v>19</v>
      </c>
      <c r="L821" s="149">
        <v>5.2999999999999999E-2</v>
      </c>
      <c r="M821" s="149">
        <v>36</v>
      </c>
      <c r="N821" s="149">
        <v>16</v>
      </c>
      <c r="O821" s="152"/>
      <c r="P821" s="165"/>
      <c r="Q821" s="159" t="s">
        <v>1233</v>
      </c>
      <c r="R821" s="154">
        <v>344.41</v>
      </c>
      <c r="S821" s="155">
        <f t="shared" si="506"/>
        <v>15.15404</v>
      </c>
      <c r="T821" s="156">
        <f t="shared" si="499"/>
        <v>545.54543999999999</v>
      </c>
      <c r="U821" s="157">
        <f t="shared" si="507"/>
        <v>15.15404</v>
      </c>
      <c r="V821" s="157">
        <f t="shared" si="508"/>
        <v>545.54543999999999</v>
      </c>
      <c r="W821" s="219"/>
      <c r="X821" s="218">
        <v>0</v>
      </c>
      <c r="Y821" s="216">
        <v>0</v>
      </c>
      <c r="Z821" s="65" t="s">
        <v>12</v>
      </c>
      <c r="AA821" s="125">
        <f t="shared" si="509"/>
        <v>0</v>
      </c>
      <c r="AB821" s="125">
        <f t="shared" si="510"/>
        <v>0</v>
      </c>
      <c r="AC821" s="125">
        <f t="shared" si="511"/>
        <v>0</v>
      </c>
      <c r="AD821" s="66">
        <f t="shared" si="504"/>
        <v>0</v>
      </c>
      <c r="AE821" s="66">
        <f t="shared" si="505"/>
        <v>0</v>
      </c>
      <c r="AF821" s="220"/>
      <c r="AG821" s="68">
        <v>36</v>
      </c>
      <c r="AH821" s="68"/>
      <c r="AI821" s="68"/>
      <c r="AJ821" s="68"/>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row>
    <row r="822" spans="1:63" ht="24.75" customHeight="1">
      <c r="A822" s="1"/>
      <c r="B822" s="251" t="s">
        <v>1595</v>
      </c>
      <c r="C822" s="251" t="s">
        <v>1596</v>
      </c>
      <c r="D822" s="254" t="s">
        <v>1262</v>
      </c>
      <c r="E822" s="149" t="s">
        <v>31</v>
      </c>
      <c r="F822" s="149" t="s">
        <v>404</v>
      </c>
      <c r="G822" s="149">
        <v>1</v>
      </c>
      <c r="H822" s="149" t="s">
        <v>20</v>
      </c>
      <c r="I822" s="149" t="s">
        <v>674</v>
      </c>
      <c r="J822" s="149">
        <v>10</v>
      </c>
      <c r="K822" s="149">
        <v>19</v>
      </c>
      <c r="L822" s="149">
        <v>5.2999999999999999E-2</v>
      </c>
      <c r="M822" s="149">
        <v>36</v>
      </c>
      <c r="N822" s="149">
        <v>16</v>
      </c>
      <c r="O822" s="152"/>
      <c r="P822" s="165"/>
      <c r="Q822" s="159" t="s">
        <v>1233</v>
      </c>
      <c r="R822" s="154">
        <v>344.41</v>
      </c>
      <c r="S822" s="155">
        <f t="shared" si="506"/>
        <v>15.15404</v>
      </c>
      <c r="T822" s="156">
        <f t="shared" si="499"/>
        <v>545.54543999999999</v>
      </c>
      <c r="U822" s="157">
        <f t="shared" si="507"/>
        <v>15.15404</v>
      </c>
      <c r="V822" s="157">
        <f t="shared" si="508"/>
        <v>545.54543999999999</v>
      </c>
      <c r="W822" s="219"/>
      <c r="X822" s="218">
        <v>0</v>
      </c>
      <c r="Y822" s="216">
        <v>0</v>
      </c>
      <c r="Z822" s="65" t="s">
        <v>12</v>
      </c>
      <c r="AA822" s="125">
        <f t="shared" si="509"/>
        <v>0</v>
      </c>
      <c r="AB822" s="125">
        <f t="shared" si="510"/>
        <v>0</v>
      </c>
      <c r="AC822" s="125">
        <f t="shared" si="511"/>
        <v>0</v>
      </c>
      <c r="AD822" s="66">
        <f t="shared" si="504"/>
        <v>0</v>
      </c>
      <c r="AE822" s="66">
        <f t="shared" si="505"/>
        <v>0</v>
      </c>
      <c r="AF822" s="254" t="s">
        <v>1262</v>
      </c>
      <c r="AG822" s="68"/>
      <c r="AH822" s="68"/>
      <c r="AI822" s="68"/>
      <c r="AJ822" s="68"/>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row>
    <row r="823" spans="1:63" ht="24.75" customHeight="1">
      <c r="A823" s="1"/>
      <c r="B823" s="251" t="s">
        <v>1370</v>
      </c>
      <c r="C823" s="251" t="s">
        <v>1371</v>
      </c>
      <c r="D823" s="200" t="s">
        <v>1262</v>
      </c>
      <c r="E823" s="149" t="s">
        <v>31</v>
      </c>
      <c r="F823" s="149" t="s">
        <v>404</v>
      </c>
      <c r="G823" s="149">
        <v>1</v>
      </c>
      <c r="H823" s="149" t="s">
        <v>20</v>
      </c>
      <c r="I823" s="149" t="s">
        <v>674</v>
      </c>
      <c r="J823" s="149">
        <v>10</v>
      </c>
      <c r="K823" s="149">
        <v>19</v>
      </c>
      <c r="L823" s="149">
        <v>5.2999999999999999E-2</v>
      </c>
      <c r="M823" s="149">
        <v>36</v>
      </c>
      <c r="N823" s="149">
        <v>16</v>
      </c>
      <c r="O823" s="152"/>
      <c r="P823" s="165"/>
      <c r="Q823" s="159" t="s">
        <v>1233</v>
      </c>
      <c r="R823" s="154">
        <v>376.01</v>
      </c>
      <c r="S823" s="155">
        <f t="shared" ref="S823:S824" si="530">R823*0.044</f>
        <v>16.544439999999998</v>
      </c>
      <c r="T823" s="156">
        <f t="shared" si="499"/>
        <v>595.59983999999997</v>
      </c>
      <c r="U823" s="157">
        <f t="shared" ref="U823:U824" si="531">S823*(1-$C$13)</f>
        <v>16.544439999999998</v>
      </c>
      <c r="V823" s="157">
        <f t="shared" ref="V823:V824" si="532">T823*(1-$C$13)</f>
        <v>595.59983999999997</v>
      </c>
      <c r="W823" s="219"/>
      <c r="X823" s="218">
        <v>0</v>
      </c>
      <c r="Y823" s="216">
        <v>0</v>
      </c>
      <c r="Z823" s="65" t="s">
        <v>12</v>
      </c>
      <c r="AA823" s="125">
        <f t="shared" ref="AA823:AA824" si="533">U823*X823</f>
        <v>0</v>
      </c>
      <c r="AB823" s="125">
        <f t="shared" ref="AB823:AB824" si="534">V823*Y823</f>
        <v>0</v>
      </c>
      <c r="AC823" s="125">
        <f t="shared" ref="AC823:AC824" si="535">AA823+AB823</f>
        <v>0</v>
      </c>
      <c r="AD823" s="66">
        <f t="shared" si="504"/>
        <v>0</v>
      </c>
      <c r="AE823" s="66">
        <f t="shared" si="505"/>
        <v>0</v>
      </c>
      <c r="AF823" s="254"/>
      <c r="AG823" s="68"/>
      <c r="AH823" s="68"/>
      <c r="AI823" s="68"/>
      <c r="AJ823" s="68"/>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row>
    <row r="824" spans="1:63" ht="24.75" customHeight="1">
      <c r="A824" s="1"/>
      <c r="B824" s="251" t="s">
        <v>1372</v>
      </c>
      <c r="C824" s="251" t="s">
        <v>1373</v>
      </c>
      <c r="D824" s="200" t="s">
        <v>1262</v>
      </c>
      <c r="E824" s="149" t="s">
        <v>31</v>
      </c>
      <c r="F824" s="149" t="s">
        <v>404</v>
      </c>
      <c r="G824" s="149">
        <v>1</v>
      </c>
      <c r="H824" s="149" t="s">
        <v>20</v>
      </c>
      <c r="I824" s="149" t="s">
        <v>674</v>
      </c>
      <c r="J824" s="149">
        <v>10</v>
      </c>
      <c r="K824" s="149">
        <v>19</v>
      </c>
      <c r="L824" s="149">
        <v>5.2999999999999999E-2</v>
      </c>
      <c r="M824" s="149">
        <v>36</v>
      </c>
      <c r="N824" s="149">
        <v>16</v>
      </c>
      <c r="O824" s="152"/>
      <c r="P824" s="165"/>
      <c r="Q824" s="174" t="s">
        <v>1352</v>
      </c>
      <c r="R824" s="154">
        <v>376.01</v>
      </c>
      <c r="S824" s="155">
        <f t="shared" si="530"/>
        <v>16.544439999999998</v>
      </c>
      <c r="T824" s="156">
        <f t="shared" si="499"/>
        <v>595.59983999999997</v>
      </c>
      <c r="U824" s="157">
        <f t="shared" si="531"/>
        <v>16.544439999999998</v>
      </c>
      <c r="V824" s="157">
        <f t="shared" si="532"/>
        <v>595.59983999999997</v>
      </c>
      <c r="W824" s="219"/>
      <c r="X824" s="218">
        <v>0</v>
      </c>
      <c r="Y824" s="216">
        <v>0</v>
      </c>
      <c r="Z824" s="65" t="s">
        <v>12</v>
      </c>
      <c r="AA824" s="125">
        <f t="shared" si="533"/>
        <v>0</v>
      </c>
      <c r="AB824" s="125">
        <f t="shared" si="534"/>
        <v>0</v>
      </c>
      <c r="AC824" s="125">
        <f t="shared" si="535"/>
        <v>0</v>
      </c>
      <c r="AD824" s="66">
        <f t="shared" si="504"/>
        <v>0</v>
      </c>
      <c r="AE824" s="66">
        <f t="shared" si="505"/>
        <v>0</v>
      </c>
      <c r="AF824" s="254"/>
      <c r="AG824" s="68"/>
      <c r="AH824" s="68"/>
      <c r="AI824" s="68"/>
      <c r="AJ824" s="68"/>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row>
    <row r="825" spans="1:63" ht="24.75" customHeight="1">
      <c r="A825" s="1"/>
      <c r="B825" s="251" t="s">
        <v>762</v>
      </c>
      <c r="C825" s="251" t="s">
        <v>763</v>
      </c>
      <c r="D825" s="254" t="s">
        <v>1262</v>
      </c>
      <c r="E825" s="149" t="s">
        <v>31</v>
      </c>
      <c r="F825" s="149" t="s">
        <v>404</v>
      </c>
      <c r="G825" s="149">
        <v>1</v>
      </c>
      <c r="H825" s="149" t="s">
        <v>20</v>
      </c>
      <c r="I825" s="149" t="s">
        <v>674</v>
      </c>
      <c r="J825" s="149">
        <v>10</v>
      </c>
      <c r="K825" s="149">
        <v>19</v>
      </c>
      <c r="L825" s="149">
        <v>5.2999999999999999E-2</v>
      </c>
      <c r="M825" s="149">
        <v>36</v>
      </c>
      <c r="N825" s="149">
        <v>16</v>
      </c>
      <c r="O825" s="152"/>
      <c r="P825" s="165"/>
      <c r="Q825" s="186" t="s">
        <v>1395</v>
      </c>
      <c r="R825" s="154">
        <v>395.13</v>
      </c>
      <c r="S825" s="155">
        <f t="shared" ref="S825" si="536">R825*0.044</f>
        <v>17.385719999999999</v>
      </c>
      <c r="T825" s="156">
        <f t="shared" si="499"/>
        <v>625.88591999999994</v>
      </c>
      <c r="U825" s="157">
        <f t="shared" ref="U825" si="537">S825*(1-$C$13)</f>
        <v>17.385719999999999</v>
      </c>
      <c r="V825" s="157">
        <f t="shared" ref="V825" si="538">T825*(1-$C$13)</f>
        <v>625.88591999999994</v>
      </c>
      <c r="W825" s="219"/>
      <c r="X825" s="218">
        <v>0</v>
      </c>
      <c r="Y825" s="216">
        <v>0</v>
      </c>
      <c r="Z825" s="65" t="s">
        <v>12</v>
      </c>
      <c r="AA825" s="125">
        <f t="shared" ref="AA825" si="539">U825*X825</f>
        <v>0</v>
      </c>
      <c r="AB825" s="125">
        <f t="shared" ref="AB825" si="540">V825*Y825</f>
        <v>0</v>
      </c>
      <c r="AC825" s="125">
        <f t="shared" ref="AC825" si="541">AA825+AB825</f>
        <v>0</v>
      </c>
      <c r="AD825" s="66">
        <f t="shared" si="504"/>
        <v>0</v>
      </c>
      <c r="AE825" s="66">
        <f t="shared" si="505"/>
        <v>0</v>
      </c>
      <c r="AF825" s="254" t="s">
        <v>1262</v>
      </c>
      <c r="AG825" s="68"/>
      <c r="AH825" s="68"/>
      <c r="AI825" s="68"/>
      <c r="AJ825" s="68"/>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row>
    <row r="826" spans="1:63" ht="24.75" customHeight="1">
      <c r="A826" s="1"/>
      <c r="B826" s="251" t="s">
        <v>1374</v>
      </c>
      <c r="C826" s="251" t="s">
        <v>1597</v>
      </c>
      <c r="D826" s="220"/>
      <c r="E826" s="149" t="s">
        <v>31</v>
      </c>
      <c r="F826" s="149" t="s">
        <v>404</v>
      </c>
      <c r="G826" s="149">
        <v>1</v>
      </c>
      <c r="H826" s="149" t="s">
        <v>20</v>
      </c>
      <c r="I826" s="149" t="s">
        <v>674</v>
      </c>
      <c r="J826" s="149">
        <v>10</v>
      </c>
      <c r="K826" s="149">
        <v>19</v>
      </c>
      <c r="L826" s="149">
        <v>5.2999999999999999E-2</v>
      </c>
      <c r="M826" s="149">
        <v>36</v>
      </c>
      <c r="N826" s="149">
        <v>16</v>
      </c>
      <c r="O826" s="152"/>
      <c r="P826" s="165"/>
      <c r="Q826" s="174" t="s">
        <v>1352</v>
      </c>
      <c r="R826" s="154">
        <v>356.89</v>
      </c>
      <c r="S826" s="155">
        <f t="shared" si="506"/>
        <v>15.703159999999999</v>
      </c>
      <c r="T826" s="156">
        <f t="shared" si="499"/>
        <v>565.31376</v>
      </c>
      <c r="U826" s="157">
        <f t="shared" si="507"/>
        <v>15.703159999999999</v>
      </c>
      <c r="V826" s="157">
        <f t="shared" si="508"/>
        <v>565.31376</v>
      </c>
      <c r="W826" s="219"/>
      <c r="X826" s="218">
        <v>0</v>
      </c>
      <c r="Y826" s="216">
        <v>0</v>
      </c>
      <c r="Z826" s="65" t="s">
        <v>12</v>
      </c>
      <c r="AA826" s="125">
        <f t="shared" si="509"/>
        <v>0</v>
      </c>
      <c r="AB826" s="125">
        <f t="shared" si="510"/>
        <v>0</v>
      </c>
      <c r="AC826" s="125">
        <f t="shared" si="511"/>
        <v>0</v>
      </c>
      <c r="AD826" s="66">
        <f t="shared" si="504"/>
        <v>0</v>
      </c>
      <c r="AE826" s="66">
        <f t="shared" si="505"/>
        <v>0</v>
      </c>
      <c r="AF826" s="220"/>
      <c r="AG826" s="68"/>
      <c r="AH826" s="68"/>
      <c r="AI826" s="68"/>
      <c r="AJ826" s="68"/>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row>
    <row r="827" spans="1:63" ht="24.75" customHeight="1">
      <c r="A827" s="1"/>
      <c r="B827" s="135" t="s">
        <v>1598</v>
      </c>
      <c r="C827" s="135"/>
      <c r="D827" s="135"/>
      <c r="E827" s="163"/>
      <c r="F827" s="163"/>
      <c r="G827" s="163"/>
      <c r="H827" s="163"/>
      <c r="I827" s="163"/>
      <c r="J827" s="163"/>
      <c r="K827" s="163"/>
      <c r="L827" s="163"/>
      <c r="M827" s="163"/>
      <c r="N827" s="163"/>
      <c r="O827" s="163"/>
      <c r="P827" s="162"/>
      <c r="Q827" s="163"/>
      <c r="R827" s="167"/>
      <c r="S827" s="167"/>
      <c r="T827" s="167"/>
      <c r="U827" s="167"/>
      <c r="V827" s="167"/>
      <c r="W827" s="211"/>
      <c r="X827" s="211"/>
      <c r="Y827" s="211"/>
      <c r="Z827" s="211"/>
      <c r="AA827" s="211"/>
      <c r="AB827" s="211"/>
      <c r="AC827" s="211"/>
      <c r="AD827" s="211"/>
      <c r="AE827" s="211"/>
      <c r="AF827" s="135"/>
      <c r="AG827" s="68"/>
      <c r="AH827" s="68"/>
      <c r="AI827" s="68"/>
      <c r="AJ827" s="68"/>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row>
    <row r="828" spans="1:63" ht="24.75" customHeight="1">
      <c r="A828" s="1"/>
      <c r="B828" s="251" t="s">
        <v>1376</v>
      </c>
      <c r="C828" s="251" t="s">
        <v>1377</v>
      </c>
      <c r="D828" s="200" t="s">
        <v>1262</v>
      </c>
      <c r="E828" s="307" t="s">
        <v>123</v>
      </c>
      <c r="F828" s="149" t="s">
        <v>404</v>
      </c>
      <c r="G828" s="149">
        <v>1</v>
      </c>
      <c r="H828" s="149" t="s">
        <v>20</v>
      </c>
      <c r="I828" s="149" t="s">
        <v>772</v>
      </c>
      <c r="J828" s="149">
        <v>15</v>
      </c>
      <c r="K828" s="149">
        <v>18</v>
      </c>
      <c r="L828" s="149">
        <v>4.2999999999999997E-2</v>
      </c>
      <c r="M828" s="149">
        <v>24</v>
      </c>
      <c r="N828" s="149">
        <v>14.2</v>
      </c>
      <c r="O828" s="152"/>
      <c r="P828" s="165"/>
      <c r="Q828" s="159" t="s">
        <v>1233</v>
      </c>
      <c r="R828" s="154">
        <v>592.69000000000005</v>
      </c>
      <c r="S828" s="155">
        <f t="shared" ref="S828:S836" si="542">R828*0.044</f>
        <v>26.07836</v>
      </c>
      <c r="T828" s="156">
        <f t="shared" ref="T828:T846" si="543">S828*M828</f>
        <v>625.88063999999997</v>
      </c>
      <c r="U828" s="157">
        <f t="shared" ref="U828:U836" si="544">S828*(1-$C$13)</f>
        <v>26.07836</v>
      </c>
      <c r="V828" s="157">
        <f t="shared" ref="V828:V836" si="545">T828*(1-$C$13)</f>
        <v>625.88063999999997</v>
      </c>
      <c r="W828" s="219"/>
      <c r="X828" s="218">
        <v>0</v>
      </c>
      <c r="Y828" s="216">
        <v>0</v>
      </c>
      <c r="Z828" s="65" t="s">
        <v>12</v>
      </c>
      <c r="AA828" s="125">
        <f t="shared" ref="AA828:AA836" si="546">U828*X828</f>
        <v>0</v>
      </c>
      <c r="AB828" s="125">
        <f t="shared" ref="AB828:AB836" si="547">V828*Y828</f>
        <v>0</v>
      </c>
      <c r="AC828" s="125">
        <f t="shared" ref="AC828:AC836" si="548">AA828+AB828</f>
        <v>0</v>
      </c>
      <c r="AD828" s="66">
        <f t="shared" ref="AD828:AD846" si="549">K828*Y828</f>
        <v>0</v>
      </c>
      <c r="AE828" s="66">
        <f t="shared" ref="AE828:AE846" si="550">L828*Y828</f>
        <v>0</v>
      </c>
      <c r="AF828" s="200" t="s">
        <v>1262</v>
      </c>
      <c r="AG828" s="68">
        <v>216</v>
      </c>
      <c r="AH828" s="68"/>
      <c r="AI828" s="68"/>
      <c r="AJ828" s="68"/>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row>
    <row r="829" spans="1:63" ht="24.75" customHeight="1">
      <c r="A829" s="1"/>
      <c r="B829" s="251" t="s">
        <v>779</v>
      </c>
      <c r="C829" s="251" t="s">
        <v>780</v>
      </c>
      <c r="D829" s="200" t="s">
        <v>1262</v>
      </c>
      <c r="E829" s="149" t="s">
        <v>123</v>
      </c>
      <c r="F829" s="149" t="s">
        <v>404</v>
      </c>
      <c r="G829" s="149">
        <v>1</v>
      </c>
      <c r="H829" s="149" t="s">
        <v>20</v>
      </c>
      <c r="I829" s="149" t="s">
        <v>772</v>
      </c>
      <c r="J829" s="149">
        <v>15</v>
      </c>
      <c r="K829" s="149">
        <v>18</v>
      </c>
      <c r="L829" s="149">
        <v>4.2999999999999997E-2</v>
      </c>
      <c r="M829" s="149">
        <v>24</v>
      </c>
      <c r="N829" s="149">
        <v>14.2</v>
      </c>
      <c r="O829" s="152"/>
      <c r="P829" s="165"/>
      <c r="Q829" s="203" t="s">
        <v>1395</v>
      </c>
      <c r="R829" s="154">
        <v>592.69000000000005</v>
      </c>
      <c r="S829" s="155">
        <f t="shared" si="542"/>
        <v>26.07836</v>
      </c>
      <c r="T829" s="156">
        <f t="shared" si="543"/>
        <v>625.88063999999997</v>
      </c>
      <c r="U829" s="157">
        <f t="shared" si="544"/>
        <v>26.07836</v>
      </c>
      <c r="V829" s="157">
        <f t="shared" si="545"/>
        <v>625.88063999999997</v>
      </c>
      <c r="W829" s="219"/>
      <c r="X829" s="218">
        <v>0</v>
      </c>
      <c r="Y829" s="216">
        <v>0</v>
      </c>
      <c r="Z829" s="65" t="s">
        <v>12</v>
      </c>
      <c r="AA829" s="125">
        <f t="shared" si="546"/>
        <v>0</v>
      </c>
      <c r="AB829" s="125">
        <f t="shared" si="547"/>
        <v>0</v>
      </c>
      <c r="AC829" s="125">
        <f t="shared" si="548"/>
        <v>0</v>
      </c>
      <c r="AD829" s="66">
        <f t="shared" si="549"/>
        <v>0</v>
      </c>
      <c r="AE829" s="66">
        <f t="shared" si="550"/>
        <v>0</v>
      </c>
      <c r="AF829" s="200" t="s">
        <v>1262</v>
      </c>
      <c r="AG829" s="68">
        <v>179</v>
      </c>
      <c r="AH829" s="68"/>
      <c r="AI829" s="68"/>
      <c r="AJ829" s="68"/>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row>
    <row r="830" spans="1:63" ht="24.75" customHeight="1">
      <c r="A830" s="1"/>
      <c r="B830" s="251" t="s">
        <v>781</v>
      </c>
      <c r="C830" s="251" t="s">
        <v>782</v>
      </c>
      <c r="D830" s="200" t="s">
        <v>1262</v>
      </c>
      <c r="E830" s="149" t="s">
        <v>123</v>
      </c>
      <c r="F830" s="149" t="s">
        <v>404</v>
      </c>
      <c r="G830" s="149">
        <v>1</v>
      </c>
      <c r="H830" s="149" t="s">
        <v>20</v>
      </c>
      <c r="I830" s="149" t="s">
        <v>772</v>
      </c>
      <c r="J830" s="149">
        <v>15</v>
      </c>
      <c r="K830" s="149">
        <v>18</v>
      </c>
      <c r="L830" s="149">
        <v>4.2999999999999997E-2</v>
      </c>
      <c r="M830" s="149">
        <v>24</v>
      </c>
      <c r="N830" s="149">
        <v>14.2</v>
      </c>
      <c r="O830" s="152"/>
      <c r="P830" s="165"/>
      <c r="Q830" s="159" t="s">
        <v>1233</v>
      </c>
      <c r="R830" s="154">
        <v>592.69000000000005</v>
      </c>
      <c r="S830" s="155">
        <f t="shared" si="542"/>
        <v>26.07836</v>
      </c>
      <c r="T830" s="156">
        <f t="shared" si="543"/>
        <v>625.88063999999997</v>
      </c>
      <c r="U830" s="157">
        <f t="shared" si="544"/>
        <v>26.07836</v>
      </c>
      <c r="V830" s="157">
        <f t="shared" si="545"/>
        <v>625.88063999999997</v>
      </c>
      <c r="W830" s="219"/>
      <c r="X830" s="218">
        <v>0</v>
      </c>
      <c r="Y830" s="216">
        <v>0</v>
      </c>
      <c r="Z830" s="65" t="s">
        <v>12</v>
      </c>
      <c r="AA830" s="125">
        <f t="shared" si="546"/>
        <v>0</v>
      </c>
      <c r="AB830" s="125">
        <f t="shared" si="547"/>
        <v>0</v>
      </c>
      <c r="AC830" s="125">
        <f t="shared" si="548"/>
        <v>0</v>
      </c>
      <c r="AD830" s="66">
        <f t="shared" si="549"/>
        <v>0</v>
      </c>
      <c r="AE830" s="66">
        <f t="shared" si="550"/>
        <v>0</v>
      </c>
      <c r="AF830" s="200" t="s">
        <v>1262</v>
      </c>
      <c r="AG830" s="68">
        <v>20</v>
      </c>
      <c r="AH830" s="68"/>
      <c r="AI830" s="68"/>
      <c r="AJ830" s="68"/>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row>
    <row r="831" spans="1:63" ht="24.75" customHeight="1">
      <c r="A831" s="1"/>
      <c r="B831" s="251" t="s">
        <v>783</v>
      </c>
      <c r="C831" s="251" t="s">
        <v>784</v>
      </c>
      <c r="D831" s="200" t="s">
        <v>1262</v>
      </c>
      <c r="E831" s="149" t="s">
        <v>123</v>
      </c>
      <c r="F831" s="149" t="s">
        <v>404</v>
      </c>
      <c r="G831" s="149">
        <v>1</v>
      </c>
      <c r="H831" s="149" t="s">
        <v>20</v>
      </c>
      <c r="I831" s="149" t="s">
        <v>772</v>
      </c>
      <c r="J831" s="149">
        <v>15</v>
      </c>
      <c r="K831" s="149">
        <v>23</v>
      </c>
      <c r="L831" s="149">
        <v>4.2999999999999997E-2</v>
      </c>
      <c r="M831" s="149">
        <v>24</v>
      </c>
      <c r="N831" s="149">
        <v>14.2</v>
      </c>
      <c r="O831" s="152"/>
      <c r="P831" s="165"/>
      <c r="Q831" s="203" t="s">
        <v>1395</v>
      </c>
      <c r="R831" s="154">
        <v>612.4</v>
      </c>
      <c r="S831" s="155">
        <f t="shared" si="542"/>
        <v>26.945599999999999</v>
      </c>
      <c r="T831" s="156">
        <f t="shared" si="543"/>
        <v>646.69439999999997</v>
      </c>
      <c r="U831" s="157">
        <f t="shared" si="544"/>
        <v>26.945599999999999</v>
      </c>
      <c r="V831" s="157">
        <f t="shared" si="545"/>
        <v>646.69439999999997</v>
      </c>
      <c r="W831" s="219"/>
      <c r="X831" s="218">
        <v>0</v>
      </c>
      <c r="Y831" s="216">
        <v>0</v>
      </c>
      <c r="Z831" s="65" t="s">
        <v>12</v>
      </c>
      <c r="AA831" s="125">
        <f t="shared" si="546"/>
        <v>0</v>
      </c>
      <c r="AB831" s="125">
        <f t="shared" si="547"/>
        <v>0</v>
      </c>
      <c r="AC831" s="125">
        <f t="shared" si="548"/>
        <v>0</v>
      </c>
      <c r="AD831" s="66">
        <f t="shared" si="549"/>
        <v>0</v>
      </c>
      <c r="AE831" s="66">
        <f t="shared" si="550"/>
        <v>0</v>
      </c>
      <c r="AF831" s="200" t="s">
        <v>1262</v>
      </c>
      <c r="AG831" s="68">
        <v>88</v>
      </c>
      <c r="AH831" s="68"/>
      <c r="AI831" s="68"/>
      <c r="AJ831" s="68"/>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row>
    <row r="832" spans="1:63" ht="24.75" customHeight="1">
      <c r="A832" s="1"/>
      <c r="B832" s="251" t="s">
        <v>1599</v>
      </c>
      <c r="C832" s="251" t="s">
        <v>1600</v>
      </c>
      <c r="D832" s="200" t="s">
        <v>1262</v>
      </c>
      <c r="E832" s="307" t="s">
        <v>123</v>
      </c>
      <c r="F832" s="149" t="s">
        <v>404</v>
      </c>
      <c r="G832" s="149">
        <v>1</v>
      </c>
      <c r="H832" s="149" t="s">
        <v>20</v>
      </c>
      <c r="I832" s="149" t="s">
        <v>772</v>
      </c>
      <c r="J832" s="149">
        <v>15</v>
      </c>
      <c r="K832" s="149">
        <v>20.399999999999999</v>
      </c>
      <c r="L832" s="149">
        <v>4.2999999999999997E-2</v>
      </c>
      <c r="M832" s="149">
        <v>24</v>
      </c>
      <c r="N832" s="149">
        <v>12.2</v>
      </c>
      <c r="O832" s="152"/>
      <c r="P832" s="165"/>
      <c r="Q832" s="203" t="s">
        <v>1395</v>
      </c>
      <c r="R832" s="154">
        <v>592.69000000000005</v>
      </c>
      <c r="S832" s="155">
        <f t="shared" si="542"/>
        <v>26.07836</v>
      </c>
      <c r="T832" s="156">
        <f t="shared" si="543"/>
        <v>625.88063999999997</v>
      </c>
      <c r="U832" s="157">
        <f t="shared" si="544"/>
        <v>26.07836</v>
      </c>
      <c r="V832" s="157">
        <f t="shared" si="545"/>
        <v>625.88063999999997</v>
      </c>
      <c r="W832" s="219"/>
      <c r="X832" s="218">
        <v>0</v>
      </c>
      <c r="Y832" s="216">
        <v>0</v>
      </c>
      <c r="Z832" s="65" t="s">
        <v>12</v>
      </c>
      <c r="AA832" s="125">
        <f t="shared" si="546"/>
        <v>0</v>
      </c>
      <c r="AB832" s="125">
        <f t="shared" si="547"/>
        <v>0</v>
      </c>
      <c r="AC832" s="125">
        <f t="shared" si="548"/>
        <v>0</v>
      </c>
      <c r="AD832" s="66">
        <f t="shared" si="549"/>
        <v>0</v>
      </c>
      <c r="AE832" s="66">
        <f t="shared" si="550"/>
        <v>0</v>
      </c>
      <c r="AF832" s="200" t="s">
        <v>1262</v>
      </c>
      <c r="AG832" s="68">
        <v>0</v>
      </c>
      <c r="AH832" s="68"/>
      <c r="AI832" s="68"/>
      <c r="AJ832" s="68"/>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row>
    <row r="833" spans="1:63" ht="24.75" customHeight="1">
      <c r="A833" s="1"/>
      <c r="B833" s="278" t="s">
        <v>779</v>
      </c>
      <c r="C833" s="107" t="s">
        <v>780</v>
      </c>
      <c r="D833" s="200" t="s">
        <v>1262</v>
      </c>
      <c r="E833" s="307" t="s">
        <v>123</v>
      </c>
      <c r="F833" s="149" t="s">
        <v>404</v>
      </c>
      <c r="G833" s="149">
        <v>1</v>
      </c>
      <c r="H833" s="149" t="s">
        <v>20</v>
      </c>
      <c r="I833" s="149" t="s">
        <v>772</v>
      </c>
      <c r="J833" s="149">
        <v>15</v>
      </c>
      <c r="K833" s="149">
        <v>20.399999999999999</v>
      </c>
      <c r="L833" s="149">
        <v>4.2999999999999997E-2</v>
      </c>
      <c r="M833" s="149">
        <v>24</v>
      </c>
      <c r="N833" s="149">
        <v>14.06</v>
      </c>
      <c r="O833" s="152"/>
      <c r="P833" s="165"/>
      <c r="Q833" s="159" t="s">
        <v>1233</v>
      </c>
      <c r="R833" s="154">
        <v>592.69000000000005</v>
      </c>
      <c r="S833" s="155">
        <f t="shared" si="542"/>
        <v>26.07836</v>
      </c>
      <c r="T833" s="156">
        <f t="shared" si="543"/>
        <v>625.88063999999997</v>
      </c>
      <c r="U833" s="157">
        <f t="shared" si="544"/>
        <v>26.07836</v>
      </c>
      <c r="V833" s="157">
        <f t="shared" si="545"/>
        <v>625.88063999999997</v>
      </c>
      <c r="W833" s="219"/>
      <c r="X833" s="218">
        <v>0</v>
      </c>
      <c r="Y833" s="216">
        <v>0</v>
      </c>
      <c r="Z833" s="65" t="s">
        <v>12</v>
      </c>
      <c r="AA833" s="125">
        <f t="shared" si="546"/>
        <v>0</v>
      </c>
      <c r="AB833" s="125">
        <f t="shared" si="547"/>
        <v>0</v>
      </c>
      <c r="AC833" s="125">
        <f t="shared" si="548"/>
        <v>0</v>
      </c>
      <c r="AD833" s="66">
        <f t="shared" si="549"/>
        <v>0</v>
      </c>
      <c r="AE833" s="66">
        <f t="shared" si="550"/>
        <v>0</v>
      </c>
      <c r="AF833" s="200" t="s">
        <v>1262</v>
      </c>
      <c r="AG833" s="68">
        <v>0</v>
      </c>
      <c r="AH833" s="68"/>
      <c r="AI833" s="68"/>
      <c r="AJ833" s="68"/>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row>
    <row r="834" spans="1:63" ht="24.75" customHeight="1">
      <c r="A834" s="1"/>
      <c r="B834" s="279" t="s">
        <v>1601</v>
      </c>
      <c r="C834" s="280" t="s">
        <v>1602</v>
      </c>
      <c r="D834" s="200" t="s">
        <v>1262</v>
      </c>
      <c r="E834" s="307" t="s">
        <v>123</v>
      </c>
      <c r="F834" s="149" t="s">
        <v>404</v>
      </c>
      <c r="G834" s="149">
        <v>1</v>
      </c>
      <c r="H834" s="149" t="s">
        <v>20</v>
      </c>
      <c r="I834" s="149" t="s">
        <v>772</v>
      </c>
      <c r="J834" s="149">
        <v>15</v>
      </c>
      <c r="K834" s="149">
        <v>22.9</v>
      </c>
      <c r="L834" s="149">
        <v>4.2999999999999997E-2</v>
      </c>
      <c r="M834" s="149">
        <v>24</v>
      </c>
      <c r="N834" s="149">
        <v>14.2</v>
      </c>
      <c r="O834" s="152"/>
      <c r="P834" s="165"/>
      <c r="Q834" s="203" t="s">
        <v>1395</v>
      </c>
      <c r="R834" s="154">
        <v>653.66</v>
      </c>
      <c r="S834" s="155">
        <f t="shared" si="542"/>
        <v>28.761039999999998</v>
      </c>
      <c r="T834" s="156">
        <f t="shared" si="543"/>
        <v>690.26495999999997</v>
      </c>
      <c r="U834" s="157">
        <f t="shared" si="544"/>
        <v>28.761039999999998</v>
      </c>
      <c r="V834" s="157">
        <f t="shared" si="545"/>
        <v>690.26495999999997</v>
      </c>
      <c r="W834" s="219"/>
      <c r="X834" s="218">
        <v>0</v>
      </c>
      <c r="Y834" s="216">
        <v>0</v>
      </c>
      <c r="Z834" s="65" t="s">
        <v>12</v>
      </c>
      <c r="AA834" s="125">
        <f t="shared" si="546"/>
        <v>0</v>
      </c>
      <c r="AB834" s="125">
        <f t="shared" si="547"/>
        <v>0</v>
      </c>
      <c r="AC834" s="125">
        <f t="shared" si="548"/>
        <v>0</v>
      </c>
      <c r="AD834" s="66">
        <f t="shared" si="549"/>
        <v>0</v>
      </c>
      <c r="AE834" s="66">
        <f t="shared" si="550"/>
        <v>0</v>
      </c>
      <c r="AF834" s="200" t="s">
        <v>1262</v>
      </c>
      <c r="AG834" s="68">
        <v>3</v>
      </c>
      <c r="AH834" s="68"/>
      <c r="AI834" s="68"/>
      <c r="AJ834" s="68"/>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row>
    <row r="835" spans="1:63" ht="24.75" customHeight="1">
      <c r="A835" s="1"/>
      <c r="B835" s="279" t="s">
        <v>1603</v>
      </c>
      <c r="C835" s="280" t="s">
        <v>1604</v>
      </c>
      <c r="D835" s="200" t="s">
        <v>1262</v>
      </c>
      <c r="E835" s="307" t="s">
        <v>123</v>
      </c>
      <c r="F835" s="149" t="s">
        <v>404</v>
      </c>
      <c r="G835" s="149">
        <v>1</v>
      </c>
      <c r="H835" s="149" t="s">
        <v>20</v>
      </c>
      <c r="I835" s="149" t="s">
        <v>772</v>
      </c>
      <c r="J835" s="149">
        <v>15</v>
      </c>
      <c r="K835" s="149">
        <v>20.399999999999999</v>
      </c>
      <c r="L835" s="149">
        <v>4.2999999999999997E-2</v>
      </c>
      <c r="M835" s="149">
        <v>24</v>
      </c>
      <c r="N835" s="149">
        <v>16.8</v>
      </c>
      <c r="O835" s="152"/>
      <c r="P835" s="165"/>
      <c r="Q835" s="159" t="s">
        <v>1233</v>
      </c>
      <c r="R835" s="154">
        <v>669.17</v>
      </c>
      <c r="S835" s="155">
        <f t="shared" si="542"/>
        <v>29.443479999999997</v>
      </c>
      <c r="T835" s="156">
        <f t="shared" si="543"/>
        <v>706.64351999999997</v>
      </c>
      <c r="U835" s="157">
        <f t="shared" si="544"/>
        <v>29.443479999999997</v>
      </c>
      <c r="V835" s="157">
        <f t="shared" si="545"/>
        <v>706.64351999999997</v>
      </c>
      <c r="W835" s="219"/>
      <c r="X835" s="218">
        <v>0</v>
      </c>
      <c r="Y835" s="216">
        <v>0</v>
      </c>
      <c r="Z835" s="65" t="s">
        <v>12</v>
      </c>
      <c r="AA835" s="125">
        <f t="shared" si="546"/>
        <v>0</v>
      </c>
      <c r="AB835" s="125">
        <f t="shared" si="547"/>
        <v>0</v>
      </c>
      <c r="AC835" s="125">
        <f t="shared" si="548"/>
        <v>0</v>
      </c>
      <c r="AD835" s="66">
        <f t="shared" si="549"/>
        <v>0</v>
      </c>
      <c r="AE835" s="66">
        <f t="shared" si="550"/>
        <v>0</v>
      </c>
      <c r="AF835" s="200" t="s">
        <v>1262</v>
      </c>
      <c r="AG835" s="68">
        <v>0</v>
      </c>
      <c r="AH835" s="68"/>
      <c r="AI835" s="68"/>
      <c r="AJ835" s="68"/>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row>
    <row r="836" spans="1:63" ht="24.75" customHeight="1">
      <c r="A836" s="1"/>
      <c r="B836" s="252" t="s">
        <v>781</v>
      </c>
      <c r="C836" s="253" t="s">
        <v>782</v>
      </c>
      <c r="D836" s="200" t="s">
        <v>1262</v>
      </c>
      <c r="E836" s="307" t="s">
        <v>123</v>
      </c>
      <c r="F836" s="149" t="s">
        <v>404</v>
      </c>
      <c r="G836" s="149">
        <v>1</v>
      </c>
      <c r="H836" s="149" t="s">
        <v>20</v>
      </c>
      <c r="I836" s="149" t="s">
        <v>772</v>
      </c>
      <c r="J836" s="149">
        <v>15</v>
      </c>
      <c r="K836" s="149">
        <v>23</v>
      </c>
      <c r="L836" s="149">
        <v>4.2999999999999997E-2</v>
      </c>
      <c r="M836" s="149">
        <v>24</v>
      </c>
      <c r="N836" s="149">
        <v>15</v>
      </c>
      <c r="O836" s="152"/>
      <c r="P836" s="165"/>
      <c r="Q836" s="203" t="s">
        <v>1395</v>
      </c>
      <c r="R836" s="154">
        <v>592.69000000000005</v>
      </c>
      <c r="S836" s="155">
        <f t="shared" si="542"/>
        <v>26.07836</v>
      </c>
      <c r="T836" s="156">
        <f t="shared" si="543"/>
        <v>625.88063999999997</v>
      </c>
      <c r="U836" s="157">
        <f t="shared" si="544"/>
        <v>26.07836</v>
      </c>
      <c r="V836" s="157">
        <f t="shared" si="545"/>
        <v>625.88063999999997</v>
      </c>
      <c r="W836" s="219"/>
      <c r="X836" s="218">
        <v>0</v>
      </c>
      <c r="Y836" s="216">
        <v>0</v>
      </c>
      <c r="Z836" s="65" t="s">
        <v>12</v>
      </c>
      <c r="AA836" s="125">
        <f t="shared" si="546"/>
        <v>0</v>
      </c>
      <c r="AB836" s="125">
        <f t="shared" si="547"/>
        <v>0</v>
      </c>
      <c r="AC836" s="125">
        <f t="shared" si="548"/>
        <v>0</v>
      </c>
      <c r="AD836" s="66">
        <f t="shared" si="549"/>
        <v>0</v>
      </c>
      <c r="AE836" s="66">
        <f t="shared" si="550"/>
        <v>0</v>
      </c>
      <c r="AF836" s="200" t="s">
        <v>1262</v>
      </c>
      <c r="AG836" s="68">
        <v>0</v>
      </c>
      <c r="AH836" s="68"/>
      <c r="AI836" s="68"/>
      <c r="AJ836" s="68"/>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row>
    <row r="837" spans="1:63" ht="24.75" customHeight="1">
      <c r="A837" s="1"/>
      <c r="B837" s="252" t="s">
        <v>1790</v>
      </c>
      <c r="C837" s="253" t="s">
        <v>1791</v>
      </c>
      <c r="D837" s="200" t="s">
        <v>1262</v>
      </c>
      <c r="E837" s="307" t="s">
        <v>123</v>
      </c>
      <c r="F837" s="149" t="s">
        <v>404</v>
      </c>
      <c r="G837" s="149">
        <v>1</v>
      </c>
      <c r="H837" s="149" t="s">
        <v>20</v>
      </c>
      <c r="I837" s="149" t="s">
        <v>772</v>
      </c>
      <c r="J837" s="149">
        <v>15</v>
      </c>
      <c r="K837" s="149">
        <v>23</v>
      </c>
      <c r="L837" s="149">
        <v>4.2999999999999997E-2</v>
      </c>
      <c r="M837" s="149">
        <v>24</v>
      </c>
      <c r="N837" s="149">
        <v>15</v>
      </c>
      <c r="O837" s="152"/>
      <c r="P837" s="165"/>
      <c r="Q837" s="202" t="s">
        <v>1233</v>
      </c>
      <c r="R837" s="154">
        <v>669.17</v>
      </c>
      <c r="S837" s="155">
        <f t="shared" ref="S837:S846" si="551">R837*0.044</f>
        <v>29.443479999999997</v>
      </c>
      <c r="T837" s="156">
        <f t="shared" si="543"/>
        <v>706.64351999999997</v>
      </c>
      <c r="U837" s="157">
        <f t="shared" ref="U837:U846" si="552">S837*(1-$C$13)</f>
        <v>29.443479999999997</v>
      </c>
      <c r="V837" s="157">
        <f t="shared" ref="V837:V846" si="553">T837*(1-$C$13)</f>
        <v>706.64351999999997</v>
      </c>
      <c r="W837" s="219"/>
      <c r="X837" s="218">
        <v>0</v>
      </c>
      <c r="Y837" s="216">
        <v>0</v>
      </c>
      <c r="Z837" s="65" t="s">
        <v>12</v>
      </c>
      <c r="AA837" s="125">
        <f t="shared" ref="AA837:AA846" si="554">U837*X837</f>
        <v>0</v>
      </c>
      <c r="AB837" s="125">
        <f t="shared" ref="AB837:AB846" si="555">V837*Y837</f>
        <v>0</v>
      </c>
      <c r="AC837" s="125">
        <f t="shared" ref="AC837:AC846" si="556">AA837+AB837</f>
        <v>0</v>
      </c>
      <c r="AD837" s="66">
        <f t="shared" si="549"/>
        <v>0</v>
      </c>
      <c r="AE837" s="66">
        <f t="shared" si="550"/>
        <v>0</v>
      </c>
      <c r="AF837" s="200" t="s">
        <v>1262</v>
      </c>
      <c r="AG837" s="68"/>
      <c r="AH837" s="68"/>
      <c r="AI837" s="68"/>
      <c r="AJ837" s="68"/>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row>
    <row r="838" spans="1:63" ht="24.75" customHeight="1">
      <c r="A838" s="1"/>
      <c r="B838" s="279" t="s">
        <v>1605</v>
      </c>
      <c r="C838" s="280" t="s">
        <v>1606</v>
      </c>
      <c r="D838" s="200" t="s">
        <v>1262</v>
      </c>
      <c r="E838" s="307" t="s">
        <v>123</v>
      </c>
      <c r="F838" s="149" t="s">
        <v>404</v>
      </c>
      <c r="G838" s="149">
        <v>1</v>
      </c>
      <c r="H838" s="149" t="s">
        <v>20</v>
      </c>
      <c r="I838" s="149" t="s">
        <v>772</v>
      </c>
      <c r="J838" s="149">
        <v>15</v>
      </c>
      <c r="K838" s="149">
        <v>22.9</v>
      </c>
      <c r="L838" s="149">
        <v>4.2999999999999997E-2</v>
      </c>
      <c r="M838" s="149">
        <v>24</v>
      </c>
      <c r="N838" s="149">
        <v>14.2</v>
      </c>
      <c r="O838" s="152"/>
      <c r="P838" s="165"/>
      <c r="Q838" s="203" t="s">
        <v>1395</v>
      </c>
      <c r="R838" s="154">
        <v>592.69000000000005</v>
      </c>
      <c r="S838" s="155">
        <f t="shared" si="551"/>
        <v>26.07836</v>
      </c>
      <c r="T838" s="156">
        <f t="shared" si="543"/>
        <v>625.88063999999997</v>
      </c>
      <c r="U838" s="157">
        <f t="shared" si="552"/>
        <v>26.07836</v>
      </c>
      <c r="V838" s="157">
        <f t="shared" si="553"/>
        <v>625.88063999999997</v>
      </c>
      <c r="W838" s="219"/>
      <c r="X838" s="218">
        <v>0</v>
      </c>
      <c r="Y838" s="216">
        <v>0</v>
      </c>
      <c r="Z838" s="65" t="s">
        <v>12</v>
      </c>
      <c r="AA838" s="125">
        <f t="shared" si="554"/>
        <v>0</v>
      </c>
      <c r="AB838" s="125">
        <f t="shared" si="555"/>
        <v>0</v>
      </c>
      <c r="AC838" s="125">
        <f t="shared" si="556"/>
        <v>0</v>
      </c>
      <c r="AD838" s="66">
        <f t="shared" si="549"/>
        <v>0</v>
      </c>
      <c r="AE838" s="66">
        <f t="shared" si="550"/>
        <v>0</v>
      </c>
      <c r="AF838" s="200" t="s">
        <v>1262</v>
      </c>
      <c r="AG838" s="68">
        <v>60</v>
      </c>
      <c r="AH838" s="68"/>
      <c r="AI838" s="68"/>
      <c r="AJ838" s="68"/>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row>
    <row r="839" spans="1:63" ht="24.75" customHeight="1">
      <c r="A839" s="1"/>
      <c r="B839" s="279" t="s">
        <v>1607</v>
      </c>
      <c r="C839" s="280" t="s">
        <v>1608</v>
      </c>
      <c r="D839" s="220" t="s">
        <v>1262</v>
      </c>
      <c r="E839" s="307" t="s">
        <v>123</v>
      </c>
      <c r="F839" s="149" t="s">
        <v>404</v>
      </c>
      <c r="G839" s="149">
        <v>1</v>
      </c>
      <c r="H839" s="149" t="s">
        <v>20</v>
      </c>
      <c r="I839" s="149" t="s">
        <v>772</v>
      </c>
      <c r="J839" s="149">
        <v>15</v>
      </c>
      <c r="K839" s="149">
        <v>23.04</v>
      </c>
      <c r="L839" s="149">
        <v>4.2999999999999997E-2</v>
      </c>
      <c r="M839" s="149">
        <v>24</v>
      </c>
      <c r="N839" s="149">
        <v>14.8</v>
      </c>
      <c r="O839" s="152"/>
      <c r="P839" s="165"/>
      <c r="Q839" s="159" t="s">
        <v>1233</v>
      </c>
      <c r="R839" s="154">
        <v>592.69000000000005</v>
      </c>
      <c r="S839" s="155">
        <f t="shared" si="551"/>
        <v>26.07836</v>
      </c>
      <c r="T839" s="156">
        <f t="shared" si="543"/>
        <v>625.88063999999997</v>
      </c>
      <c r="U839" s="157">
        <f t="shared" si="552"/>
        <v>26.07836</v>
      </c>
      <c r="V839" s="157">
        <f t="shared" si="553"/>
        <v>625.88063999999997</v>
      </c>
      <c r="W839" s="219"/>
      <c r="X839" s="218">
        <v>0</v>
      </c>
      <c r="Y839" s="216">
        <v>0</v>
      </c>
      <c r="Z839" s="65" t="s">
        <v>12</v>
      </c>
      <c r="AA839" s="125">
        <f t="shared" si="554"/>
        <v>0</v>
      </c>
      <c r="AB839" s="125">
        <f t="shared" si="555"/>
        <v>0</v>
      </c>
      <c r="AC839" s="125">
        <f t="shared" si="556"/>
        <v>0</v>
      </c>
      <c r="AD839" s="66">
        <f t="shared" si="549"/>
        <v>0</v>
      </c>
      <c r="AE839" s="66">
        <f t="shared" si="550"/>
        <v>0</v>
      </c>
      <c r="AF839" s="220" t="s">
        <v>1262</v>
      </c>
      <c r="AG839" s="83"/>
      <c r="AH839" s="68"/>
      <c r="AI839" s="68"/>
      <c r="AJ839" s="68"/>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row>
    <row r="840" spans="1:63" ht="24.75" customHeight="1">
      <c r="A840" s="1"/>
      <c r="B840" s="251" t="s">
        <v>785</v>
      </c>
      <c r="C840" s="251" t="s">
        <v>786</v>
      </c>
      <c r="D840" s="254" t="s">
        <v>1262</v>
      </c>
      <c r="E840" s="149" t="s">
        <v>123</v>
      </c>
      <c r="F840" s="149" t="s">
        <v>404</v>
      </c>
      <c r="G840" s="149">
        <v>1</v>
      </c>
      <c r="H840" s="149" t="s">
        <v>20</v>
      </c>
      <c r="I840" s="149" t="s">
        <v>772</v>
      </c>
      <c r="J840" s="149">
        <v>15</v>
      </c>
      <c r="K840" s="149">
        <v>18</v>
      </c>
      <c r="L840" s="149">
        <v>4.2999999999999997E-2</v>
      </c>
      <c r="M840" s="149">
        <v>24</v>
      </c>
      <c r="N840" s="149">
        <v>14.8</v>
      </c>
      <c r="O840" s="152"/>
      <c r="P840" s="165"/>
      <c r="Q840" s="203" t="s">
        <v>1395</v>
      </c>
      <c r="R840" s="154">
        <v>569.41999999999996</v>
      </c>
      <c r="S840" s="155">
        <f t="shared" si="551"/>
        <v>25.054479999999998</v>
      </c>
      <c r="T840" s="156">
        <f t="shared" si="543"/>
        <v>601.30751999999995</v>
      </c>
      <c r="U840" s="157">
        <f t="shared" si="552"/>
        <v>25.054479999999998</v>
      </c>
      <c r="V840" s="157">
        <f t="shared" si="553"/>
        <v>601.30751999999995</v>
      </c>
      <c r="W840" s="219"/>
      <c r="X840" s="218">
        <v>0</v>
      </c>
      <c r="Y840" s="216">
        <v>0</v>
      </c>
      <c r="Z840" s="65" t="s">
        <v>12</v>
      </c>
      <c r="AA840" s="125">
        <f t="shared" si="554"/>
        <v>0</v>
      </c>
      <c r="AB840" s="125">
        <f t="shared" si="555"/>
        <v>0</v>
      </c>
      <c r="AC840" s="125">
        <f t="shared" si="556"/>
        <v>0</v>
      </c>
      <c r="AD840" s="66">
        <f t="shared" si="549"/>
        <v>0</v>
      </c>
      <c r="AE840" s="66">
        <f t="shared" si="550"/>
        <v>0</v>
      </c>
      <c r="AF840" s="254" t="s">
        <v>1262</v>
      </c>
      <c r="AG840" s="83">
        <v>35</v>
      </c>
      <c r="AH840" s="68"/>
      <c r="AI840" s="68"/>
      <c r="AJ840" s="68"/>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row>
    <row r="841" spans="1:63" ht="24.75" customHeight="1">
      <c r="A841" s="1"/>
      <c r="B841" s="251" t="s">
        <v>1792</v>
      </c>
      <c r="C841" s="251" t="s">
        <v>1793</v>
      </c>
      <c r="D841" s="254" t="s">
        <v>1262</v>
      </c>
      <c r="E841" s="307" t="s">
        <v>123</v>
      </c>
      <c r="F841" s="149" t="s">
        <v>404</v>
      </c>
      <c r="G841" s="149">
        <v>1</v>
      </c>
      <c r="H841" s="149" t="s">
        <v>20</v>
      </c>
      <c r="I841" s="149" t="s">
        <v>772</v>
      </c>
      <c r="J841" s="149">
        <v>15</v>
      </c>
      <c r="K841" s="149">
        <v>18</v>
      </c>
      <c r="L841" s="149">
        <v>4.2999999999999997E-2</v>
      </c>
      <c r="M841" s="149">
        <v>24</v>
      </c>
      <c r="N841" s="149">
        <v>14.2</v>
      </c>
      <c r="O841" s="152"/>
      <c r="P841" s="165"/>
      <c r="Q841" s="202" t="s">
        <v>1233</v>
      </c>
      <c r="R841" s="154">
        <v>669.17</v>
      </c>
      <c r="S841" s="155">
        <f t="shared" si="551"/>
        <v>29.443479999999997</v>
      </c>
      <c r="T841" s="156">
        <f t="shared" si="543"/>
        <v>706.64351999999997</v>
      </c>
      <c r="U841" s="157">
        <f t="shared" si="552"/>
        <v>29.443479999999997</v>
      </c>
      <c r="V841" s="157">
        <f t="shared" si="553"/>
        <v>706.64351999999997</v>
      </c>
      <c r="W841" s="219"/>
      <c r="X841" s="218">
        <v>0</v>
      </c>
      <c r="Y841" s="216">
        <v>0</v>
      </c>
      <c r="Z841" s="65" t="s">
        <v>12</v>
      </c>
      <c r="AA841" s="125">
        <f t="shared" si="554"/>
        <v>0</v>
      </c>
      <c r="AB841" s="125">
        <f t="shared" si="555"/>
        <v>0</v>
      </c>
      <c r="AC841" s="125">
        <f t="shared" si="556"/>
        <v>0</v>
      </c>
      <c r="AD841" s="66">
        <f t="shared" si="549"/>
        <v>0</v>
      </c>
      <c r="AE841" s="66">
        <f t="shared" si="550"/>
        <v>0</v>
      </c>
      <c r="AF841" s="254" t="s">
        <v>1262</v>
      </c>
      <c r="AG841" s="83"/>
      <c r="AH841" s="68"/>
      <c r="AI841" s="68"/>
      <c r="AJ841" s="68"/>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row>
    <row r="842" spans="1:63" ht="24.75" customHeight="1">
      <c r="A842" s="1"/>
      <c r="B842" s="251" t="s">
        <v>1839</v>
      </c>
      <c r="C842" s="251" t="s">
        <v>1840</v>
      </c>
      <c r="D842" s="254" t="s">
        <v>1262</v>
      </c>
      <c r="E842" s="307" t="s">
        <v>123</v>
      </c>
      <c r="F842" s="149" t="s">
        <v>404</v>
      </c>
      <c r="G842" s="149">
        <v>1</v>
      </c>
      <c r="H842" s="149" t="s">
        <v>20</v>
      </c>
      <c r="I842" s="149" t="s">
        <v>772</v>
      </c>
      <c r="J842" s="149">
        <v>15</v>
      </c>
      <c r="K842" s="149">
        <v>18</v>
      </c>
      <c r="L842" s="149">
        <v>4.2999999999999997E-2</v>
      </c>
      <c r="M842" s="149">
        <v>24</v>
      </c>
      <c r="N842" s="149">
        <v>14.2</v>
      </c>
      <c r="O842" s="152"/>
      <c r="P842" s="165"/>
      <c r="Q842" s="202" t="s">
        <v>1233</v>
      </c>
      <c r="R842" s="154">
        <v>672.18</v>
      </c>
      <c r="S842" s="155">
        <f t="shared" si="551"/>
        <v>29.575919999999996</v>
      </c>
      <c r="T842" s="156">
        <f t="shared" si="543"/>
        <v>709.82207999999991</v>
      </c>
      <c r="U842" s="157">
        <f t="shared" si="552"/>
        <v>29.575919999999996</v>
      </c>
      <c r="V842" s="157">
        <f t="shared" si="553"/>
        <v>709.82207999999991</v>
      </c>
      <c r="W842" s="219"/>
      <c r="X842" s="218"/>
      <c r="Y842" s="216">
        <v>0</v>
      </c>
      <c r="Z842" s="65"/>
      <c r="AA842" s="125"/>
      <c r="AB842" s="125">
        <f t="shared" si="555"/>
        <v>0</v>
      </c>
      <c r="AC842" s="125">
        <f t="shared" si="556"/>
        <v>0</v>
      </c>
      <c r="AD842" s="66">
        <f t="shared" si="549"/>
        <v>0</v>
      </c>
      <c r="AE842" s="66">
        <f t="shared" si="550"/>
        <v>0</v>
      </c>
      <c r="AF842" s="254"/>
      <c r="AG842" s="83"/>
      <c r="AH842" s="68"/>
      <c r="AI842" s="68"/>
      <c r="AJ842" s="68"/>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row>
    <row r="843" spans="1:63" ht="24.75" customHeight="1">
      <c r="A843" s="1"/>
      <c r="B843" s="251" t="s">
        <v>1841</v>
      </c>
      <c r="C843" s="251" t="s">
        <v>1842</v>
      </c>
      <c r="D843" s="254" t="s">
        <v>1262</v>
      </c>
      <c r="E843" s="307" t="s">
        <v>123</v>
      </c>
      <c r="F843" s="149" t="s">
        <v>404</v>
      </c>
      <c r="G843" s="149">
        <v>1</v>
      </c>
      <c r="H843" s="149" t="s">
        <v>20</v>
      </c>
      <c r="I843" s="149" t="s">
        <v>772</v>
      </c>
      <c r="J843" s="149">
        <v>15</v>
      </c>
      <c r="K843" s="149">
        <v>18</v>
      </c>
      <c r="L843" s="149">
        <v>4.2999999999999997E-2</v>
      </c>
      <c r="M843" s="149">
        <v>24</v>
      </c>
      <c r="N843" s="149">
        <v>14.2</v>
      </c>
      <c r="O843" s="152"/>
      <c r="P843" s="165"/>
      <c r="Q843" s="202" t="s">
        <v>1233</v>
      </c>
      <c r="R843" s="154">
        <v>672.18</v>
      </c>
      <c r="S843" s="155">
        <f t="shared" si="551"/>
        <v>29.575919999999996</v>
      </c>
      <c r="T843" s="156">
        <f t="shared" si="543"/>
        <v>709.82207999999991</v>
      </c>
      <c r="U843" s="157">
        <f t="shared" si="552"/>
        <v>29.575919999999996</v>
      </c>
      <c r="V843" s="157">
        <f t="shared" si="553"/>
        <v>709.82207999999991</v>
      </c>
      <c r="W843" s="219"/>
      <c r="X843" s="218"/>
      <c r="Y843" s="216">
        <v>0</v>
      </c>
      <c r="Z843" s="65"/>
      <c r="AA843" s="125"/>
      <c r="AB843" s="125">
        <f t="shared" si="555"/>
        <v>0</v>
      </c>
      <c r="AC843" s="125">
        <f t="shared" si="556"/>
        <v>0</v>
      </c>
      <c r="AD843" s="66">
        <f t="shared" si="549"/>
        <v>0</v>
      </c>
      <c r="AE843" s="66">
        <f t="shared" si="550"/>
        <v>0</v>
      </c>
      <c r="AF843" s="254"/>
      <c r="AG843" s="83"/>
      <c r="AH843" s="68"/>
      <c r="AI843" s="68"/>
      <c r="AJ843" s="68"/>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row>
    <row r="844" spans="1:63" ht="24.75" customHeight="1">
      <c r="A844" s="1"/>
      <c r="B844" s="251" t="s">
        <v>787</v>
      </c>
      <c r="C844" s="251" t="s">
        <v>788</v>
      </c>
      <c r="D844" s="200" t="s">
        <v>1262</v>
      </c>
      <c r="E844" s="149" t="s">
        <v>123</v>
      </c>
      <c r="F844" s="149" t="s">
        <v>404</v>
      </c>
      <c r="G844" s="149">
        <v>1</v>
      </c>
      <c r="H844" s="149" t="s">
        <v>20</v>
      </c>
      <c r="I844" s="149" t="s">
        <v>772</v>
      </c>
      <c r="J844" s="149">
        <v>15</v>
      </c>
      <c r="K844" s="149">
        <v>18</v>
      </c>
      <c r="L844" s="149">
        <v>4.2999999999999997E-2</v>
      </c>
      <c r="M844" s="149">
        <v>24</v>
      </c>
      <c r="N844" s="149">
        <v>14.8</v>
      </c>
      <c r="O844" s="152"/>
      <c r="P844" s="165"/>
      <c r="Q844" s="159" t="s">
        <v>1233</v>
      </c>
      <c r="R844" s="154">
        <v>669.17</v>
      </c>
      <c r="S844" s="155">
        <f t="shared" si="551"/>
        <v>29.443479999999997</v>
      </c>
      <c r="T844" s="156">
        <f t="shared" si="543"/>
        <v>706.64351999999997</v>
      </c>
      <c r="U844" s="157">
        <f t="shared" si="552"/>
        <v>29.443479999999997</v>
      </c>
      <c r="V844" s="157">
        <f t="shared" si="553"/>
        <v>706.64351999999997</v>
      </c>
      <c r="W844" s="219"/>
      <c r="X844" s="218">
        <v>0</v>
      </c>
      <c r="Y844" s="216">
        <v>0</v>
      </c>
      <c r="Z844" s="65" t="s">
        <v>12</v>
      </c>
      <c r="AA844" s="125">
        <f t="shared" si="554"/>
        <v>0</v>
      </c>
      <c r="AB844" s="125">
        <f t="shared" si="555"/>
        <v>0</v>
      </c>
      <c r="AC844" s="125">
        <f t="shared" si="556"/>
        <v>0</v>
      </c>
      <c r="AD844" s="66">
        <f t="shared" si="549"/>
        <v>0</v>
      </c>
      <c r="AE844" s="66">
        <f t="shared" si="550"/>
        <v>0</v>
      </c>
      <c r="AF844" s="200" t="s">
        <v>1262</v>
      </c>
      <c r="AG844" s="83">
        <v>72</v>
      </c>
      <c r="AH844" s="68"/>
      <c r="AI844" s="68"/>
      <c r="AJ844" s="68"/>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row>
    <row r="845" spans="1:63" ht="24.75" customHeight="1">
      <c r="A845" s="1"/>
      <c r="B845" s="251" t="s">
        <v>789</v>
      </c>
      <c r="C845" s="251" t="s">
        <v>790</v>
      </c>
      <c r="D845" s="200" t="s">
        <v>1262</v>
      </c>
      <c r="E845" s="149" t="s">
        <v>123</v>
      </c>
      <c r="F845" s="149" t="s">
        <v>404</v>
      </c>
      <c r="G845" s="149">
        <v>1</v>
      </c>
      <c r="H845" s="149" t="s">
        <v>20</v>
      </c>
      <c r="I845" s="149" t="s">
        <v>772</v>
      </c>
      <c r="J845" s="149">
        <v>15</v>
      </c>
      <c r="K845" s="149">
        <v>18</v>
      </c>
      <c r="L845" s="149">
        <v>4.2999999999999997E-2</v>
      </c>
      <c r="M845" s="149">
        <v>24</v>
      </c>
      <c r="N845" s="149">
        <v>14.8</v>
      </c>
      <c r="O845" s="152"/>
      <c r="P845" s="165"/>
      <c r="Q845" s="159" t="s">
        <v>1233</v>
      </c>
      <c r="R845" s="154">
        <v>669.17</v>
      </c>
      <c r="S845" s="155">
        <f t="shared" si="551"/>
        <v>29.443479999999997</v>
      </c>
      <c r="T845" s="156">
        <f t="shared" si="543"/>
        <v>706.64351999999997</v>
      </c>
      <c r="U845" s="157">
        <f t="shared" si="552"/>
        <v>29.443479999999997</v>
      </c>
      <c r="V845" s="157">
        <f t="shared" si="553"/>
        <v>706.64351999999997</v>
      </c>
      <c r="W845" s="219"/>
      <c r="X845" s="218">
        <v>0</v>
      </c>
      <c r="Y845" s="216">
        <v>0</v>
      </c>
      <c r="Z845" s="65" t="s">
        <v>12</v>
      </c>
      <c r="AA845" s="125">
        <f t="shared" si="554"/>
        <v>0</v>
      </c>
      <c r="AB845" s="125">
        <f t="shared" si="555"/>
        <v>0</v>
      </c>
      <c r="AC845" s="125">
        <f t="shared" si="556"/>
        <v>0</v>
      </c>
      <c r="AD845" s="66">
        <f t="shared" si="549"/>
        <v>0</v>
      </c>
      <c r="AE845" s="66">
        <f t="shared" si="550"/>
        <v>0</v>
      </c>
      <c r="AF845" s="200" t="s">
        <v>1262</v>
      </c>
      <c r="AG845" s="68">
        <v>56</v>
      </c>
      <c r="AH845" s="68"/>
      <c r="AI845" s="68"/>
      <c r="AJ845" s="68"/>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row>
    <row r="846" spans="1:63" ht="24.75" customHeight="1">
      <c r="A846" s="1"/>
      <c r="B846" s="251" t="s">
        <v>791</v>
      </c>
      <c r="C846" s="251" t="s">
        <v>792</v>
      </c>
      <c r="D846" s="200" t="s">
        <v>1262</v>
      </c>
      <c r="E846" s="149" t="s">
        <v>123</v>
      </c>
      <c r="F846" s="149" t="s">
        <v>404</v>
      </c>
      <c r="G846" s="149">
        <v>1</v>
      </c>
      <c r="H846" s="149" t="s">
        <v>20</v>
      </c>
      <c r="I846" s="149" t="s">
        <v>772</v>
      </c>
      <c r="J846" s="149">
        <v>15</v>
      </c>
      <c r="K846" s="149">
        <v>18</v>
      </c>
      <c r="L846" s="149">
        <v>4.2999999999999997E-2</v>
      </c>
      <c r="M846" s="149">
        <v>24</v>
      </c>
      <c r="N846" s="149">
        <v>14.8</v>
      </c>
      <c r="O846" s="149"/>
      <c r="P846" s="165"/>
      <c r="Q846" s="159" t="s">
        <v>1233</v>
      </c>
      <c r="R846" s="154">
        <v>669.17</v>
      </c>
      <c r="S846" s="155">
        <f t="shared" si="551"/>
        <v>29.443479999999997</v>
      </c>
      <c r="T846" s="156">
        <f t="shared" si="543"/>
        <v>706.64351999999997</v>
      </c>
      <c r="U846" s="157">
        <f t="shared" si="552"/>
        <v>29.443479999999997</v>
      </c>
      <c r="V846" s="157">
        <f t="shared" si="553"/>
        <v>706.64351999999997</v>
      </c>
      <c r="W846" s="219"/>
      <c r="X846" s="218">
        <v>0</v>
      </c>
      <c r="Y846" s="216">
        <v>0</v>
      </c>
      <c r="Z846" s="65" t="s">
        <v>12</v>
      </c>
      <c r="AA846" s="125">
        <f t="shared" si="554"/>
        <v>0</v>
      </c>
      <c r="AB846" s="125">
        <f t="shared" si="555"/>
        <v>0</v>
      </c>
      <c r="AC846" s="125">
        <f t="shared" si="556"/>
        <v>0</v>
      </c>
      <c r="AD846" s="66">
        <f t="shared" si="549"/>
        <v>0</v>
      </c>
      <c r="AE846" s="66">
        <f t="shared" si="550"/>
        <v>0</v>
      </c>
      <c r="AF846" s="200" t="s">
        <v>1262</v>
      </c>
      <c r="AG846" s="68">
        <v>29</v>
      </c>
      <c r="AH846" s="68"/>
      <c r="AI846" s="68"/>
      <c r="AJ846" s="68"/>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row>
    <row r="847" spans="1:63" ht="24.75" hidden="1" customHeight="1">
      <c r="A847" s="1"/>
      <c r="B847" s="248"/>
      <c r="C847" s="249" t="s">
        <v>835</v>
      </c>
      <c r="D847" s="101"/>
      <c r="E847" s="191"/>
      <c r="F847" s="191"/>
      <c r="G847" s="191"/>
      <c r="H847" s="191"/>
      <c r="I847" s="191"/>
      <c r="J847" s="191"/>
      <c r="K847" s="191"/>
      <c r="L847" s="191"/>
      <c r="M847" s="191"/>
      <c r="N847" s="191"/>
      <c r="O847" s="191"/>
      <c r="P847" s="192"/>
      <c r="Q847" s="191"/>
      <c r="R847" s="197"/>
      <c r="S847" s="197"/>
      <c r="T847" s="197"/>
      <c r="U847" s="197"/>
      <c r="V847" s="197"/>
      <c r="W847" s="224"/>
      <c r="X847" s="224"/>
      <c r="Y847" s="224"/>
      <c r="Z847" s="224"/>
      <c r="AA847" s="224"/>
      <c r="AB847" s="224"/>
      <c r="AC847" s="224"/>
      <c r="AD847" s="224"/>
      <c r="AE847" s="224"/>
      <c r="AF847" s="101"/>
      <c r="AG847" s="83"/>
      <c r="AH847" s="68"/>
      <c r="AI847" s="68"/>
      <c r="AJ847" s="68"/>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row>
    <row r="848" spans="1:63" ht="24.75" hidden="1" customHeight="1">
      <c r="A848" s="1"/>
      <c r="B848" s="251" t="s">
        <v>1380</v>
      </c>
      <c r="C848" s="251" t="s">
        <v>1381</v>
      </c>
      <c r="D848" s="200" t="s">
        <v>1262</v>
      </c>
      <c r="E848" s="307" t="s">
        <v>123</v>
      </c>
      <c r="F848" s="149" t="s">
        <v>404</v>
      </c>
      <c r="G848" s="149">
        <v>1</v>
      </c>
      <c r="H848" s="149" t="s">
        <v>20</v>
      </c>
      <c r="I848" s="149" t="s">
        <v>772</v>
      </c>
      <c r="J848" s="149"/>
      <c r="K848" s="149">
        <v>18</v>
      </c>
      <c r="L848" s="149">
        <v>4.2999999999999997E-2</v>
      </c>
      <c r="M848" s="149">
        <v>24</v>
      </c>
      <c r="N848" s="149"/>
      <c r="O848" s="152"/>
      <c r="P848" s="165"/>
      <c r="Q848" s="159" t="s">
        <v>1233</v>
      </c>
      <c r="R848" s="154">
        <v>635.30999999999995</v>
      </c>
      <c r="S848" s="155">
        <f t="shared" ref="S848:S866" si="557">R848*0.044</f>
        <v>27.953639999999996</v>
      </c>
      <c r="T848" s="156">
        <f>S848*M848</f>
        <v>670.88735999999994</v>
      </c>
      <c r="U848" s="157">
        <f t="shared" ref="U848:U866" si="558">S848*(1-$C$13)</f>
        <v>27.953639999999996</v>
      </c>
      <c r="V848" s="157">
        <f t="shared" ref="V848:V866" si="559">T848*(1-$C$13)</f>
        <v>670.88735999999994</v>
      </c>
      <c r="W848" s="219"/>
      <c r="X848" s="218">
        <v>0</v>
      </c>
      <c r="Y848" s="216">
        <v>0</v>
      </c>
      <c r="Z848" s="65" t="s">
        <v>12</v>
      </c>
      <c r="AA848" s="125">
        <f t="shared" ref="AA848:AA866" si="560">U848*X848</f>
        <v>0</v>
      </c>
      <c r="AB848" s="125">
        <f t="shared" ref="AB848:AB866" si="561">V848*Y848</f>
        <v>0</v>
      </c>
      <c r="AC848" s="125">
        <f t="shared" ref="AC848:AC866" si="562">AA848+AB848</f>
        <v>0</v>
      </c>
      <c r="AD848" s="66">
        <f>K848*Y848</f>
        <v>0</v>
      </c>
      <c r="AE848" s="66">
        <f>L848*Y848</f>
        <v>0</v>
      </c>
      <c r="AF848" s="200" t="s">
        <v>1262</v>
      </c>
      <c r="AG848" s="83"/>
      <c r="AH848" s="68"/>
      <c r="AI848" s="68"/>
      <c r="AJ848" s="68"/>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row>
    <row r="849" spans="1:63" ht="24.75" customHeight="1">
      <c r="A849" s="1"/>
      <c r="B849" s="248"/>
      <c r="C849" s="249" t="s">
        <v>724</v>
      </c>
      <c r="D849" s="101"/>
      <c r="E849" s="191"/>
      <c r="F849" s="191"/>
      <c r="G849" s="191"/>
      <c r="H849" s="191"/>
      <c r="I849" s="191"/>
      <c r="J849" s="191"/>
      <c r="K849" s="191"/>
      <c r="L849" s="191"/>
      <c r="M849" s="191"/>
      <c r="N849" s="191"/>
      <c r="O849" s="191"/>
      <c r="P849" s="192"/>
      <c r="Q849" s="191"/>
      <c r="R849" s="195"/>
      <c r="S849" s="195"/>
      <c r="T849" s="195"/>
      <c r="U849" s="195"/>
      <c r="V849" s="195"/>
      <c r="W849" s="223"/>
      <c r="X849" s="223"/>
      <c r="Y849" s="223"/>
      <c r="Z849" s="223"/>
      <c r="AA849" s="223"/>
      <c r="AB849" s="223"/>
      <c r="AC849" s="223"/>
      <c r="AD849" s="223"/>
      <c r="AE849" s="223"/>
      <c r="AF849" s="101"/>
      <c r="AG849" s="83"/>
      <c r="AH849" s="68"/>
      <c r="AI849" s="68"/>
      <c r="AJ849" s="68"/>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row>
    <row r="850" spans="1:63" ht="24.75" customHeight="1">
      <c r="A850" s="1"/>
      <c r="B850" s="251" t="s">
        <v>1378</v>
      </c>
      <c r="C850" s="251" t="s">
        <v>1379</v>
      </c>
      <c r="D850" s="200" t="s">
        <v>1262</v>
      </c>
      <c r="E850" s="307" t="s">
        <v>123</v>
      </c>
      <c r="F850" s="149" t="s">
        <v>404</v>
      </c>
      <c r="G850" s="149">
        <v>1</v>
      </c>
      <c r="H850" s="149" t="s">
        <v>20</v>
      </c>
      <c r="I850" s="149" t="s">
        <v>772</v>
      </c>
      <c r="J850" s="149">
        <v>15</v>
      </c>
      <c r="K850" s="149">
        <v>18</v>
      </c>
      <c r="L850" s="149">
        <v>4.2999999999999997E-2</v>
      </c>
      <c r="M850" s="149">
        <v>24</v>
      </c>
      <c r="N850" s="149">
        <v>14.2</v>
      </c>
      <c r="O850" s="152"/>
      <c r="P850" s="165"/>
      <c r="Q850" s="159" t="s">
        <v>1233</v>
      </c>
      <c r="R850" s="154">
        <v>592.69000000000005</v>
      </c>
      <c r="S850" s="155">
        <f t="shared" si="557"/>
        <v>26.07836</v>
      </c>
      <c r="T850" s="156">
        <f>S850*M850</f>
        <v>625.88063999999997</v>
      </c>
      <c r="U850" s="157">
        <f t="shared" si="558"/>
        <v>26.07836</v>
      </c>
      <c r="V850" s="157">
        <f t="shared" si="559"/>
        <v>625.88063999999997</v>
      </c>
      <c r="W850" s="219"/>
      <c r="X850" s="218">
        <v>0</v>
      </c>
      <c r="Y850" s="216">
        <v>0</v>
      </c>
      <c r="Z850" s="65" t="s">
        <v>12</v>
      </c>
      <c r="AA850" s="125">
        <f t="shared" si="560"/>
        <v>0</v>
      </c>
      <c r="AB850" s="125">
        <f t="shared" si="561"/>
        <v>0</v>
      </c>
      <c r="AC850" s="125">
        <f t="shared" si="562"/>
        <v>0</v>
      </c>
      <c r="AD850" s="66">
        <f>K850*Y850</f>
        <v>0</v>
      </c>
      <c r="AE850" s="66">
        <f>L850*Y850</f>
        <v>0</v>
      </c>
      <c r="AF850" s="200" t="s">
        <v>1262</v>
      </c>
      <c r="AG850" s="83"/>
      <c r="AH850" s="68"/>
      <c r="AI850" s="68"/>
      <c r="AJ850" s="68"/>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row>
    <row r="851" spans="1:63" ht="24.75" customHeight="1">
      <c r="A851" s="1"/>
      <c r="B851" s="251" t="s">
        <v>785</v>
      </c>
      <c r="C851" s="251" t="s">
        <v>1609</v>
      </c>
      <c r="D851" s="200" t="s">
        <v>1262</v>
      </c>
      <c r="E851" s="307" t="s">
        <v>123</v>
      </c>
      <c r="F851" s="149" t="s">
        <v>404</v>
      </c>
      <c r="G851" s="149">
        <v>1</v>
      </c>
      <c r="H851" s="149" t="s">
        <v>20</v>
      </c>
      <c r="I851" s="149" t="s">
        <v>772</v>
      </c>
      <c r="J851" s="149">
        <v>15</v>
      </c>
      <c r="K851" s="149">
        <v>18</v>
      </c>
      <c r="L851" s="149">
        <v>4.2999999999999997E-2</v>
      </c>
      <c r="M851" s="149">
        <v>24</v>
      </c>
      <c r="N851" s="149">
        <v>14.2</v>
      </c>
      <c r="O851" s="152"/>
      <c r="P851" s="165"/>
      <c r="Q851" s="159" t="s">
        <v>1233</v>
      </c>
      <c r="R851" s="154">
        <v>669.17</v>
      </c>
      <c r="S851" s="155">
        <f t="shared" si="557"/>
        <v>29.443479999999997</v>
      </c>
      <c r="T851" s="156">
        <f>S851*M851</f>
        <v>706.64351999999997</v>
      </c>
      <c r="U851" s="157">
        <f t="shared" si="558"/>
        <v>29.443479999999997</v>
      </c>
      <c r="V851" s="157">
        <f t="shared" si="559"/>
        <v>706.64351999999997</v>
      </c>
      <c r="W851" s="219"/>
      <c r="X851" s="218">
        <v>0</v>
      </c>
      <c r="Y851" s="216">
        <v>0</v>
      </c>
      <c r="Z851" s="65" t="s">
        <v>12</v>
      </c>
      <c r="AA851" s="125">
        <f t="shared" si="560"/>
        <v>0</v>
      </c>
      <c r="AB851" s="125">
        <f t="shared" si="561"/>
        <v>0</v>
      </c>
      <c r="AC851" s="125">
        <f t="shared" si="562"/>
        <v>0</v>
      </c>
      <c r="AD851" s="66">
        <f>K851*Y851</f>
        <v>0</v>
      </c>
      <c r="AE851" s="66">
        <f>L851*Y851</f>
        <v>0</v>
      </c>
      <c r="AF851" s="200" t="s">
        <v>1262</v>
      </c>
      <c r="AG851" s="83"/>
      <c r="AH851" s="68"/>
      <c r="AI851" s="68"/>
      <c r="AJ851" s="68"/>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row>
    <row r="852" spans="1:63" ht="24.75" hidden="1" customHeight="1">
      <c r="A852" s="1"/>
      <c r="B852" s="248"/>
      <c r="C852" s="249" t="s">
        <v>724</v>
      </c>
      <c r="D852" s="221"/>
      <c r="E852" s="191"/>
      <c r="F852" s="191"/>
      <c r="G852" s="191"/>
      <c r="H852" s="191"/>
      <c r="I852" s="191"/>
      <c r="J852" s="191"/>
      <c r="K852" s="191"/>
      <c r="L852" s="191"/>
      <c r="M852" s="191"/>
      <c r="N852" s="191"/>
      <c r="O852" s="191"/>
      <c r="P852" s="192"/>
      <c r="Q852" s="191"/>
      <c r="R852" s="195"/>
      <c r="S852" s="155">
        <f t="shared" ref="S852:S858" si="563">R852*0.044</f>
        <v>0</v>
      </c>
      <c r="T852" s="156">
        <f>S852*M852</f>
        <v>0</v>
      </c>
      <c r="U852" s="157">
        <f t="shared" ref="U852:U858" si="564">S852*(1-$C$13)</f>
        <v>0</v>
      </c>
      <c r="V852" s="157">
        <f t="shared" ref="V852:V858" si="565">T852*(1-$C$13)</f>
        <v>0</v>
      </c>
      <c r="W852" s="219"/>
      <c r="X852" s="218">
        <v>0</v>
      </c>
      <c r="Y852" s="216">
        <v>0</v>
      </c>
      <c r="Z852" s="65" t="s">
        <v>12</v>
      </c>
      <c r="AA852" s="125">
        <f t="shared" ref="AA852:AA858" si="566">U852*X852</f>
        <v>0</v>
      </c>
      <c r="AB852" s="125">
        <f t="shared" ref="AB852:AB858" si="567">V852*Y852</f>
        <v>0</v>
      </c>
      <c r="AC852" s="125">
        <f t="shared" ref="AC852:AC858" si="568">AA852+AB852</f>
        <v>0</v>
      </c>
      <c r="AD852" s="66">
        <f>K852*Y852</f>
        <v>0</v>
      </c>
      <c r="AE852" s="66">
        <f>L852*Y852</f>
        <v>0</v>
      </c>
      <c r="AF852" s="221"/>
      <c r="AG852" s="83"/>
      <c r="AH852" s="68"/>
      <c r="AI852" s="68"/>
      <c r="AJ852" s="68"/>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row>
    <row r="853" spans="1:63" ht="24.75" hidden="1" customHeight="1">
      <c r="A853" s="1"/>
      <c r="B853" s="251" t="s">
        <v>1383</v>
      </c>
      <c r="C853" s="251" t="s">
        <v>1610</v>
      </c>
      <c r="D853" s="200" t="s">
        <v>1262</v>
      </c>
      <c r="E853" s="307" t="s">
        <v>1385</v>
      </c>
      <c r="F853" s="149" t="s">
        <v>404</v>
      </c>
      <c r="G853" s="149">
        <v>1</v>
      </c>
      <c r="H853" s="149" t="s">
        <v>20</v>
      </c>
      <c r="I853" s="149"/>
      <c r="J853" s="149"/>
      <c r="K853" s="149"/>
      <c r="L853" s="149"/>
      <c r="M853" s="149">
        <v>9</v>
      </c>
      <c r="N853" s="149"/>
      <c r="O853" s="152"/>
      <c r="P853" s="165"/>
      <c r="Q853" s="159" t="s">
        <v>1233</v>
      </c>
      <c r="R853" s="154">
        <v>1213.3499999999999</v>
      </c>
      <c r="S853" s="155">
        <f t="shared" si="563"/>
        <v>53.387399999999992</v>
      </c>
      <c r="T853" s="156">
        <f>S853*M853</f>
        <v>480.48659999999995</v>
      </c>
      <c r="U853" s="157">
        <f t="shared" si="564"/>
        <v>53.387399999999992</v>
      </c>
      <c r="V853" s="157">
        <f t="shared" si="565"/>
        <v>480.48659999999995</v>
      </c>
      <c r="W853" s="219"/>
      <c r="X853" s="218">
        <v>0</v>
      </c>
      <c r="Y853" s="216">
        <v>0</v>
      </c>
      <c r="Z853" s="65" t="s">
        <v>12</v>
      </c>
      <c r="AA853" s="125">
        <f t="shared" si="566"/>
        <v>0</v>
      </c>
      <c r="AB853" s="125">
        <f t="shared" si="567"/>
        <v>0</v>
      </c>
      <c r="AC853" s="125">
        <f t="shared" si="568"/>
        <v>0</v>
      </c>
      <c r="AD853" s="66">
        <f>K853*Y853</f>
        <v>0</v>
      </c>
      <c r="AE853" s="66">
        <f>L853*Y853</f>
        <v>0</v>
      </c>
      <c r="AF853" s="200" t="s">
        <v>1262</v>
      </c>
      <c r="AG853" s="83"/>
      <c r="AH853" s="68"/>
      <c r="AI853" s="68"/>
      <c r="AJ853" s="68"/>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row>
    <row r="854" spans="1:63" ht="24.75" customHeight="1">
      <c r="A854" s="1"/>
      <c r="B854" s="251" t="s">
        <v>1794</v>
      </c>
      <c r="C854" s="251" t="s">
        <v>1795</v>
      </c>
      <c r="D854" s="220" t="s">
        <v>1262</v>
      </c>
      <c r="E854" s="307" t="s">
        <v>123</v>
      </c>
      <c r="F854" s="149" t="s">
        <v>404</v>
      </c>
      <c r="G854" s="149">
        <v>1</v>
      </c>
      <c r="H854" s="149" t="s">
        <v>20</v>
      </c>
      <c r="I854" s="149" t="s">
        <v>772</v>
      </c>
      <c r="J854" s="149">
        <v>15</v>
      </c>
      <c r="K854" s="149">
        <v>18</v>
      </c>
      <c r="L854" s="149">
        <v>4.2999999999999997E-2</v>
      </c>
      <c r="M854" s="149">
        <v>24</v>
      </c>
      <c r="N854" s="149">
        <v>14.2</v>
      </c>
      <c r="O854" s="152"/>
      <c r="P854" s="165"/>
      <c r="Q854" s="202" t="s">
        <v>1233</v>
      </c>
      <c r="R854" s="154">
        <v>669.17</v>
      </c>
      <c r="S854" s="155">
        <f t="shared" si="563"/>
        <v>29.443479999999997</v>
      </c>
      <c r="T854" s="156">
        <f>S854*M854</f>
        <v>706.64351999999997</v>
      </c>
      <c r="U854" s="157">
        <f t="shared" si="564"/>
        <v>29.443479999999997</v>
      </c>
      <c r="V854" s="157">
        <f t="shared" si="565"/>
        <v>706.64351999999997</v>
      </c>
      <c r="W854" s="219"/>
      <c r="X854" s="218">
        <v>0</v>
      </c>
      <c r="Y854" s="216">
        <v>0</v>
      </c>
      <c r="Z854" s="65" t="s">
        <v>12</v>
      </c>
      <c r="AA854" s="125">
        <f t="shared" si="566"/>
        <v>0</v>
      </c>
      <c r="AB854" s="125">
        <f t="shared" si="567"/>
        <v>0</v>
      </c>
      <c r="AC854" s="125">
        <f t="shared" si="568"/>
        <v>0</v>
      </c>
      <c r="AD854" s="66">
        <f>K854*Y854</f>
        <v>0</v>
      </c>
      <c r="AE854" s="66">
        <f>L854*Y854</f>
        <v>0</v>
      </c>
      <c r="AF854" s="220" t="s">
        <v>1262</v>
      </c>
      <c r="AG854" s="83"/>
      <c r="AH854" s="68"/>
      <c r="AI854" s="68"/>
      <c r="AJ854" s="68"/>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row>
    <row r="855" spans="1:63" ht="24.75" customHeight="1">
      <c r="A855" s="1"/>
      <c r="B855" s="135" t="s">
        <v>1796</v>
      </c>
      <c r="C855" s="135"/>
      <c r="D855" s="74"/>
      <c r="E855" s="163"/>
      <c r="F855" s="163"/>
      <c r="G855" s="163"/>
      <c r="H855" s="163"/>
      <c r="I855" s="163"/>
      <c r="J855" s="163"/>
      <c r="K855" s="163"/>
      <c r="L855" s="163"/>
      <c r="M855" s="163"/>
      <c r="N855" s="163"/>
      <c r="O855" s="163"/>
      <c r="P855" s="162"/>
      <c r="Q855" s="163"/>
      <c r="R855" s="167"/>
      <c r="S855" s="167"/>
      <c r="T855" s="167"/>
      <c r="U855" s="167"/>
      <c r="V855" s="167"/>
      <c r="W855" s="211"/>
      <c r="X855" s="211"/>
      <c r="Y855" s="211"/>
      <c r="Z855" s="211"/>
      <c r="AA855" s="211"/>
      <c r="AB855" s="211"/>
      <c r="AC855" s="211"/>
      <c r="AD855" s="211"/>
      <c r="AE855" s="211"/>
      <c r="AF855" s="74"/>
      <c r="AG855" s="83"/>
      <c r="AH855" s="68"/>
      <c r="AI855" s="68"/>
      <c r="AJ855" s="68"/>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row>
    <row r="856" spans="1:63" ht="24.75" customHeight="1">
      <c r="A856" s="1"/>
      <c r="B856" s="251" t="s">
        <v>1797</v>
      </c>
      <c r="C856" s="251" t="s">
        <v>1798</v>
      </c>
      <c r="D856" s="220" t="s">
        <v>1262</v>
      </c>
      <c r="E856" s="307" t="s">
        <v>1385</v>
      </c>
      <c r="F856" s="149" t="s">
        <v>404</v>
      </c>
      <c r="G856" s="149">
        <v>1</v>
      </c>
      <c r="H856" s="149" t="s">
        <v>20</v>
      </c>
      <c r="I856" s="149" t="s">
        <v>1799</v>
      </c>
      <c r="J856" s="149">
        <v>20</v>
      </c>
      <c r="K856" s="149">
        <v>42.12</v>
      </c>
      <c r="L856" s="149">
        <v>5.5E-2</v>
      </c>
      <c r="M856" s="149">
        <v>9</v>
      </c>
      <c r="N856" s="149">
        <v>30.99</v>
      </c>
      <c r="O856" s="152"/>
      <c r="P856" s="165"/>
      <c r="Q856" s="202" t="s">
        <v>1233</v>
      </c>
      <c r="R856" s="154">
        <v>1179.01</v>
      </c>
      <c r="S856" s="155">
        <f t="shared" si="563"/>
        <v>51.876439999999995</v>
      </c>
      <c r="T856" s="156">
        <f>S856*M856</f>
        <v>466.88795999999996</v>
      </c>
      <c r="U856" s="157">
        <f t="shared" si="564"/>
        <v>51.876439999999995</v>
      </c>
      <c r="V856" s="157">
        <f t="shared" si="565"/>
        <v>466.88795999999996</v>
      </c>
      <c r="W856" s="219"/>
      <c r="X856" s="218">
        <v>0</v>
      </c>
      <c r="Y856" s="216">
        <v>0</v>
      </c>
      <c r="Z856" s="65" t="s">
        <v>12</v>
      </c>
      <c r="AA856" s="125">
        <f t="shared" si="566"/>
        <v>0</v>
      </c>
      <c r="AB856" s="125">
        <f t="shared" si="567"/>
        <v>0</v>
      </c>
      <c r="AC856" s="125">
        <f t="shared" si="568"/>
        <v>0</v>
      </c>
      <c r="AD856" s="66">
        <f>K856*Y856</f>
        <v>0</v>
      </c>
      <c r="AE856" s="66">
        <f>L856*Y856</f>
        <v>0</v>
      </c>
      <c r="AF856" s="220" t="s">
        <v>1262</v>
      </c>
      <c r="AG856" s="83"/>
      <c r="AH856" s="68"/>
      <c r="AI856" s="68"/>
      <c r="AJ856" s="68"/>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row>
    <row r="857" spans="1:63" ht="24.75" customHeight="1">
      <c r="A857" s="1"/>
      <c r="B857" s="251" t="s">
        <v>1387</v>
      </c>
      <c r="C857" s="251" t="s">
        <v>1389</v>
      </c>
      <c r="D857" s="200" t="s">
        <v>1262</v>
      </c>
      <c r="E857" s="307" t="s">
        <v>1385</v>
      </c>
      <c r="F857" s="149" t="s">
        <v>404</v>
      </c>
      <c r="G857" s="149">
        <v>1</v>
      </c>
      <c r="H857" s="149" t="s">
        <v>20</v>
      </c>
      <c r="I857" s="149" t="s">
        <v>1822</v>
      </c>
      <c r="J857" s="149">
        <v>20</v>
      </c>
      <c r="K857" s="149">
        <v>12.8</v>
      </c>
      <c r="L857" s="149">
        <v>5.5E-2</v>
      </c>
      <c r="M857" s="149">
        <v>9</v>
      </c>
      <c r="N857" s="149">
        <v>30.99</v>
      </c>
      <c r="O857" s="152"/>
      <c r="P857" s="165"/>
      <c r="Q857" s="159" t="s">
        <v>1233</v>
      </c>
      <c r="R857" s="154">
        <v>1179.01</v>
      </c>
      <c r="S857" s="155">
        <f t="shared" ref="S857" si="569">R857*0.044</f>
        <v>51.876439999999995</v>
      </c>
      <c r="T857" s="156">
        <f>S857*M857</f>
        <v>466.88795999999996</v>
      </c>
      <c r="U857" s="157">
        <f t="shared" ref="U857" si="570">S857*(1-$C$13)</f>
        <v>51.876439999999995</v>
      </c>
      <c r="V857" s="157">
        <f t="shared" ref="V857" si="571">T857*(1-$C$13)</f>
        <v>466.88795999999996</v>
      </c>
      <c r="W857" s="219"/>
      <c r="X857" s="218">
        <v>0</v>
      </c>
      <c r="Y857" s="216">
        <v>0</v>
      </c>
      <c r="Z857" s="65" t="s">
        <v>12</v>
      </c>
      <c r="AA857" s="125">
        <f t="shared" ref="AA857" si="572">U857*X857</f>
        <v>0</v>
      </c>
      <c r="AB857" s="125">
        <f t="shared" ref="AB857" si="573">V857*Y857</f>
        <v>0</v>
      </c>
      <c r="AC857" s="125">
        <f t="shared" ref="AC857" si="574">AA857+AB857</f>
        <v>0</v>
      </c>
      <c r="AD857" s="66">
        <f>K857*Y857</f>
        <v>0</v>
      </c>
      <c r="AE857" s="66">
        <f>L857*Y857</f>
        <v>0</v>
      </c>
      <c r="AF857" s="220"/>
      <c r="AG857" s="83"/>
      <c r="AH857" s="68"/>
      <c r="AI857" s="68"/>
      <c r="AJ857" s="68"/>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row>
    <row r="858" spans="1:63" ht="24.75" customHeight="1">
      <c r="A858" s="1"/>
      <c r="B858" s="251" t="s">
        <v>1800</v>
      </c>
      <c r="C858" s="251" t="s">
        <v>1801</v>
      </c>
      <c r="D858" s="200"/>
      <c r="E858" s="307" t="s">
        <v>1385</v>
      </c>
      <c r="F858" s="149" t="s">
        <v>404</v>
      </c>
      <c r="G858" s="149">
        <v>1</v>
      </c>
      <c r="H858" s="149" t="s">
        <v>20</v>
      </c>
      <c r="I858" s="149" t="s">
        <v>1799</v>
      </c>
      <c r="J858" s="149">
        <v>20</v>
      </c>
      <c r="K858" s="149">
        <v>42.12</v>
      </c>
      <c r="L858" s="149">
        <v>5.5E-2</v>
      </c>
      <c r="M858" s="149">
        <v>9</v>
      </c>
      <c r="N858" s="149">
        <v>30.99</v>
      </c>
      <c r="O858" s="152"/>
      <c r="P858" s="165"/>
      <c r="Q858" s="186" t="s">
        <v>1234</v>
      </c>
      <c r="R858" s="154">
        <v>995.92</v>
      </c>
      <c r="S858" s="155">
        <f t="shared" si="563"/>
        <v>43.820479999999996</v>
      </c>
      <c r="T858" s="156">
        <f>S858*M858</f>
        <v>394.38431999999995</v>
      </c>
      <c r="U858" s="157">
        <f t="shared" si="564"/>
        <v>43.820479999999996</v>
      </c>
      <c r="V858" s="157">
        <f t="shared" si="565"/>
        <v>394.38431999999995</v>
      </c>
      <c r="W858" s="219"/>
      <c r="X858" s="218">
        <v>0</v>
      </c>
      <c r="Y858" s="216">
        <v>0</v>
      </c>
      <c r="Z858" s="65" t="s">
        <v>12</v>
      </c>
      <c r="AA858" s="125">
        <f t="shared" si="566"/>
        <v>0</v>
      </c>
      <c r="AB858" s="125">
        <f t="shared" si="567"/>
        <v>0</v>
      </c>
      <c r="AC858" s="125">
        <f t="shared" si="568"/>
        <v>0</v>
      </c>
      <c r="AD858" s="66">
        <f>K858*Y858</f>
        <v>0</v>
      </c>
      <c r="AE858" s="66">
        <f>L858*Y858</f>
        <v>0</v>
      </c>
      <c r="AF858" s="200"/>
      <c r="AG858" s="83"/>
      <c r="AH858" s="68"/>
      <c r="AI858" s="68"/>
      <c r="AJ858" s="68"/>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row>
    <row r="859" spans="1:63" ht="24.75" customHeight="1">
      <c r="A859" s="1"/>
      <c r="B859" s="135" t="s">
        <v>1611</v>
      </c>
      <c r="C859" s="135"/>
      <c r="D859" s="211"/>
      <c r="E859" s="163"/>
      <c r="F859" s="163"/>
      <c r="G859" s="163"/>
      <c r="H859" s="163"/>
      <c r="I859" s="163"/>
      <c r="J859" s="163"/>
      <c r="K859" s="163"/>
      <c r="L859" s="163"/>
      <c r="M859" s="163"/>
      <c r="N859" s="163"/>
      <c r="O859" s="163"/>
      <c r="P859" s="162"/>
      <c r="Q859" s="163"/>
      <c r="R859" s="167"/>
      <c r="S859" s="167"/>
      <c r="T859" s="167"/>
      <c r="U859" s="167"/>
      <c r="V859" s="167"/>
      <c r="W859" s="211"/>
      <c r="X859" s="211"/>
      <c r="Y859" s="211"/>
      <c r="Z859" s="211"/>
      <c r="AA859" s="211"/>
      <c r="AB859" s="211"/>
      <c r="AC859" s="211"/>
      <c r="AD859" s="211"/>
      <c r="AE859" s="211"/>
      <c r="AF859" s="211"/>
      <c r="AG859" s="83"/>
      <c r="AH859" s="68"/>
      <c r="AI859" s="68"/>
      <c r="AJ859" s="68"/>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row>
    <row r="860" spans="1:63" ht="24.75" customHeight="1">
      <c r="A860" s="1"/>
      <c r="B860" s="274" t="s">
        <v>1612</v>
      </c>
      <c r="C860" s="253" t="s">
        <v>1613</v>
      </c>
      <c r="D860" s="220"/>
      <c r="E860" s="307" t="s">
        <v>1614</v>
      </c>
      <c r="F860" s="149" t="s">
        <v>404</v>
      </c>
      <c r="G860" s="149">
        <v>1</v>
      </c>
      <c r="H860" s="149" t="s">
        <v>10</v>
      </c>
      <c r="I860" s="313" t="s">
        <v>1615</v>
      </c>
      <c r="J860" s="313"/>
      <c r="K860" s="149">
        <v>2.0699999999999998</v>
      </c>
      <c r="L860" s="149"/>
      <c r="M860" s="149">
        <v>100</v>
      </c>
      <c r="N860" s="149">
        <v>1</v>
      </c>
      <c r="O860" s="152"/>
      <c r="P860" s="165"/>
      <c r="Q860" s="159" t="s">
        <v>1233</v>
      </c>
      <c r="R860" s="154">
        <v>137.18</v>
      </c>
      <c r="S860" s="155">
        <f t="shared" si="557"/>
        <v>6.03592</v>
      </c>
      <c r="T860" s="156">
        <f>S860*M860</f>
        <v>603.59199999999998</v>
      </c>
      <c r="U860" s="157">
        <f t="shared" si="558"/>
        <v>6.03592</v>
      </c>
      <c r="V860" s="157">
        <f t="shared" si="559"/>
        <v>603.59199999999998</v>
      </c>
      <c r="W860" s="219"/>
      <c r="X860" s="218">
        <v>0</v>
      </c>
      <c r="Y860" s="216">
        <v>0</v>
      </c>
      <c r="Z860" s="65" t="s">
        <v>12</v>
      </c>
      <c r="AA860" s="125">
        <f t="shared" si="560"/>
        <v>0</v>
      </c>
      <c r="AB860" s="125">
        <f t="shared" si="561"/>
        <v>0</v>
      </c>
      <c r="AC860" s="125">
        <f t="shared" si="562"/>
        <v>0</v>
      </c>
      <c r="AD860" s="66">
        <f>K860*Y860</f>
        <v>0</v>
      </c>
      <c r="AE860" s="66">
        <f>L860*Y860</f>
        <v>0</v>
      </c>
      <c r="AF860" s="220"/>
      <c r="AG860" s="83"/>
      <c r="AH860" s="68"/>
      <c r="AI860" s="68"/>
      <c r="AJ860" s="68"/>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row>
    <row r="861" spans="1:63" ht="24.75" customHeight="1">
      <c r="A861" s="1"/>
      <c r="B861" s="274" t="s">
        <v>1616</v>
      </c>
      <c r="C861" s="253" t="s">
        <v>1617</v>
      </c>
      <c r="D861" s="222" t="s">
        <v>1262</v>
      </c>
      <c r="E861" s="307" t="s">
        <v>1614</v>
      </c>
      <c r="F861" s="149" t="s">
        <v>404</v>
      </c>
      <c r="G861" s="149">
        <v>1</v>
      </c>
      <c r="H861" s="149" t="s">
        <v>10</v>
      </c>
      <c r="I861" s="313" t="s">
        <v>1615</v>
      </c>
      <c r="J861" s="313"/>
      <c r="K861" s="149">
        <v>4.5</v>
      </c>
      <c r="L861" s="149"/>
      <c r="M861" s="149">
        <v>100</v>
      </c>
      <c r="N861" s="149">
        <v>0.9</v>
      </c>
      <c r="O861" s="152"/>
      <c r="P861" s="165"/>
      <c r="Q861" s="159" t="s">
        <v>1233</v>
      </c>
      <c r="R861" s="154">
        <v>137.18</v>
      </c>
      <c r="S861" s="155">
        <f t="shared" si="557"/>
        <v>6.03592</v>
      </c>
      <c r="T861" s="156">
        <f>S861*M861</f>
        <v>603.59199999999998</v>
      </c>
      <c r="U861" s="157">
        <f t="shared" si="558"/>
        <v>6.03592</v>
      </c>
      <c r="V861" s="157">
        <f t="shared" si="559"/>
        <v>603.59199999999998</v>
      </c>
      <c r="W861" s="219"/>
      <c r="X861" s="218">
        <v>0</v>
      </c>
      <c r="Y861" s="216">
        <v>0</v>
      </c>
      <c r="Z861" s="65" t="s">
        <v>12</v>
      </c>
      <c r="AA861" s="125">
        <f t="shared" si="560"/>
        <v>0</v>
      </c>
      <c r="AB861" s="125">
        <f t="shared" si="561"/>
        <v>0</v>
      </c>
      <c r="AC861" s="125">
        <f t="shared" si="562"/>
        <v>0</v>
      </c>
      <c r="AD861" s="66">
        <f>K861*Y861</f>
        <v>0</v>
      </c>
      <c r="AE861" s="66">
        <f>L861*Y861</f>
        <v>0</v>
      </c>
      <c r="AF861" s="222" t="s">
        <v>1262</v>
      </c>
      <c r="AG861" s="83"/>
      <c r="AH861" s="68"/>
      <c r="AI861" s="68"/>
      <c r="AJ861" s="68"/>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row>
    <row r="862" spans="1:63" ht="24.75" customHeight="1">
      <c r="A862" s="1"/>
      <c r="B862" s="274" t="s">
        <v>1618</v>
      </c>
      <c r="C862" s="253" t="s">
        <v>1619</v>
      </c>
      <c r="D862" s="222" t="s">
        <v>1262</v>
      </c>
      <c r="E862" s="307" t="s">
        <v>1614</v>
      </c>
      <c r="F862" s="149" t="s">
        <v>404</v>
      </c>
      <c r="G862" s="149">
        <v>1</v>
      </c>
      <c r="H862" s="149" t="s">
        <v>10</v>
      </c>
      <c r="I862" s="313" t="s">
        <v>1615</v>
      </c>
      <c r="J862" s="313"/>
      <c r="K862" s="149">
        <v>4.3</v>
      </c>
      <c r="L862" s="149"/>
      <c r="M862" s="149">
        <v>100</v>
      </c>
      <c r="N862" s="149">
        <v>0.9</v>
      </c>
      <c r="O862" s="152"/>
      <c r="P862" s="165"/>
      <c r="Q862" s="159" t="s">
        <v>1233</v>
      </c>
      <c r="R862" s="154">
        <v>137.18</v>
      </c>
      <c r="S862" s="155">
        <f t="shared" si="557"/>
        <v>6.03592</v>
      </c>
      <c r="T862" s="156">
        <f>S862*M862</f>
        <v>603.59199999999998</v>
      </c>
      <c r="U862" s="157">
        <f t="shared" si="558"/>
        <v>6.03592</v>
      </c>
      <c r="V862" s="157">
        <f t="shared" si="559"/>
        <v>603.59199999999998</v>
      </c>
      <c r="W862" s="219"/>
      <c r="X862" s="218">
        <v>0</v>
      </c>
      <c r="Y862" s="216">
        <v>0</v>
      </c>
      <c r="Z862" s="65" t="s">
        <v>12</v>
      </c>
      <c r="AA862" s="125">
        <f t="shared" si="560"/>
        <v>0</v>
      </c>
      <c r="AB862" s="125">
        <f t="shared" si="561"/>
        <v>0</v>
      </c>
      <c r="AC862" s="125">
        <f t="shared" si="562"/>
        <v>0</v>
      </c>
      <c r="AD862" s="66">
        <f>K862*Y862</f>
        <v>0</v>
      </c>
      <c r="AE862" s="66">
        <f>L862*Y862</f>
        <v>0</v>
      </c>
      <c r="AF862" s="222" t="s">
        <v>1262</v>
      </c>
      <c r="AG862" s="83"/>
      <c r="AH862" s="68"/>
      <c r="AI862" s="68"/>
      <c r="AJ862" s="68"/>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row>
    <row r="863" spans="1:63" ht="24.75" hidden="1" customHeight="1">
      <c r="A863" s="1"/>
      <c r="B863" s="270" t="s">
        <v>1620</v>
      </c>
      <c r="C863" s="253" t="s">
        <v>1621</v>
      </c>
      <c r="D863" s="253"/>
      <c r="E863" s="299" t="s">
        <v>1614</v>
      </c>
      <c r="F863" s="293" t="s">
        <v>404</v>
      </c>
      <c r="G863" s="293">
        <v>1</v>
      </c>
      <c r="H863" s="293" t="s">
        <v>10</v>
      </c>
      <c r="I863" s="300" t="s">
        <v>1615</v>
      </c>
      <c r="J863" s="300"/>
      <c r="K863" s="293">
        <v>2.1</v>
      </c>
      <c r="L863" s="293"/>
      <c r="M863" s="293">
        <v>100</v>
      </c>
      <c r="N863" s="293">
        <v>0.9</v>
      </c>
      <c r="O863" s="294"/>
      <c r="P863" s="260"/>
      <c r="Q863" s="297" t="s">
        <v>1233</v>
      </c>
      <c r="R863" s="295">
        <v>137.18</v>
      </c>
      <c r="S863" s="291">
        <f t="shared" si="557"/>
        <v>6.03592</v>
      </c>
      <c r="T863" s="296">
        <f>S863*M863</f>
        <v>603.59199999999998</v>
      </c>
      <c r="U863" s="292">
        <f t="shared" si="558"/>
        <v>6.03592</v>
      </c>
      <c r="V863" s="292">
        <f t="shared" si="559"/>
        <v>603.59199999999998</v>
      </c>
      <c r="W863" s="219"/>
      <c r="X863" s="218">
        <v>0</v>
      </c>
      <c r="Y863" s="216">
        <v>0</v>
      </c>
      <c r="Z863" s="65" t="s">
        <v>12</v>
      </c>
      <c r="AA863" s="125">
        <f t="shared" si="560"/>
        <v>0</v>
      </c>
      <c r="AB863" s="125">
        <f t="shared" si="561"/>
        <v>0</v>
      </c>
      <c r="AC863" s="125">
        <f t="shared" si="562"/>
        <v>0</v>
      </c>
      <c r="AD863" s="66">
        <f>K863*Y863</f>
        <v>0</v>
      </c>
      <c r="AE863" s="66">
        <f>L863*Y863</f>
        <v>0</v>
      </c>
      <c r="AF863" s="222" t="s">
        <v>1262</v>
      </c>
      <c r="AG863" s="83"/>
      <c r="AH863" s="68"/>
      <c r="AI863" s="68"/>
      <c r="AJ863" s="68"/>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row>
    <row r="864" spans="1:63" ht="24.75" hidden="1" customHeight="1">
      <c r="A864" s="1"/>
      <c r="B864" s="275" t="s">
        <v>1622</v>
      </c>
      <c r="C864" s="276" t="s">
        <v>1623</v>
      </c>
      <c r="D864" s="276"/>
      <c r="E864" s="299" t="s">
        <v>1624</v>
      </c>
      <c r="F864" s="293" t="s">
        <v>404</v>
      </c>
      <c r="G864" s="293">
        <v>1</v>
      </c>
      <c r="H864" s="293" t="s">
        <v>10</v>
      </c>
      <c r="I864" s="300"/>
      <c r="J864" s="300"/>
      <c r="K864" s="293">
        <v>15</v>
      </c>
      <c r="L864" s="293"/>
      <c r="M864" s="293">
        <v>50</v>
      </c>
      <c r="N864" s="293">
        <v>5.6</v>
      </c>
      <c r="O864" s="294"/>
      <c r="P864" s="260"/>
      <c r="Q864" s="297" t="s">
        <v>1233</v>
      </c>
      <c r="R864" s="295">
        <v>131.69</v>
      </c>
      <c r="S864" s="291">
        <f t="shared" si="557"/>
        <v>5.7943599999999993</v>
      </c>
      <c r="T864" s="296">
        <f>S864*M864</f>
        <v>289.71799999999996</v>
      </c>
      <c r="U864" s="292">
        <f t="shared" si="558"/>
        <v>5.7943599999999993</v>
      </c>
      <c r="V864" s="292">
        <f t="shared" si="559"/>
        <v>289.71799999999996</v>
      </c>
      <c r="W864" s="219"/>
      <c r="X864" s="218">
        <v>0</v>
      </c>
      <c r="Y864" s="216">
        <v>0</v>
      </c>
      <c r="Z864" s="65" t="s">
        <v>12</v>
      </c>
      <c r="AA864" s="125">
        <f t="shared" si="560"/>
        <v>0</v>
      </c>
      <c r="AB864" s="125">
        <f t="shared" si="561"/>
        <v>0</v>
      </c>
      <c r="AC864" s="125">
        <f t="shared" si="562"/>
        <v>0</v>
      </c>
      <c r="AD864" s="66">
        <f>K864*Y864</f>
        <v>0</v>
      </c>
      <c r="AE864" s="66">
        <f>L864*Y864</f>
        <v>0</v>
      </c>
      <c r="AF864" s="200" t="s">
        <v>1262</v>
      </c>
      <c r="AG864" s="83"/>
      <c r="AH864" s="68"/>
      <c r="AI864" s="68"/>
      <c r="AJ864" s="68"/>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row>
    <row r="865" spans="1:63" ht="24.75" hidden="1" customHeight="1">
      <c r="A865" s="1"/>
      <c r="B865" s="135" t="s">
        <v>1625</v>
      </c>
      <c r="C865" s="135"/>
      <c r="D865" s="135"/>
      <c r="E865" s="136"/>
      <c r="F865" s="136"/>
      <c r="G865" s="136"/>
      <c r="H865" s="136"/>
      <c r="I865" s="136"/>
      <c r="J865" s="136"/>
      <c r="K865" s="136"/>
      <c r="L865" s="136"/>
      <c r="M865" s="136"/>
      <c r="N865" s="136"/>
      <c r="O865" s="136"/>
      <c r="P865" s="72"/>
      <c r="Q865" s="136"/>
      <c r="R865" s="211"/>
      <c r="S865" s="211"/>
      <c r="T865" s="211"/>
      <c r="U865" s="211"/>
      <c r="V865" s="211"/>
      <c r="W865" s="211"/>
      <c r="X865" s="211"/>
      <c r="Y865" s="211"/>
      <c r="Z865" s="211"/>
      <c r="AA865" s="211"/>
      <c r="AB865" s="211"/>
      <c r="AC865" s="211"/>
      <c r="AD865" s="211"/>
      <c r="AE865" s="211"/>
      <c r="AF865" s="211"/>
      <c r="AG865" s="83"/>
      <c r="AH865" s="68"/>
      <c r="AI865" s="68"/>
      <c r="AJ865" s="68"/>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row>
    <row r="866" spans="1:63" ht="24.75" hidden="1" customHeight="1">
      <c r="A866" s="1"/>
      <c r="B866" s="275" t="s">
        <v>1626</v>
      </c>
      <c r="C866" s="276" t="s">
        <v>1627</v>
      </c>
      <c r="D866" s="276"/>
      <c r="E866" s="299" t="s">
        <v>1628</v>
      </c>
      <c r="F866" s="293" t="s">
        <v>404</v>
      </c>
      <c r="G866" s="293">
        <v>1</v>
      </c>
      <c r="H866" s="293" t="s">
        <v>10</v>
      </c>
      <c r="I866" s="300"/>
      <c r="J866" s="300"/>
      <c r="K866" s="293">
        <v>23</v>
      </c>
      <c r="L866" s="293"/>
      <c r="M866" s="293">
        <v>32</v>
      </c>
      <c r="N866" s="293">
        <v>5.5</v>
      </c>
      <c r="O866" s="294"/>
      <c r="P866" s="260"/>
      <c r="Q866" s="298" t="s">
        <v>1395</v>
      </c>
      <c r="R866" s="295">
        <v>297.85000000000002</v>
      </c>
      <c r="S866" s="291">
        <f t="shared" si="557"/>
        <v>13.105399999999999</v>
      </c>
      <c r="T866" s="296">
        <f>S866*M866</f>
        <v>419.37279999999998</v>
      </c>
      <c r="U866" s="292">
        <f t="shared" si="558"/>
        <v>13.105399999999999</v>
      </c>
      <c r="V866" s="292">
        <f t="shared" si="559"/>
        <v>419.37279999999998</v>
      </c>
      <c r="W866" s="219"/>
      <c r="X866" s="218">
        <v>0</v>
      </c>
      <c r="Y866" s="216">
        <v>0</v>
      </c>
      <c r="Z866" s="65" t="s">
        <v>12</v>
      </c>
      <c r="AA866" s="125">
        <f t="shared" si="560"/>
        <v>0</v>
      </c>
      <c r="AB866" s="125">
        <f t="shared" si="561"/>
        <v>0</v>
      </c>
      <c r="AC866" s="125">
        <f t="shared" si="562"/>
        <v>0</v>
      </c>
      <c r="AD866" s="66">
        <f>K866*Y866</f>
        <v>0</v>
      </c>
      <c r="AE866" s="66">
        <f>L866*Y866</f>
        <v>0</v>
      </c>
      <c r="AF866" s="220"/>
      <c r="AG866" s="83"/>
      <c r="AH866" s="68"/>
      <c r="AI866" s="68"/>
      <c r="AJ866" s="68"/>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row>
    <row r="867" spans="1:63" ht="18.75">
      <c r="A867" s="1"/>
      <c r="B867" s="135"/>
      <c r="C867" s="135"/>
      <c r="D867" s="135"/>
      <c r="E867" s="138"/>
      <c r="F867" s="138"/>
      <c r="G867" s="138"/>
      <c r="H867" s="138"/>
      <c r="I867" s="138"/>
      <c r="J867" s="138"/>
      <c r="K867" s="138"/>
      <c r="L867" s="138"/>
      <c r="M867" s="138"/>
      <c r="N867" s="138"/>
      <c r="O867" s="138"/>
      <c r="P867" s="201"/>
      <c r="Q867" s="137"/>
      <c r="R867" s="137"/>
      <c r="S867" s="137"/>
      <c r="T867" s="137"/>
      <c r="U867" s="137"/>
      <c r="V867" s="137"/>
      <c r="W867" s="137"/>
      <c r="X867" s="137"/>
      <c r="Y867" s="137"/>
      <c r="Z867" s="137"/>
      <c r="AA867" s="137"/>
      <c r="AB867" s="137"/>
      <c r="AC867" s="137"/>
      <c r="AD867" s="137"/>
      <c r="AE867" s="78"/>
      <c r="AF867" s="104"/>
      <c r="AG867" s="68">
        <v>5717.4301893174397</v>
      </c>
      <c r="AH867" s="68" t="str">
        <f t="shared" si="431"/>
        <v>SKLADEM</v>
      </c>
      <c r="AI867" s="68"/>
      <c r="AJ867" s="68"/>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row>
    <row r="868" spans="1:63" ht="18.75" hidden="1">
      <c r="A868" s="1"/>
      <c r="B868" s="135" t="s">
        <v>911</v>
      </c>
      <c r="C868" s="135" t="s">
        <v>1291</v>
      </c>
      <c r="D868" s="135"/>
      <c r="E868" s="105"/>
      <c r="F868" s="105"/>
      <c r="G868" s="105"/>
      <c r="H868" s="105"/>
      <c r="I868" s="105"/>
      <c r="J868" s="105"/>
      <c r="K868" s="105"/>
      <c r="L868" s="105"/>
      <c r="M868" s="105"/>
      <c r="N868" s="105"/>
      <c r="O868" s="105"/>
      <c r="P868" s="301"/>
      <c r="Q868" s="139"/>
      <c r="R868" s="139"/>
      <c r="S868" s="139"/>
      <c r="T868" s="139"/>
      <c r="U868" s="139"/>
      <c r="V868" s="139"/>
      <c r="W868" s="139"/>
      <c r="X868" s="139"/>
      <c r="Y868" s="139"/>
      <c r="Z868" s="139"/>
      <c r="AA868" s="139"/>
      <c r="AB868" s="139"/>
      <c r="AC868" s="139"/>
      <c r="AD868" s="139"/>
      <c r="AE868" s="105"/>
      <c r="AF868" s="106"/>
      <c r="AG868" s="68">
        <v>5726.8356846143097</v>
      </c>
      <c r="AH868" s="68"/>
      <c r="AI868" s="68"/>
      <c r="AJ868" s="68"/>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row>
    <row r="869" spans="1:63" ht="30.75" hidden="1">
      <c r="A869" s="1"/>
      <c r="B869" s="251" t="s">
        <v>231</v>
      </c>
      <c r="C869" s="251" t="s">
        <v>1323</v>
      </c>
      <c r="D869" s="251"/>
      <c r="E869" s="293" t="s">
        <v>209</v>
      </c>
      <c r="F869" s="293"/>
      <c r="G869" s="293"/>
      <c r="H869" s="293"/>
      <c r="I869" s="293"/>
      <c r="J869" s="293"/>
      <c r="K869" s="293"/>
      <c r="L869" s="293"/>
      <c r="M869" s="293"/>
      <c r="N869" s="293"/>
      <c r="O869" s="293"/>
      <c r="P869" s="260" t="s">
        <v>912</v>
      </c>
      <c r="Q869" s="297" t="s">
        <v>1233</v>
      </c>
      <c r="R869" s="214">
        <v>69.421487603305792</v>
      </c>
      <c r="S869" s="291">
        <f t="shared" ref="S869:S909" si="575">R869*0.044</f>
        <v>3.0545454545454547</v>
      </c>
      <c r="T869" s="296"/>
      <c r="U869" s="292"/>
      <c r="V869" s="292"/>
      <c r="W869" s="219"/>
      <c r="X869" s="218">
        <v>0</v>
      </c>
      <c r="Y869" s="218">
        <v>0</v>
      </c>
      <c r="Z869" s="65" t="s">
        <v>12</v>
      </c>
      <c r="AA869" s="125">
        <f t="shared" ref="AA869:AA909" si="576">S869*Y869</f>
        <v>0</v>
      </c>
      <c r="AB869" s="125"/>
      <c r="AC869" s="125">
        <f t="shared" ref="AC869:AC884" si="577">AA869+AB869</f>
        <v>0</v>
      </c>
      <c r="AD869" s="107"/>
      <c r="AE869" s="107"/>
      <c r="AF869" s="67"/>
      <c r="AG869" s="68">
        <v>5736.2411799111896</v>
      </c>
      <c r="AH869" s="68"/>
      <c r="AI869" s="68"/>
      <c r="AJ869" s="68"/>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row>
    <row r="870" spans="1:63" ht="30.75" hidden="1">
      <c r="A870" s="1"/>
      <c r="B870" s="251" t="s">
        <v>913</v>
      </c>
      <c r="C870" s="251" t="s">
        <v>1324</v>
      </c>
      <c r="D870" s="251"/>
      <c r="E870" s="293" t="s">
        <v>198</v>
      </c>
      <c r="F870" s="293"/>
      <c r="G870" s="293"/>
      <c r="H870" s="293"/>
      <c r="I870" s="293"/>
      <c r="J870" s="293"/>
      <c r="K870" s="293"/>
      <c r="L870" s="293"/>
      <c r="M870" s="293"/>
      <c r="N870" s="293"/>
      <c r="O870" s="293"/>
      <c r="P870" s="260" t="s">
        <v>912</v>
      </c>
      <c r="Q870" s="297" t="s">
        <v>1233</v>
      </c>
      <c r="R870" s="214">
        <v>114.87603305785125</v>
      </c>
      <c r="S870" s="291">
        <f t="shared" si="575"/>
        <v>5.0545454545454547</v>
      </c>
      <c r="T870" s="296"/>
      <c r="U870" s="292"/>
      <c r="V870" s="292"/>
      <c r="W870" s="219"/>
      <c r="X870" s="218">
        <v>0</v>
      </c>
      <c r="Y870" s="218">
        <v>0</v>
      </c>
      <c r="Z870" s="65" t="s">
        <v>12</v>
      </c>
      <c r="AA870" s="125">
        <f t="shared" si="576"/>
        <v>0</v>
      </c>
      <c r="AB870" s="125"/>
      <c r="AC870" s="125">
        <f t="shared" si="577"/>
        <v>0</v>
      </c>
      <c r="AD870" s="107"/>
      <c r="AE870" s="107"/>
      <c r="AF870" s="67"/>
      <c r="AG870" s="68">
        <v>5745.6466752080596</v>
      </c>
      <c r="AH870" s="68"/>
      <c r="AI870" s="68"/>
      <c r="AJ870" s="68"/>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row>
    <row r="871" spans="1:63" ht="30.75" hidden="1">
      <c r="A871" s="1"/>
      <c r="B871" s="251" t="s">
        <v>279</v>
      </c>
      <c r="C871" s="251" t="s">
        <v>947</v>
      </c>
      <c r="D871" s="251"/>
      <c r="E871" s="293" t="s">
        <v>237</v>
      </c>
      <c r="F871" s="293"/>
      <c r="G871" s="293"/>
      <c r="H871" s="293"/>
      <c r="I871" s="293"/>
      <c r="J871" s="293"/>
      <c r="K871" s="293"/>
      <c r="L871" s="293"/>
      <c r="M871" s="293"/>
      <c r="N871" s="293"/>
      <c r="O871" s="293"/>
      <c r="P871" s="260" t="s">
        <v>912</v>
      </c>
      <c r="Q871" s="297" t="s">
        <v>1233</v>
      </c>
      <c r="R871" s="214">
        <v>136.36363636363637</v>
      </c>
      <c r="S871" s="291">
        <f t="shared" si="575"/>
        <v>6</v>
      </c>
      <c r="T871" s="296"/>
      <c r="U871" s="292"/>
      <c r="V871" s="292"/>
      <c r="W871" s="219"/>
      <c r="X871" s="218">
        <v>0</v>
      </c>
      <c r="Y871" s="218">
        <v>0</v>
      </c>
      <c r="Z871" s="65" t="s">
        <v>12</v>
      </c>
      <c r="AA871" s="125">
        <f t="shared" si="576"/>
        <v>0</v>
      </c>
      <c r="AB871" s="125"/>
      <c r="AC871" s="125">
        <f t="shared" si="577"/>
        <v>0</v>
      </c>
      <c r="AD871" s="107"/>
      <c r="AE871" s="107"/>
      <c r="AF871" s="67"/>
      <c r="AG871" s="75">
        <v>5755.0521705049296</v>
      </c>
      <c r="AH871" s="68" t="str">
        <f t="shared" ref="AH871:AH878" si="578">IF(AG871=0,"VYPRODÁNO","SKLADEM")</f>
        <v>SKLADEM</v>
      </c>
      <c r="AI871" s="68"/>
      <c r="AJ871" s="75"/>
      <c r="AK871" s="60"/>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row>
    <row r="872" spans="1:63" ht="30.75" hidden="1">
      <c r="A872" s="1"/>
      <c r="B872" s="251" t="s">
        <v>261</v>
      </c>
      <c r="C872" s="251" t="s">
        <v>914</v>
      </c>
      <c r="D872" s="251"/>
      <c r="E872" s="293" t="s">
        <v>237</v>
      </c>
      <c r="F872" s="293"/>
      <c r="G872" s="293"/>
      <c r="H872" s="293"/>
      <c r="I872" s="293"/>
      <c r="J872" s="293"/>
      <c r="K872" s="293"/>
      <c r="L872" s="293"/>
      <c r="M872" s="293"/>
      <c r="N872" s="293"/>
      <c r="O872" s="293"/>
      <c r="P872" s="260" t="s">
        <v>912</v>
      </c>
      <c r="Q872" s="297" t="s">
        <v>1233</v>
      </c>
      <c r="R872" s="214">
        <v>141.32231404958679</v>
      </c>
      <c r="S872" s="291">
        <f t="shared" si="575"/>
        <v>6.2181818181818187</v>
      </c>
      <c r="T872" s="296"/>
      <c r="U872" s="292"/>
      <c r="V872" s="292"/>
      <c r="W872" s="219"/>
      <c r="X872" s="218">
        <v>0</v>
      </c>
      <c r="Y872" s="218">
        <v>0</v>
      </c>
      <c r="Z872" s="65" t="s">
        <v>12</v>
      </c>
      <c r="AA872" s="125">
        <f t="shared" si="576"/>
        <v>0</v>
      </c>
      <c r="AB872" s="125"/>
      <c r="AC872" s="125">
        <f t="shared" si="577"/>
        <v>0</v>
      </c>
      <c r="AD872" s="107"/>
      <c r="AE872" s="107"/>
      <c r="AF872" s="67"/>
      <c r="AG872" s="68">
        <v>5764.4576658018004</v>
      </c>
      <c r="AH872" s="68" t="str">
        <f t="shared" si="578"/>
        <v>SKLADEM</v>
      </c>
      <c r="AI872" s="68"/>
      <c r="AJ872" s="68"/>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row>
    <row r="873" spans="1:63" ht="30.75" hidden="1">
      <c r="A873" s="1"/>
      <c r="B873" s="251" t="s">
        <v>915</v>
      </c>
      <c r="C873" s="251" t="s">
        <v>916</v>
      </c>
      <c r="D873" s="251"/>
      <c r="E873" s="293" t="s">
        <v>198</v>
      </c>
      <c r="F873" s="293"/>
      <c r="G873" s="293"/>
      <c r="H873" s="293"/>
      <c r="I873" s="293"/>
      <c r="J873" s="293"/>
      <c r="K873" s="293"/>
      <c r="L873" s="293"/>
      <c r="M873" s="293"/>
      <c r="N873" s="293"/>
      <c r="O873" s="293"/>
      <c r="P873" s="260" t="s">
        <v>912</v>
      </c>
      <c r="Q873" s="297" t="s">
        <v>1233</v>
      </c>
      <c r="R873" s="214">
        <v>117.35537190082646</v>
      </c>
      <c r="S873" s="291">
        <f t="shared" si="575"/>
        <v>5.163636363636364</v>
      </c>
      <c r="T873" s="296"/>
      <c r="U873" s="292"/>
      <c r="V873" s="292"/>
      <c r="W873" s="219"/>
      <c r="X873" s="218">
        <v>0</v>
      </c>
      <c r="Y873" s="218">
        <v>0</v>
      </c>
      <c r="Z873" s="65" t="s">
        <v>12</v>
      </c>
      <c r="AA873" s="125">
        <f t="shared" si="576"/>
        <v>0</v>
      </c>
      <c r="AB873" s="125"/>
      <c r="AC873" s="125">
        <f t="shared" si="577"/>
        <v>0</v>
      </c>
      <c r="AD873" s="107"/>
      <c r="AE873" s="107"/>
      <c r="AF873" s="67"/>
      <c r="AG873" s="68">
        <v>5773.8631610986804</v>
      </c>
      <c r="AH873" s="68" t="str">
        <f t="shared" si="578"/>
        <v>SKLADEM</v>
      </c>
      <c r="AI873" s="68"/>
      <c r="AJ873" s="68"/>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row>
    <row r="874" spans="1:63" ht="30.75" hidden="1">
      <c r="A874" s="1"/>
      <c r="B874" s="251" t="s">
        <v>917</v>
      </c>
      <c r="C874" s="251" t="s">
        <v>1325</v>
      </c>
      <c r="D874" s="251"/>
      <c r="E874" s="293" t="s">
        <v>237</v>
      </c>
      <c r="F874" s="293"/>
      <c r="G874" s="293"/>
      <c r="H874" s="293"/>
      <c r="I874" s="293"/>
      <c r="J874" s="293"/>
      <c r="K874" s="293"/>
      <c r="L874" s="293"/>
      <c r="M874" s="293"/>
      <c r="N874" s="293"/>
      <c r="O874" s="293"/>
      <c r="P874" s="260" t="s">
        <v>912</v>
      </c>
      <c r="Q874" s="297" t="s">
        <v>1233</v>
      </c>
      <c r="R874" s="214">
        <v>148.7603305785124</v>
      </c>
      <c r="S874" s="291">
        <f t="shared" si="575"/>
        <v>6.545454545454545</v>
      </c>
      <c r="T874" s="296"/>
      <c r="U874" s="292"/>
      <c r="V874" s="292"/>
      <c r="W874" s="219"/>
      <c r="X874" s="218">
        <v>0</v>
      </c>
      <c r="Y874" s="218">
        <v>0</v>
      </c>
      <c r="Z874" s="65" t="s">
        <v>12</v>
      </c>
      <c r="AA874" s="125">
        <f t="shared" si="576"/>
        <v>0</v>
      </c>
      <c r="AB874" s="125"/>
      <c r="AC874" s="125">
        <f t="shared" si="577"/>
        <v>0</v>
      </c>
      <c r="AD874" s="107"/>
      <c r="AE874" s="107"/>
      <c r="AF874" s="67"/>
      <c r="AG874" s="68">
        <v>5783.2686563955504</v>
      </c>
      <c r="AH874" s="68" t="str">
        <f t="shared" si="578"/>
        <v>SKLADEM</v>
      </c>
      <c r="AI874" s="68"/>
      <c r="AJ874" s="68"/>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row>
    <row r="875" spans="1:63" ht="30.75" hidden="1">
      <c r="A875" s="1"/>
      <c r="B875" s="251" t="s">
        <v>258</v>
      </c>
      <c r="C875" s="251" t="s">
        <v>1326</v>
      </c>
      <c r="D875" s="251"/>
      <c r="E875" s="293" t="s">
        <v>237</v>
      </c>
      <c r="F875" s="293"/>
      <c r="G875" s="293"/>
      <c r="H875" s="293"/>
      <c r="I875" s="293"/>
      <c r="J875" s="293"/>
      <c r="K875" s="293"/>
      <c r="L875" s="293"/>
      <c r="M875" s="293"/>
      <c r="N875" s="293"/>
      <c r="O875" s="293"/>
      <c r="P875" s="260" t="s">
        <v>912</v>
      </c>
      <c r="Q875" s="297" t="s">
        <v>1233</v>
      </c>
      <c r="R875" s="214">
        <v>141.32231404958679</v>
      </c>
      <c r="S875" s="291">
        <f t="shared" si="575"/>
        <v>6.2181818181818187</v>
      </c>
      <c r="T875" s="296"/>
      <c r="U875" s="292"/>
      <c r="V875" s="292"/>
      <c r="W875" s="219"/>
      <c r="X875" s="218">
        <v>0</v>
      </c>
      <c r="Y875" s="218">
        <v>0</v>
      </c>
      <c r="Z875" s="65" t="s">
        <v>12</v>
      </c>
      <c r="AA875" s="125">
        <f t="shared" si="576"/>
        <v>0</v>
      </c>
      <c r="AB875" s="125"/>
      <c r="AC875" s="125">
        <f t="shared" si="577"/>
        <v>0</v>
      </c>
      <c r="AD875" s="107"/>
      <c r="AE875" s="107"/>
      <c r="AF875" s="67"/>
      <c r="AG875" s="68">
        <v>5792.6741516924203</v>
      </c>
      <c r="AH875" s="68" t="str">
        <f t="shared" si="578"/>
        <v>SKLADEM</v>
      </c>
      <c r="AI875" s="68"/>
      <c r="AJ875" s="68"/>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row>
    <row r="876" spans="1:63" ht="30.75" hidden="1">
      <c r="A876" s="1"/>
      <c r="B876" s="251" t="s">
        <v>918</v>
      </c>
      <c r="C876" s="251" t="s">
        <v>1327</v>
      </c>
      <c r="D876" s="251"/>
      <c r="E876" s="293" t="s">
        <v>62</v>
      </c>
      <c r="F876" s="293"/>
      <c r="G876" s="293"/>
      <c r="H876" s="293"/>
      <c r="I876" s="293"/>
      <c r="J876" s="293"/>
      <c r="K876" s="293"/>
      <c r="L876" s="293"/>
      <c r="M876" s="293"/>
      <c r="N876" s="293"/>
      <c r="O876" s="293"/>
      <c r="P876" s="260" t="s">
        <v>912</v>
      </c>
      <c r="Q876" s="297" t="s">
        <v>1233</v>
      </c>
      <c r="R876" s="214">
        <v>45.454545454545453</v>
      </c>
      <c r="S876" s="291">
        <f t="shared" si="575"/>
        <v>1.9999999999999998</v>
      </c>
      <c r="T876" s="296"/>
      <c r="U876" s="292"/>
      <c r="V876" s="292"/>
      <c r="W876" s="219"/>
      <c r="X876" s="218">
        <v>0</v>
      </c>
      <c r="Y876" s="218">
        <v>0</v>
      </c>
      <c r="Z876" s="65" t="s">
        <v>12</v>
      </c>
      <c r="AA876" s="125">
        <f t="shared" si="576"/>
        <v>0</v>
      </c>
      <c r="AB876" s="125"/>
      <c r="AC876" s="125">
        <f t="shared" si="577"/>
        <v>0</v>
      </c>
      <c r="AD876" s="107"/>
      <c r="AE876" s="107"/>
      <c r="AF876" s="67"/>
      <c r="AG876" s="68">
        <v>5802.0796469892903</v>
      </c>
      <c r="AH876" s="68" t="str">
        <f t="shared" si="578"/>
        <v>SKLADEM</v>
      </c>
      <c r="AI876" s="68"/>
      <c r="AJ876" s="68"/>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row>
    <row r="877" spans="1:63" ht="30.75" hidden="1">
      <c r="A877" s="1"/>
      <c r="B877" s="251" t="s">
        <v>294</v>
      </c>
      <c r="C877" s="251" t="s">
        <v>1328</v>
      </c>
      <c r="D877" s="251"/>
      <c r="E877" s="293" t="s">
        <v>237</v>
      </c>
      <c r="F877" s="293"/>
      <c r="G877" s="293"/>
      <c r="H877" s="293"/>
      <c r="I877" s="293"/>
      <c r="J877" s="293"/>
      <c r="K877" s="293"/>
      <c r="L877" s="293"/>
      <c r="M877" s="293"/>
      <c r="N877" s="293"/>
      <c r="O877" s="293"/>
      <c r="P877" s="260" t="s">
        <v>912</v>
      </c>
      <c r="Q877" s="297" t="s">
        <v>1233</v>
      </c>
      <c r="R877" s="214">
        <v>168.59504132231405</v>
      </c>
      <c r="S877" s="291">
        <f t="shared" si="575"/>
        <v>7.418181818181818</v>
      </c>
      <c r="T877" s="296"/>
      <c r="U877" s="292"/>
      <c r="V877" s="292"/>
      <c r="W877" s="219"/>
      <c r="X877" s="218">
        <v>0</v>
      </c>
      <c r="Y877" s="218">
        <v>0</v>
      </c>
      <c r="Z877" s="65" t="s">
        <v>12</v>
      </c>
      <c r="AA877" s="125">
        <f t="shared" si="576"/>
        <v>0</v>
      </c>
      <c r="AB877" s="125"/>
      <c r="AC877" s="125">
        <f t="shared" si="577"/>
        <v>0</v>
      </c>
      <c r="AD877" s="107"/>
      <c r="AE877" s="107"/>
      <c r="AF877" s="67"/>
      <c r="AG877" s="68">
        <v>5811.4851422861702</v>
      </c>
      <c r="AH877" s="68" t="str">
        <f t="shared" si="578"/>
        <v>SKLADEM</v>
      </c>
      <c r="AI877" s="68"/>
      <c r="AJ877" s="68"/>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row>
    <row r="878" spans="1:63" ht="30.75" hidden="1">
      <c r="A878" s="1"/>
      <c r="B878" s="251" t="s">
        <v>253</v>
      </c>
      <c r="C878" s="251" t="s">
        <v>1329</v>
      </c>
      <c r="D878" s="251"/>
      <c r="E878" s="293" t="s">
        <v>228</v>
      </c>
      <c r="F878" s="293"/>
      <c r="G878" s="293"/>
      <c r="H878" s="293"/>
      <c r="I878" s="293"/>
      <c r="J878" s="293"/>
      <c r="K878" s="293"/>
      <c r="L878" s="293"/>
      <c r="M878" s="293"/>
      <c r="N878" s="293"/>
      <c r="O878" s="293"/>
      <c r="P878" s="260" t="s">
        <v>912</v>
      </c>
      <c r="Q878" s="297" t="s">
        <v>1233</v>
      </c>
      <c r="R878" s="214">
        <v>112.39669421487604</v>
      </c>
      <c r="S878" s="291">
        <f t="shared" si="575"/>
        <v>4.9454545454545453</v>
      </c>
      <c r="T878" s="296"/>
      <c r="U878" s="292"/>
      <c r="V878" s="292"/>
      <c r="W878" s="219"/>
      <c r="X878" s="218">
        <v>0</v>
      </c>
      <c r="Y878" s="218">
        <v>0</v>
      </c>
      <c r="Z878" s="65" t="s">
        <v>12</v>
      </c>
      <c r="AA878" s="125">
        <f t="shared" si="576"/>
        <v>0</v>
      </c>
      <c r="AB878" s="125"/>
      <c r="AC878" s="125">
        <f t="shared" si="577"/>
        <v>0</v>
      </c>
      <c r="AD878" s="107"/>
      <c r="AE878" s="107"/>
      <c r="AF878" s="67"/>
      <c r="AG878" s="75">
        <v>5820.8906375830402</v>
      </c>
      <c r="AH878" s="68" t="str">
        <f t="shared" si="578"/>
        <v>SKLADEM</v>
      </c>
      <c r="AI878" s="68"/>
      <c r="AJ878" s="68"/>
      <c r="AK878" s="60"/>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row>
    <row r="879" spans="1:63" ht="30.75" hidden="1">
      <c r="A879" s="1"/>
      <c r="B879" s="251" t="s">
        <v>919</v>
      </c>
      <c r="C879" s="251" t="s">
        <v>1330</v>
      </c>
      <c r="D879" s="251"/>
      <c r="E879" s="293" t="s">
        <v>62</v>
      </c>
      <c r="F879" s="293"/>
      <c r="G879" s="293"/>
      <c r="H879" s="293"/>
      <c r="I879" s="293"/>
      <c r="J879" s="293"/>
      <c r="K879" s="293"/>
      <c r="L879" s="293"/>
      <c r="M879" s="293"/>
      <c r="N879" s="293"/>
      <c r="O879" s="293"/>
      <c r="P879" s="260" t="s">
        <v>912</v>
      </c>
      <c r="Q879" s="297" t="s">
        <v>1233</v>
      </c>
      <c r="R879" s="214">
        <v>48.760330578512395</v>
      </c>
      <c r="S879" s="291">
        <f t="shared" si="575"/>
        <v>2.1454545454545451</v>
      </c>
      <c r="T879" s="296"/>
      <c r="U879" s="292"/>
      <c r="V879" s="292"/>
      <c r="W879" s="219"/>
      <c r="X879" s="218">
        <v>0</v>
      </c>
      <c r="Y879" s="218">
        <v>0</v>
      </c>
      <c r="Z879" s="65" t="s">
        <v>12</v>
      </c>
      <c r="AA879" s="125">
        <f t="shared" si="576"/>
        <v>0</v>
      </c>
      <c r="AB879" s="125"/>
      <c r="AC879" s="125">
        <f t="shared" si="577"/>
        <v>0</v>
      </c>
      <c r="AD879" s="107"/>
      <c r="AE879" s="107"/>
      <c r="AF879" s="67"/>
      <c r="AG879" s="80">
        <v>5830.2961328799101</v>
      </c>
      <c r="AH879" s="80"/>
      <c r="AI879" s="68"/>
      <c r="AJ879" s="68"/>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row>
    <row r="880" spans="1:63" ht="30.75" hidden="1">
      <c r="A880" s="1"/>
      <c r="B880" s="251" t="s">
        <v>920</v>
      </c>
      <c r="C880" s="251" t="s">
        <v>921</v>
      </c>
      <c r="D880" s="251"/>
      <c r="E880" s="293" t="s">
        <v>237</v>
      </c>
      <c r="F880" s="293"/>
      <c r="G880" s="293"/>
      <c r="H880" s="293"/>
      <c r="I880" s="293"/>
      <c r="J880" s="293"/>
      <c r="K880" s="293"/>
      <c r="L880" s="293"/>
      <c r="M880" s="293"/>
      <c r="N880" s="293"/>
      <c r="O880" s="293"/>
      <c r="P880" s="260" t="s">
        <v>912</v>
      </c>
      <c r="Q880" s="297" t="s">
        <v>1233</v>
      </c>
      <c r="R880" s="214">
        <v>166.94214876033058</v>
      </c>
      <c r="S880" s="291">
        <f t="shared" si="575"/>
        <v>7.3454545454545448</v>
      </c>
      <c r="T880" s="296"/>
      <c r="U880" s="292"/>
      <c r="V880" s="292"/>
      <c r="W880" s="219"/>
      <c r="X880" s="218">
        <v>0</v>
      </c>
      <c r="Y880" s="218">
        <v>0</v>
      </c>
      <c r="Z880" s="65" t="s">
        <v>12</v>
      </c>
      <c r="AA880" s="125">
        <f t="shared" si="576"/>
        <v>0</v>
      </c>
      <c r="AB880" s="125"/>
      <c r="AC880" s="125">
        <f t="shared" si="577"/>
        <v>0</v>
      </c>
      <c r="AD880" s="107"/>
      <c r="AE880" s="107"/>
      <c r="AF880" s="67"/>
      <c r="AG880" s="68">
        <v>5839.7016281767801</v>
      </c>
      <c r="AH880" s="68"/>
      <c r="AI880" s="68"/>
      <c r="AJ880" s="68"/>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row>
    <row r="881" spans="1:63" ht="30.75" hidden="1">
      <c r="A881" s="1"/>
      <c r="B881" s="251" t="s">
        <v>922</v>
      </c>
      <c r="C881" s="251" t="s">
        <v>1331</v>
      </c>
      <c r="D881" s="251"/>
      <c r="E881" s="293" t="s">
        <v>104</v>
      </c>
      <c r="F881" s="293"/>
      <c r="G881" s="293"/>
      <c r="H881" s="293"/>
      <c r="I881" s="293"/>
      <c r="J881" s="293"/>
      <c r="K881" s="293"/>
      <c r="L881" s="293"/>
      <c r="M881" s="293"/>
      <c r="N881" s="293"/>
      <c r="O881" s="293"/>
      <c r="P881" s="260" t="s">
        <v>912</v>
      </c>
      <c r="Q881" s="297" t="s">
        <v>1233</v>
      </c>
      <c r="R881" s="214">
        <v>40.495867768595041</v>
      </c>
      <c r="S881" s="291">
        <f t="shared" si="575"/>
        <v>1.7818181818181817</v>
      </c>
      <c r="T881" s="296"/>
      <c r="U881" s="292"/>
      <c r="V881" s="292"/>
      <c r="W881" s="219"/>
      <c r="X881" s="218">
        <v>0</v>
      </c>
      <c r="Y881" s="218">
        <v>0</v>
      </c>
      <c r="Z881" s="65" t="s">
        <v>12</v>
      </c>
      <c r="AA881" s="125">
        <f t="shared" si="576"/>
        <v>0</v>
      </c>
      <c r="AB881" s="125"/>
      <c r="AC881" s="125">
        <f t="shared" si="577"/>
        <v>0</v>
      </c>
      <c r="AD881" s="107"/>
      <c r="AE881" s="107"/>
      <c r="AF881" s="67"/>
      <c r="AG881" s="68">
        <v>5849.1071234736601</v>
      </c>
      <c r="AH881" s="68"/>
      <c r="AI881" s="68"/>
      <c r="AJ881" s="68"/>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row>
    <row r="882" spans="1:63" ht="30.75" hidden="1">
      <c r="A882" s="1"/>
      <c r="B882" s="251" t="s">
        <v>923</v>
      </c>
      <c r="C882" s="251" t="s">
        <v>1332</v>
      </c>
      <c r="D882" s="251"/>
      <c r="E882" s="293" t="s">
        <v>198</v>
      </c>
      <c r="F882" s="293"/>
      <c r="G882" s="293"/>
      <c r="H882" s="293"/>
      <c r="I882" s="293"/>
      <c r="J882" s="293"/>
      <c r="K882" s="293"/>
      <c r="L882" s="293"/>
      <c r="M882" s="293"/>
      <c r="N882" s="293"/>
      <c r="O882" s="293"/>
      <c r="P882" s="260" t="s">
        <v>912</v>
      </c>
      <c r="Q882" s="297" t="s">
        <v>1233</v>
      </c>
      <c r="R882" s="214">
        <v>122.31404958677686</v>
      </c>
      <c r="S882" s="291">
        <f t="shared" si="575"/>
        <v>5.3818181818181818</v>
      </c>
      <c r="T882" s="296"/>
      <c r="U882" s="292"/>
      <c r="V882" s="292"/>
      <c r="W882" s="219"/>
      <c r="X882" s="218">
        <v>0</v>
      </c>
      <c r="Y882" s="218">
        <v>0</v>
      </c>
      <c r="Z882" s="65" t="s">
        <v>12</v>
      </c>
      <c r="AA882" s="125">
        <f t="shared" si="576"/>
        <v>0</v>
      </c>
      <c r="AB882" s="125"/>
      <c r="AC882" s="125">
        <f t="shared" si="577"/>
        <v>0</v>
      </c>
      <c r="AD882" s="107"/>
      <c r="AE882" s="107"/>
      <c r="AF882" s="67"/>
      <c r="AG882" s="75">
        <v>5858.51261877053</v>
      </c>
      <c r="AH882" s="68"/>
      <c r="AI882" s="68"/>
      <c r="AJ882" s="68"/>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row>
    <row r="883" spans="1:63" ht="30.75" hidden="1">
      <c r="A883" s="1"/>
      <c r="B883" s="251" t="s">
        <v>197</v>
      </c>
      <c r="C883" s="251" t="s">
        <v>1333</v>
      </c>
      <c r="D883" s="251"/>
      <c r="E883" s="293" t="s">
        <v>198</v>
      </c>
      <c r="F883" s="293"/>
      <c r="G883" s="293"/>
      <c r="H883" s="293"/>
      <c r="I883" s="293"/>
      <c r="J883" s="293"/>
      <c r="K883" s="293"/>
      <c r="L883" s="293"/>
      <c r="M883" s="293"/>
      <c r="N883" s="293"/>
      <c r="O883" s="293"/>
      <c r="P883" s="260" t="s">
        <v>912</v>
      </c>
      <c r="Q883" s="297" t="s">
        <v>1233</v>
      </c>
      <c r="R883" s="214">
        <v>66.11570247933885</v>
      </c>
      <c r="S883" s="291">
        <f t="shared" si="575"/>
        <v>2.9090909090909092</v>
      </c>
      <c r="T883" s="296"/>
      <c r="U883" s="292"/>
      <c r="V883" s="292"/>
      <c r="W883" s="219"/>
      <c r="X883" s="218">
        <v>0</v>
      </c>
      <c r="Y883" s="218">
        <v>0</v>
      </c>
      <c r="Z883" s="65" t="s">
        <v>12</v>
      </c>
      <c r="AA883" s="125">
        <f t="shared" si="576"/>
        <v>0</v>
      </c>
      <c r="AB883" s="125"/>
      <c r="AC883" s="125">
        <f t="shared" si="577"/>
        <v>0</v>
      </c>
      <c r="AD883" s="107"/>
      <c r="AE883" s="107"/>
      <c r="AF883" s="67"/>
      <c r="AG883" s="68">
        <v>5867.9181140674</v>
      </c>
      <c r="AH883" s="68" t="str">
        <f t="shared" ref="AH883:AH884" si="579">IF(AG883&gt;0,"SKLADEM","VYPRODÁNO")</f>
        <v>SKLADEM</v>
      </c>
      <c r="AI883" s="68"/>
      <c r="AJ883" s="68"/>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row>
    <row r="884" spans="1:63" ht="30.75" hidden="1">
      <c r="A884" s="1"/>
      <c r="B884" s="251" t="s">
        <v>924</v>
      </c>
      <c r="C884" s="251" t="s">
        <v>925</v>
      </c>
      <c r="D884" s="251"/>
      <c r="E884" s="293" t="s">
        <v>237</v>
      </c>
      <c r="F884" s="293"/>
      <c r="G884" s="293"/>
      <c r="H884" s="293"/>
      <c r="I884" s="293"/>
      <c r="J884" s="293"/>
      <c r="K884" s="293"/>
      <c r="L884" s="293"/>
      <c r="M884" s="293"/>
      <c r="N884" s="293"/>
      <c r="O884" s="293"/>
      <c r="P884" s="260" t="s">
        <v>912</v>
      </c>
      <c r="Q884" s="297" t="s">
        <v>1233</v>
      </c>
      <c r="R884" s="214">
        <v>166.94214876033058</v>
      </c>
      <c r="S884" s="291">
        <f t="shared" si="575"/>
        <v>7.3454545454545448</v>
      </c>
      <c r="T884" s="296"/>
      <c r="U884" s="292"/>
      <c r="V884" s="292"/>
      <c r="W884" s="219"/>
      <c r="X884" s="218">
        <v>0</v>
      </c>
      <c r="Y884" s="218">
        <v>0</v>
      </c>
      <c r="Z884" s="65" t="s">
        <v>12</v>
      </c>
      <c r="AA884" s="125">
        <f t="shared" si="576"/>
        <v>0</v>
      </c>
      <c r="AB884" s="125"/>
      <c r="AC884" s="125">
        <f t="shared" si="577"/>
        <v>0</v>
      </c>
      <c r="AD884" s="107"/>
      <c r="AE884" s="107"/>
      <c r="AF884" s="67"/>
      <c r="AG884" s="68">
        <v>5877.3236093642699</v>
      </c>
      <c r="AH884" s="68" t="str">
        <f t="shared" si="579"/>
        <v>SKLADEM</v>
      </c>
      <c r="AI884" s="68"/>
      <c r="AJ884" s="68"/>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row>
    <row r="885" spans="1:63" ht="30.75" hidden="1">
      <c r="A885" s="1"/>
      <c r="B885" s="251" t="s">
        <v>926</v>
      </c>
      <c r="C885" s="251" t="s">
        <v>1334</v>
      </c>
      <c r="D885" s="251"/>
      <c r="E885" s="293" t="s">
        <v>104</v>
      </c>
      <c r="F885" s="293"/>
      <c r="G885" s="293"/>
      <c r="H885" s="293"/>
      <c r="I885" s="293"/>
      <c r="J885" s="293"/>
      <c r="K885" s="293"/>
      <c r="L885" s="293"/>
      <c r="M885" s="293"/>
      <c r="N885" s="293"/>
      <c r="O885" s="293"/>
      <c r="P885" s="260" t="s">
        <v>912</v>
      </c>
      <c r="Q885" s="297" t="s">
        <v>1233</v>
      </c>
      <c r="R885" s="214">
        <v>40.495867768595041</v>
      </c>
      <c r="S885" s="291">
        <f t="shared" si="575"/>
        <v>1.7818181818181817</v>
      </c>
      <c r="T885" s="296"/>
      <c r="U885" s="292"/>
      <c r="V885" s="292"/>
      <c r="W885" s="219"/>
      <c r="X885" s="218">
        <v>0</v>
      </c>
      <c r="Y885" s="218">
        <v>0</v>
      </c>
      <c r="Z885" s="65" t="s">
        <v>12</v>
      </c>
      <c r="AA885" s="125">
        <f t="shared" si="576"/>
        <v>0</v>
      </c>
      <c r="AB885" s="125"/>
      <c r="AC885" s="125">
        <f t="shared" ref="AC885:AC909" si="580">AA885+AB885</f>
        <v>0</v>
      </c>
      <c r="AD885" s="107"/>
      <c r="AE885" s="107"/>
      <c r="AF885" s="67"/>
      <c r="AG885" s="68">
        <v>5886.7291046611499</v>
      </c>
      <c r="AH885" s="68" t="str">
        <f t="shared" ref="AH885:AH888" si="581">IF(AG885=0,"VYPRODÁNO","SKLADEM")</f>
        <v>SKLADEM</v>
      </c>
      <c r="AI885" s="68"/>
      <c r="AJ885" s="68"/>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row>
    <row r="886" spans="1:63" ht="30.75" hidden="1">
      <c r="A886" s="1"/>
      <c r="B886" s="251" t="s">
        <v>927</v>
      </c>
      <c r="C886" s="251" t="s">
        <v>1335</v>
      </c>
      <c r="D886" s="251"/>
      <c r="E886" s="293" t="s">
        <v>104</v>
      </c>
      <c r="F886" s="293"/>
      <c r="G886" s="293"/>
      <c r="H886" s="293"/>
      <c r="I886" s="293"/>
      <c r="J886" s="293"/>
      <c r="K886" s="293"/>
      <c r="L886" s="293"/>
      <c r="M886" s="293"/>
      <c r="N886" s="293"/>
      <c r="O886" s="293"/>
      <c r="P886" s="260" t="s">
        <v>912</v>
      </c>
      <c r="Q886" s="297" t="s">
        <v>1233</v>
      </c>
      <c r="R886" s="214">
        <v>76.859504132231407</v>
      </c>
      <c r="S886" s="291">
        <f t="shared" si="575"/>
        <v>3.3818181818181818</v>
      </c>
      <c r="T886" s="296"/>
      <c r="U886" s="292"/>
      <c r="V886" s="292"/>
      <c r="W886" s="219"/>
      <c r="X886" s="218">
        <v>0</v>
      </c>
      <c r="Y886" s="218">
        <v>0</v>
      </c>
      <c r="Z886" s="65" t="s">
        <v>12</v>
      </c>
      <c r="AA886" s="125">
        <f t="shared" si="576"/>
        <v>0</v>
      </c>
      <c r="AB886" s="125"/>
      <c r="AC886" s="125">
        <f t="shared" si="580"/>
        <v>0</v>
      </c>
      <c r="AD886" s="107"/>
      <c r="AE886" s="107"/>
      <c r="AF886" s="67"/>
      <c r="AG886" s="68">
        <v>5896.1345999580199</v>
      </c>
      <c r="AH886" s="68" t="str">
        <f t="shared" si="581"/>
        <v>SKLADEM</v>
      </c>
      <c r="AI886" s="68"/>
      <c r="AJ886" s="68"/>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row>
    <row r="887" spans="1:63" ht="30.75" hidden="1">
      <c r="A887" s="1"/>
      <c r="B887" s="251" t="s">
        <v>928</v>
      </c>
      <c r="C887" s="251" t="s">
        <v>1336</v>
      </c>
      <c r="D887" s="251"/>
      <c r="E887" s="293" t="s">
        <v>123</v>
      </c>
      <c r="F887" s="293"/>
      <c r="G887" s="293"/>
      <c r="H887" s="293"/>
      <c r="I887" s="293"/>
      <c r="J887" s="293"/>
      <c r="K887" s="293"/>
      <c r="L887" s="293"/>
      <c r="M887" s="293"/>
      <c r="N887" s="293"/>
      <c r="O887" s="293"/>
      <c r="P887" s="260" t="s">
        <v>912</v>
      </c>
      <c r="Q887" s="297" t="s">
        <v>1233</v>
      </c>
      <c r="R887" s="214">
        <v>23.966942148760332</v>
      </c>
      <c r="S887" s="291">
        <f t="shared" si="575"/>
        <v>1.0545454545454545</v>
      </c>
      <c r="T887" s="296"/>
      <c r="U887" s="292"/>
      <c r="V887" s="292"/>
      <c r="W887" s="219"/>
      <c r="X887" s="218">
        <v>0</v>
      </c>
      <c r="Y887" s="218">
        <v>0</v>
      </c>
      <c r="Z887" s="65" t="s">
        <v>12</v>
      </c>
      <c r="AA887" s="125">
        <f t="shared" si="576"/>
        <v>0</v>
      </c>
      <c r="AB887" s="125"/>
      <c r="AC887" s="125">
        <f t="shared" si="580"/>
        <v>0</v>
      </c>
      <c r="AD887" s="107"/>
      <c r="AE887" s="107"/>
      <c r="AF887" s="67"/>
      <c r="AG887" s="68">
        <v>5905.5400952548898</v>
      </c>
      <c r="AH887" s="68" t="str">
        <f t="shared" si="581"/>
        <v>SKLADEM</v>
      </c>
      <c r="AI887" s="68"/>
      <c r="AJ887" s="68"/>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row>
    <row r="888" spans="1:63" ht="30.75" hidden="1">
      <c r="A888" s="1"/>
      <c r="B888" s="251" t="s">
        <v>929</v>
      </c>
      <c r="C888" s="251" t="s">
        <v>1337</v>
      </c>
      <c r="D888" s="251"/>
      <c r="E888" s="293" t="s">
        <v>104</v>
      </c>
      <c r="F888" s="293"/>
      <c r="G888" s="293"/>
      <c r="H888" s="293"/>
      <c r="I888" s="293"/>
      <c r="J888" s="293"/>
      <c r="K888" s="293"/>
      <c r="L888" s="293"/>
      <c r="M888" s="293"/>
      <c r="N888" s="293"/>
      <c r="O888" s="293"/>
      <c r="P888" s="260" t="s">
        <v>912</v>
      </c>
      <c r="Q888" s="297" t="s">
        <v>1233</v>
      </c>
      <c r="R888" s="214">
        <v>47.107438016528924</v>
      </c>
      <c r="S888" s="291">
        <f t="shared" si="575"/>
        <v>2.0727272727272728</v>
      </c>
      <c r="T888" s="296"/>
      <c r="U888" s="292"/>
      <c r="V888" s="292"/>
      <c r="W888" s="219"/>
      <c r="X888" s="218">
        <v>0</v>
      </c>
      <c r="Y888" s="218">
        <v>0</v>
      </c>
      <c r="Z888" s="65" t="s">
        <v>12</v>
      </c>
      <c r="AA888" s="125">
        <f t="shared" si="576"/>
        <v>0</v>
      </c>
      <c r="AB888" s="125"/>
      <c r="AC888" s="125">
        <f t="shared" si="580"/>
        <v>0</v>
      </c>
      <c r="AD888" s="107"/>
      <c r="AE888" s="107"/>
      <c r="AF888" s="67"/>
      <c r="AG888" s="68">
        <v>5914.9455905517598</v>
      </c>
      <c r="AH888" s="68" t="str">
        <f t="shared" si="581"/>
        <v>SKLADEM</v>
      </c>
      <c r="AI888" s="68"/>
      <c r="AJ888" s="68"/>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row>
    <row r="889" spans="1:63" ht="30.75" hidden="1">
      <c r="A889" s="1"/>
      <c r="B889" s="251" t="s">
        <v>269</v>
      </c>
      <c r="C889" s="251" t="s">
        <v>1338</v>
      </c>
      <c r="D889" s="251"/>
      <c r="E889" s="293" t="s">
        <v>198</v>
      </c>
      <c r="F889" s="293"/>
      <c r="G889" s="293"/>
      <c r="H889" s="293"/>
      <c r="I889" s="293"/>
      <c r="J889" s="293"/>
      <c r="K889" s="293"/>
      <c r="L889" s="293"/>
      <c r="M889" s="293"/>
      <c r="N889" s="293"/>
      <c r="O889" s="293"/>
      <c r="P889" s="260" t="s">
        <v>912</v>
      </c>
      <c r="Q889" s="297" t="s">
        <v>1233</v>
      </c>
      <c r="R889" s="214">
        <v>139.6694214876033</v>
      </c>
      <c r="S889" s="291">
        <f t="shared" si="575"/>
        <v>6.1454545454545446</v>
      </c>
      <c r="T889" s="296"/>
      <c r="U889" s="292"/>
      <c r="V889" s="292"/>
      <c r="W889" s="219"/>
      <c r="X889" s="218">
        <v>0</v>
      </c>
      <c r="Y889" s="218">
        <v>0</v>
      </c>
      <c r="Z889" s="65" t="s">
        <v>12</v>
      </c>
      <c r="AA889" s="125">
        <f t="shared" si="576"/>
        <v>0</v>
      </c>
      <c r="AB889" s="125"/>
      <c r="AC889" s="125">
        <f t="shared" si="580"/>
        <v>0</v>
      </c>
      <c r="AD889" s="107"/>
      <c r="AE889" s="107"/>
      <c r="AF889" s="67"/>
      <c r="AG889" s="80">
        <v>5924.3510858486397</v>
      </c>
      <c r="AH889" s="80"/>
      <c r="AI889" s="68"/>
      <c r="AJ889" s="68"/>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row>
    <row r="890" spans="1:63" ht="30.75" hidden="1">
      <c r="A890" s="1"/>
      <c r="B890" s="251" t="s">
        <v>223</v>
      </c>
      <c r="C890" s="251" t="s">
        <v>1339</v>
      </c>
      <c r="D890" s="251"/>
      <c r="E890" s="293" t="s">
        <v>209</v>
      </c>
      <c r="F890" s="293"/>
      <c r="G890" s="293"/>
      <c r="H890" s="293"/>
      <c r="I890" s="293"/>
      <c r="J890" s="293"/>
      <c r="K890" s="293"/>
      <c r="L890" s="293"/>
      <c r="M890" s="293"/>
      <c r="N890" s="293"/>
      <c r="O890" s="293"/>
      <c r="P890" s="260" t="s">
        <v>912</v>
      </c>
      <c r="Q890" s="297" t="s">
        <v>1233</v>
      </c>
      <c r="R890" s="214">
        <v>67.768595041322314</v>
      </c>
      <c r="S890" s="291">
        <f t="shared" si="575"/>
        <v>2.9818181818181815</v>
      </c>
      <c r="T890" s="296"/>
      <c r="U890" s="292"/>
      <c r="V890" s="292"/>
      <c r="W890" s="219"/>
      <c r="X890" s="218">
        <v>0</v>
      </c>
      <c r="Y890" s="218">
        <v>0</v>
      </c>
      <c r="Z890" s="65" t="s">
        <v>12</v>
      </c>
      <c r="AA890" s="125">
        <f t="shared" si="576"/>
        <v>0</v>
      </c>
      <c r="AB890" s="125"/>
      <c r="AC890" s="125">
        <f t="shared" si="580"/>
        <v>0</v>
      </c>
      <c r="AD890" s="107"/>
      <c r="AE890" s="107"/>
      <c r="AF890" s="67"/>
      <c r="AG890" s="68">
        <v>5933.7565811455097</v>
      </c>
      <c r="AH890" s="68"/>
      <c r="AI890" s="68"/>
      <c r="AJ890" s="68"/>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row>
    <row r="891" spans="1:63" ht="30.75" hidden="1">
      <c r="A891" s="1"/>
      <c r="B891" s="251" t="s">
        <v>930</v>
      </c>
      <c r="C891" s="251" t="s">
        <v>931</v>
      </c>
      <c r="D891" s="251"/>
      <c r="E891" s="293" t="s">
        <v>104</v>
      </c>
      <c r="F891" s="293"/>
      <c r="G891" s="293"/>
      <c r="H891" s="293"/>
      <c r="I891" s="293"/>
      <c r="J891" s="293"/>
      <c r="K891" s="293"/>
      <c r="L891" s="293"/>
      <c r="M891" s="293"/>
      <c r="N891" s="293"/>
      <c r="O891" s="293"/>
      <c r="P891" s="260" t="s">
        <v>912</v>
      </c>
      <c r="Q891" s="297" t="s">
        <v>1233</v>
      </c>
      <c r="R891" s="214">
        <v>57.851239669421489</v>
      </c>
      <c r="S891" s="291">
        <f t="shared" si="575"/>
        <v>2.5454545454545454</v>
      </c>
      <c r="T891" s="296"/>
      <c r="U891" s="292"/>
      <c r="V891" s="292"/>
      <c r="W891" s="219"/>
      <c r="X891" s="218">
        <v>0</v>
      </c>
      <c r="Y891" s="218">
        <v>0</v>
      </c>
      <c r="Z891" s="65" t="s">
        <v>12</v>
      </c>
      <c r="AA891" s="125">
        <f t="shared" si="576"/>
        <v>0</v>
      </c>
      <c r="AB891" s="125"/>
      <c r="AC891" s="125">
        <f t="shared" si="580"/>
        <v>0</v>
      </c>
      <c r="AD891" s="107"/>
      <c r="AE891" s="107"/>
      <c r="AF891" s="67"/>
      <c r="AG891" s="68">
        <v>5943.1620764423797</v>
      </c>
      <c r="AH891" s="68"/>
      <c r="AI891" s="68"/>
      <c r="AJ891" s="68"/>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row>
    <row r="892" spans="1:63" ht="30.75" hidden="1">
      <c r="A892" s="1"/>
      <c r="B892" s="251" t="s">
        <v>932</v>
      </c>
      <c r="C892" s="251" t="s">
        <v>1340</v>
      </c>
      <c r="D892" s="251"/>
      <c r="E892" s="293" t="s">
        <v>198</v>
      </c>
      <c r="F892" s="293"/>
      <c r="G892" s="293"/>
      <c r="H892" s="293"/>
      <c r="I892" s="293"/>
      <c r="J892" s="293"/>
      <c r="K892" s="293"/>
      <c r="L892" s="293"/>
      <c r="M892" s="293"/>
      <c r="N892" s="293"/>
      <c r="O892" s="293"/>
      <c r="P892" s="260" t="s">
        <v>912</v>
      </c>
      <c r="Q892" s="297" t="s">
        <v>1233</v>
      </c>
      <c r="R892" s="214">
        <v>92.561983471074385</v>
      </c>
      <c r="S892" s="291">
        <f t="shared" si="575"/>
        <v>4.0727272727272723</v>
      </c>
      <c r="T892" s="296"/>
      <c r="U892" s="292"/>
      <c r="V892" s="292"/>
      <c r="W892" s="219"/>
      <c r="X892" s="218">
        <v>0</v>
      </c>
      <c r="Y892" s="218">
        <v>0</v>
      </c>
      <c r="Z892" s="65" t="s">
        <v>12</v>
      </c>
      <c r="AA892" s="125">
        <f t="shared" si="576"/>
        <v>0</v>
      </c>
      <c r="AB892" s="125"/>
      <c r="AC892" s="125">
        <f t="shared" si="580"/>
        <v>0</v>
      </c>
      <c r="AD892" s="107"/>
      <c r="AE892" s="107"/>
      <c r="AF892" s="67"/>
      <c r="AG892" s="75">
        <v>5952.5675717392496</v>
      </c>
      <c r="AH892" s="68"/>
      <c r="AI892" s="68"/>
      <c r="AJ892" s="68"/>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row>
    <row r="893" spans="1:63" ht="30.75" hidden="1">
      <c r="A893" s="1"/>
      <c r="B893" s="251" t="s">
        <v>207</v>
      </c>
      <c r="C893" s="251" t="s">
        <v>1341</v>
      </c>
      <c r="D893" s="251"/>
      <c r="E893" s="293" t="s">
        <v>209</v>
      </c>
      <c r="F893" s="293"/>
      <c r="G893" s="293"/>
      <c r="H893" s="293"/>
      <c r="I893" s="293"/>
      <c r="J893" s="293"/>
      <c r="K893" s="293"/>
      <c r="L893" s="293"/>
      <c r="M893" s="293"/>
      <c r="N893" s="293"/>
      <c r="O893" s="293"/>
      <c r="P893" s="260" t="s">
        <v>912</v>
      </c>
      <c r="Q893" s="297" t="s">
        <v>1233</v>
      </c>
      <c r="R893" s="214">
        <v>73.553719008264466</v>
      </c>
      <c r="S893" s="291">
        <f t="shared" si="575"/>
        <v>3.2363636363636363</v>
      </c>
      <c r="T893" s="296"/>
      <c r="U893" s="292"/>
      <c r="V893" s="292"/>
      <c r="W893" s="219"/>
      <c r="X893" s="218">
        <v>0</v>
      </c>
      <c r="Y893" s="218">
        <v>0</v>
      </c>
      <c r="Z893" s="65" t="s">
        <v>12</v>
      </c>
      <c r="AA893" s="125">
        <f t="shared" si="576"/>
        <v>0</v>
      </c>
      <c r="AB893" s="125"/>
      <c r="AC893" s="125">
        <f t="shared" si="580"/>
        <v>0</v>
      </c>
      <c r="AD893" s="107"/>
      <c r="AE893" s="107"/>
      <c r="AF893" s="67"/>
      <c r="AG893" s="68">
        <v>5961.9730670361296</v>
      </c>
      <c r="AH893" s="68" t="str">
        <f t="shared" ref="AH893:AH894" si="582">IF(AG893&gt;0,"SKLADEM","VYPRODÁNO")</f>
        <v>SKLADEM</v>
      </c>
      <c r="AI893" s="68"/>
      <c r="AJ893" s="68"/>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row>
    <row r="894" spans="1:63" ht="30.75" hidden="1">
      <c r="A894" s="1"/>
      <c r="B894" s="251" t="s">
        <v>296</v>
      </c>
      <c r="C894" s="251" t="s">
        <v>933</v>
      </c>
      <c r="D894" s="251"/>
      <c r="E894" s="293" t="s">
        <v>237</v>
      </c>
      <c r="F894" s="293"/>
      <c r="G894" s="293"/>
      <c r="H894" s="293"/>
      <c r="I894" s="293"/>
      <c r="J894" s="293"/>
      <c r="K894" s="293"/>
      <c r="L894" s="293"/>
      <c r="M894" s="293"/>
      <c r="N894" s="293"/>
      <c r="O894" s="293"/>
      <c r="P894" s="260" t="s">
        <v>912</v>
      </c>
      <c r="Q894" s="297" t="s">
        <v>1233</v>
      </c>
      <c r="R894" s="214">
        <v>214.04958677685951</v>
      </c>
      <c r="S894" s="291">
        <f t="shared" si="575"/>
        <v>9.418181818181818</v>
      </c>
      <c r="T894" s="296"/>
      <c r="U894" s="292"/>
      <c r="V894" s="292"/>
      <c r="W894" s="219"/>
      <c r="X894" s="218">
        <v>0</v>
      </c>
      <c r="Y894" s="218">
        <v>0</v>
      </c>
      <c r="Z894" s="65" t="s">
        <v>12</v>
      </c>
      <c r="AA894" s="125">
        <f t="shared" si="576"/>
        <v>0</v>
      </c>
      <c r="AB894" s="125"/>
      <c r="AC894" s="125">
        <f t="shared" si="580"/>
        <v>0</v>
      </c>
      <c r="AD894" s="107"/>
      <c r="AE894" s="107"/>
      <c r="AF894" s="67"/>
      <c r="AG894" s="68">
        <v>5971.3785623330004</v>
      </c>
      <c r="AH894" s="68" t="str">
        <f t="shared" si="582"/>
        <v>SKLADEM</v>
      </c>
      <c r="AI894" s="68"/>
      <c r="AJ894" s="68"/>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row>
    <row r="895" spans="1:63" ht="30.75" hidden="1">
      <c r="A895" s="1"/>
      <c r="B895" s="251" t="s">
        <v>934</v>
      </c>
      <c r="C895" s="251" t="s">
        <v>1342</v>
      </c>
      <c r="D895" s="251"/>
      <c r="E895" s="293" t="s">
        <v>198</v>
      </c>
      <c r="F895" s="293"/>
      <c r="G895" s="293"/>
      <c r="H895" s="293"/>
      <c r="I895" s="293"/>
      <c r="J895" s="293"/>
      <c r="K895" s="293"/>
      <c r="L895" s="293"/>
      <c r="M895" s="293"/>
      <c r="N895" s="293"/>
      <c r="O895" s="293"/>
      <c r="P895" s="260" t="s">
        <v>912</v>
      </c>
      <c r="Q895" s="297" t="s">
        <v>1233</v>
      </c>
      <c r="R895" s="214">
        <v>123.14049586776859</v>
      </c>
      <c r="S895" s="291">
        <f t="shared" si="575"/>
        <v>5.418181818181818</v>
      </c>
      <c r="T895" s="296"/>
      <c r="U895" s="292"/>
      <c r="V895" s="292"/>
      <c r="W895" s="219"/>
      <c r="X895" s="218">
        <v>0</v>
      </c>
      <c r="Y895" s="218">
        <v>0</v>
      </c>
      <c r="Z895" s="65" t="s">
        <v>12</v>
      </c>
      <c r="AA895" s="125">
        <f t="shared" si="576"/>
        <v>0</v>
      </c>
      <c r="AB895" s="125"/>
      <c r="AC895" s="125">
        <f t="shared" si="580"/>
        <v>0</v>
      </c>
      <c r="AD895" s="107"/>
      <c r="AE895" s="107"/>
      <c r="AF895" s="67"/>
      <c r="AG895" s="68">
        <v>5980.7840576298704</v>
      </c>
      <c r="AH895" s="68" t="str">
        <f t="shared" ref="AH895:AH898" si="583">IF(AG895=0,"VYPRODÁNO","SKLADEM")</f>
        <v>SKLADEM</v>
      </c>
      <c r="AI895" s="68"/>
      <c r="AJ895" s="68"/>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row>
    <row r="896" spans="1:63" ht="30.75" hidden="1">
      <c r="A896" s="1"/>
      <c r="B896" s="251" t="s">
        <v>159</v>
      </c>
      <c r="C896" s="251" t="s">
        <v>935</v>
      </c>
      <c r="D896" s="251"/>
      <c r="E896" s="293" t="s">
        <v>108</v>
      </c>
      <c r="F896" s="293"/>
      <c r="G896" s="293"/>
      <c r="H896" s="293"/>
      <c r="I896" s="293"/>
      <c r="J896" s="293"/>
      <c r="K896" s="293"/>
      <c r="L896" s="293"/>
      <c r="M896" s="293"/>
      <c r="N896" s="293"/>
      <c r="O896" s="293"/>
      <c r="P896" s="260" t="s">
        <v>912</v>
      </c>
      <c r="Q896" s="297" t="s">
        <v>1233</v>
      </c>
      <c r="R896" s="214">
        <v>25.619834710743802</v>
      </c>
      <c r="S896" s="291">
        <f t="shared" si="575"/>
        <v>1.1272727272727272</v>
      </c>
      <c r="T896" s="296"/>
      <c r="U896" s="292"/>
      <c r="V896" s="292"/>
      <c r="W896" s="219"/>
      <c r="X896" s="218">
        <v>0</v>
      </c>
      <c r="Y896" s="218">
        <v>0</v>
      </c>
      <c r="Z896" s="65" t="s">
        <v>12</v>
      </c>
      <c r="AA896" s="125">
        <f t="shared" si="576"/>
        <v>0</v>
      </c>
      <c r="AB896" s="125"/>
      <c r="AC896" s="125">
        <f t="shared" si="580"/>
        <v>0</v>
      </c>
      <c r="AD896" s="107"/>
      <c r="AE896" s="107"/>
      <c r="AF896" s="67"/>
      <c r="AG896" s="68">
        <v>5990.1895529267404</v>
      </c>
      <c r="AH896" s="68" t="str">
        <f t="shared" si="583"/>
        <v>SKLADEM</v>
      </c>
      <c r="AI896" s="68"/>
      <c r="AJ896" s="68"/>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row>
    <row r="897" spans="1:63" ht="30.75" hidden="1">
      <c r="A897" s="1"/>
      <c r="B897" s="251" t="s">
        <v>305</v>
      </c>
      <c r="C897" s="251" t="s">
        <v>1322</v>
      </c>
      <c r="D897" s="251"/>
      <c r="E897" s="293" t="s">
        <v>198</v>
      </c>
      <c r="F897" s="293"/>
      <c r="G897" s="293"/>
      <c r="H897" s="293"/>
      <c r="I897" s="293"/>
      <c r="J897" s="293"/>
      <c r="K897" s="293"/>
      <c r="L897" s="293"/>
      <c r="M897" s="293"/>
      <c r="N897" s="293"/>
      <c r="O897" s="293"/>
      <c r="P897" s="260" t="s">
        <v>912</v>
      </c>
      <c r="Q897" s="297" t="s">
        <v>1233</v>
      </c>
      <c r="R897" s="214">
        <v>40.495867768595041</v>
      </c>
      <c r="S897" s="291">
        <f t="shared" si="575"/>
        <v>1.7818181818181817</v>
      </c>
      <c r="T897" s="296"/>
      <c r="U897" s="292"/>
      <c r="V897" s="292"/>
      <c r="W897" s="219"/>
      <c r="X897" s="218">
        <v>0</v>
      </c>
      <c r="Y897" s="218">
        <v>0</v>
      </c>
      <c r="Z897" s="65" t="s">
        <v>12</v>
      </c>
      <c r="AA897" s="125">
        <f t="shared" si="576"/>
        <v>0</v>
      </c>
      <c r="AB897" s="125"/>
      <c r="AC897" s="125">
        <f t="shared" si="580"/>
        <v>0</v>
      </c>
      <c r="AD897" s="107"/>
      <c r="AE897" s="107"/>
      <c r="AF897" s="67"/>
      <c r="AG897" s="68">
        <v>5999.5950482236203</v>
      </c>
      <c r="AH897" s="68" t="str">
        <f t="shared" si="583"/>
        <v>SKLADEM</v>
      </c>
      <c r="AI897" s="68"/>
      <c r="AJ897" s="68"/>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row>
    <row r="898" spans="1:63" ht="30.75" hidden="1">
      <c r="A898" s="1"/>
      <c r="B898" s="251" t="s">
        <v>936</v>
      </c>
      <c r="C898" s="251" t="s">
        <v>937</v>
      </c>
      <c r="D898" s="251"/>
      <c r="E898" s="293" t="s">
        <v>237</v>
      </c>
      <c r="F898" s="293"/>
      <c r="G898" s="293"/>
      <c r="H898" s="293"/>
      <c r="I898" s="293"/>
      <c r="J898" s="293"/>
      <c r="K898" s="293"/>
      <c r="L898" s="293"/>
      <c r="M898" s="293"/>
      <c r="N898" s="293"/>
      <c r="O898" s="293"/>
      <c r="P898" s="260" t="s">
        <v>912</v>
      </c>
      <c r="Q898" s="297" t="s">
        <v>1233</v>
      </c>
      <c r="R898" s="214">
        <v>40.495867768595041</v>
      </c>
      <c r="S898" s="291">
        <f t="shared" si="575"/>
        <v>1.7818181818181817</v>
      </c>
      <c r="T898" s="296"/>
      <c r="U898" s="292"/>
      <c r="V898" s="292"/>
      <c r="W898" s="219"/>
      <c r="X898" s="218">
        <v>0</v>
      </c>
      <c r="Y898" s="218">
        <v>0</v>
      </c>
      <c r="Z898" s="65" t="s">
        <v>12</v>
      </c>
      <c r="AA898" s="125">
        <f t="shared" si="576"/>
        <v>0</v>
      </c>
      <c r="AB898" s="125"/>
      <c r="AC898" s="125">
        <f t="shared" si="580"/>
        <v>0</v>
      </c>
      <c r="AD898" s="107"/>
      <c r="AE898" s="107"/>
      <c r="AF898" s="67"/>
      <c r="AG898" s="68">
        <v>6009.0005435204903</v>
      </c>
      <c r="AH898" s="68" t="str">
        <f t="shared" si="583"/>
        <v>SKLADEM</v>
      </c>
      <c r="AI898" s="68"/>
      <c r="AJ898" s="68"/>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row>
    <row r="899" spans="1:63" ht="30.75" hidden="1">
      <c r="A899" s="1"/>
      <c r="B899" s="251" t="s">
        <v>938</v>
      </c>
      <c r="C899" s="251" t="s">
        <v>939</v>
      </c>
      <c r="D899" s="251"/>
      <c r="E899" s="293" t="s">
        <v>303</v>
      </c>
      <c r="F899" s="293"/>
      <c r="G899" s="293"/>
      <c r="H899" s="293"/>
      <c r="I899" s="293"/>
      <c r="J899" s="293"/>
      <c r="K899" s="293"/>
      <c r="L899" s="293"/>
      <c r="M899" s="293"/>
      <c r="N899" s="293"/>
      <c r="O899" s="293"/>
      <c r="P899" s="260" t="s">
        <v>912</v>
      </c>
      <c r="Q899" s="297" t="s">
        <v>1233</v>
      </c>
      <c r="R899" s="214">
        <v>372.72727272727275</v>
      </c>
      <c r="S899" s="291">
        <f t="shared" si="575"/>
        <v>16.399999999999999</v>
      </c>
      <c r="T899" s="296"/>
      <c r="U899" s="292"/>
      <c r="V899" s="292"/>
      <c r="W899" s="219"/>
      <c r="X899" s="218">
        <v>0</v>
      </c>
      <c r="Y899" s="218">
        <v>0</v>
      </c>
      <c r="Z899" s="65" t="s">
        <v>12</v>
      </c>
      <c r="AA899" s="125">
        <f t="shared" si="576"/>
        <v>0</v>
      </c>
      <c r="AB899" s="125"/>
      <c r="AC899" s="125">
        <f t="shared" si="580"/>
        <v>0</v>
      </c>
      <c r="AD899" s="107"/>
      <c r="AE899" s="107"/>
      <c r="AF899" s="67"/>
      <c r="AG899" s="80">
        <v>6018.4060388173602</v>
      </c>
      <c r="AH899" s="80"/>
      <c r="AI899" s="68"/>
      <c r="AJ899" s="68"/>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row>
    <row r="900" spans="1:63" ht="30.75" hidden="1">
      <c r="A900" s="1"/>
      <c r="B900" s="251" t="s">
        <v>315</v>
      </c>
      <c r="C900" s="251" t="s">
        <v>940</v>
      </c>
      <c r="D900" s="251"/>
      <c r="E900" s="293" t="s">
        <v>303</v>
      </c>
      <c r="F900" s="293"/>
      <c r="G900" s="293"/>
      <c r="H900" s="293"/>
      <c r="I900" s="293"/>
      <c r="J900" s="293"/>
      <c r="K900" s="293"/>
      <c r="L900" s="293"/>
      <c r="M900" s="293"/>
      <c r="N900" s="293"/>
      <c r="O900" s="293"/>
      <c r="P900" s="260" t="s">
        <v>912</v>
      </c>
      <c r="Q900" s="297" t="s">
        <v>1233</v>
      </c>
      <c r="R900" s="214">
        <v>548.76033057851237</v>
      </c>
      <c r="S900" s="291">
        <f t="shared" si="575"/>
        <v>24.145454545454541</v>
      </c>
      <c r="T900" s="296"/>
      <c r="U900" s="292"/>
      <c r="V900" s="292"/>
      <c r="W900" s="219"/>
      <c r="X900" s="218">
        <v>0</v>
      </c>
      <c r="Y900" s="218">
        <v>0</v>
      </c>
      <c r="Z900" s="65" t="s">
        <v>12</v>
      </c>
      <c r="AA900" s="125">
        <f t="shared" si="576"/>
        <v>0</v>
      </c>
      <c r="AB900" s="125"/>
      <c r="AC900" s="125">
        <f t="shared" si="580"/>
        <v>0</v>
      </c>
      <c r="AD900" s="107"/>
      <c r="AE900" s="107"/>
      <c r="AF900" s="67"/>
      <c r="AG900" s="68">
        <v>6027.8115341142402</v>
      </c>
      <c r="AH900" s="68"/>
      <c r="AI900" s="68"/>
      <c r="AJ900" s="68"/>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row>
    <row r="901" spans="1:63" ht="30.75" hidden="1">
      <c r="A901" s="1"/>
      <c r="B901" s="251" t="s">
        <v>302</v>
      </c>
      <c r="C901" s="251" t="s">
        <v>1343</v>
      </c>
      <c r="D901" s="251"/>
      <c r="E901" s="293" t="s">
        <v>303</v>
      </c>
      <c r="F901" s="293"/>
      <c r="G901" s="293"/>
      <c r="H901" s="293"/>
      <c r="I901" s="293"/>
      <c r="J901" s="293"/>
      <c r="K901" s="293"/>
      <c r="L901" s="293"/>
      <c r="M901" s="293"/>
      <c r="N901" s="293"/>
      <c r="O901" s="293"/>
      <c r="P901" s="260" t="s">
        <v>912</v>
      </c>
      <c r="Q901" s="297" t="s">
        <v>1233</v>
      </c>
      <c r="R901" s="214">
        <v>383.47107438016531</v>
      </c>
      <c r="S901" s="291">
        <f t="shared" si="575"/>
        <v>16.872727272727271</v>
      </c>
      <c r="T901" s="296"/>
      <c r="U901" s="292"/>
      <c r="V901" s="292"/>
      <c r="W901" s="219"/>
      <c r="X901" s="218">
        <v>0</v>
      </c>
      <c r="Y901" s="218">
        <v>0</v>
      </c>
      <c r="Z901" s="65" t="s">
        <v>12</v>
      </c>
      <c r="AA901" s="125">
        <f t="shared" si="576"/>
        <v>0</v>
      </c>
      <c r="AB901" s="125"/>
      <c r="AC901" s="125">
        <f t="shared" si="580"/>
        <v>0</v>
      </c>
      <c r="AD901" s="107"/>
      <c r="AE901" s="107"/>
      <c r="AF901" s="67"/>
      <c r="AG901" s="68">
        <v>6037.2170294111102</v>
      </c>
      <c r="AH901" s="68"/>
      <c r="AI901" s="68"/>
      <c r="AJ901" s="68"/>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row>
    <row r="902" spans="1:63" ht="30.75" hidden="1">
      <c r="A902" s="1"/>
      <c r="B902" s="251" t="s">
        <v>941</v>
      </c>
      <c r="C902" s="251" t="s">
        <v>1344</v>
      </c>
      <c r="D902" s="251"/>
      <c r="E902" s="293" t="s">
        <v>104</v>
      </c>
      <c r="F902" s="293"/>
      <c r="G902" s="293"/>
      <c r="H902" s="293"/>
      <c r="I902" s="293"/>
      <c r="J902" s="293"/>
      <c r="K902" s="293"/>
      <c r="L902" s="293"/>
      <c r="M902" s="293"/>
      <c r="N902" s="293"/>
      <c r="O902" s="293"/>
      <c r="P902" s="260" t="s">
        <v>912</v>
      </c>
      <c r="Q902" s="297" t="s">
        <v>1233</v>
      </c>
      <c r="R902" s="214">
        <v>27.272727272727273</v>
      </c>
      <c r="S902" s="291">
        <f t="shared" si="575"/>
        <v>1.2</v>
      </c>
      <c r="T902" s="296"/>
      <c r="U902" s="292"/>
      <c r="V902" s="292"/>
      <c r="W902" s="219"/>
      <c r="X902" s="218">
        <v>0</v>
      </c>
      <c r="Y902" s="218">
        <v>0</v>
      </c>
      <c r="Z902" s="65" t="s">
        <v>12</v>
      </c>
      <c r="AA902" s="125">
        <f t="shared" si="576"/>
        <v>0</v>
      </c>
      <c r="AB902" s="125"/>
      <c r="AC902" s="125">
        <f t="shared" si="580"/>
        <v>0</v>
      </c>
      <c r="AD902" s="107"/>
      <c r="AE902" s="107"/>
      <c r="AF902" s="67"/>
      <c r="AG902" s="75">
        <v>6046.6225247079801</v>
      </c>
      <c r="AH902" s="68"/>
      <c r="AI902" s="68"/>
      <c r="AJ902" s="68"/>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row>
    <row r="903" spans="1:63" ht="30.75" hidden="1">
      <c r="A903" s="1"/>
      <c r="B903" s="251" t="s">
        <v>194</v>
      </c>
      <c r="C903" s="251" t="s">
        <v>1345</v>
      </c>
      <c r="D903" s="251"/>
      <c r="E903" s="293" t="s">
        <v>62</v>
      </c>
      <c r="F903" s="293"/>
      <c r="G903" s="293"/>
      <c r="H903" s="293"/>
      <c r="I903" s="293"/>
      <c r="J903" s="293"/>
      <c r="K903" s="293"/>
      <c r="L903" s="293"/>
      <c r="M903" s="293"/>
      <c r="N903" s="293"/>
      <c r="O903" s="293"/>
      <c r="P903" s="260" t="s">
        <v>912</v>
      </c>
      <c r="Q903" s="297" t="s">
        <v>1233</v>
      </c>
      <c r="R903" s="214">
        <v>30.578512396694215</v>
      </c>
      <c r="S903" s="291">
        <f t="shared" si="575"/>
        <v>1.3454545454545455</v>
      </c>
      <c r="T903" s="296"/>
      <c r="U903" s="292"/>
      <c r="V903" s="292"/>
      <c r="W903" s="219"/>
      <c r="X903" s="218">
        <v>0</v>
      </c>
      <c r="Y903" s="218">
        <v>0</v>
      </c>
      <c r="Z903" s="65" t="s">
        <v>12</v>
      </c>
      <c r="AA903" s="125">
        <f t="shared" si="576"/>
        <v>0</v>
      </c>
      <c r="AB903" s="125"/>
      <c r="AC903" s="125">
        <f t="shared" si="580"/>
        <v>0</v>
      </c>
      <c r="AD903" s="107"/>
      <c r="AE903" s="107"/>
      <c r="AF903" s="67"/>
      <c r="AG903" s="68">
        <v>6056.0280200048501</v>
      </c>
      <c r="AH903" s="68" t="str">
        <f t="shared" ref="AH903:AH904" si="584">IF(AG903&gt;0,"SKLADEM","VYPRODÁNO")</f>
        <v>SKLADEM</v>
      </c>
      <c r="AI903" s="68"/>
      <c r="AJ903" s="68"/>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row>
    <row r="904" spans="1:63" ht="30.75" hidden="1">
      <c r="A904" s="1"/>
      <c r="B904" s="251" t="s">
        <v>942</v>
      </c>
      <c r="C904" s="251" t="s">
        <v>1346</v>
      </c>
      <c r="D904" s="251"/>
      <c r="E904" s="293" t="s">
        <v>104</v>
      </c>
      <c r="F904" s="293"/>
      <c r="G904" s="293"/>
      <c r="H904" s="293"/>
      <c r="I904" s="293"/>
      <c r="J904" s="293"/>
      <c r="K904" s="293"/>
      <c r="L904" s="293"/>
      <c r="M904" s="293"/>
      <c r="N904" s="293"/>
      <c r="O904" s="293"/>
      <c r="P904" s="260" t="s">
        <v>912</v>
      </c>
      <c r="Q904" s="297" t="s">
        <v>1233</v>
      </c>
      <c r="R904" s="214">
        <v>40.495867768595041</v>
      </c>
      <c r="S904" s="291">
        <f t="shared" si="575"/>
        <v>1.7818181818181817</v>
      </c>
      <c r="T904" s="296"/>
      <c r="U904" s="292"/>
      <c r="V904" s="292"/>
      <c r="W904" s="219"/>
      <c r="X904" s="218">
        <v>0</v>
      </c>
      <c r="Y904" s="218">
        <v>0</v>
      </c>
      <c r="Z904" s="65" t="s">
        <v>12</v>
      </c>
      <c r="AA904" s="125">
        <f t="shared" si="576"/>
        <v>0</v>
      </c>
      <c r="AB904" s="125"/>
      <c r="AC904" s="125">
        <f t="shared" si="580"/>
        <v>0</v>
      </c>
      <c r="AD904" s="107"/>
      <c r="AE904" s="107"/>
      <c r="AF904" s="67"/>
      <c r="AG904" s="68">
        <v>6065.43351530173</v>
      </c>
      <c r="AH904" s="68" t="str">
        <f t="shared" si="584"/>
        <v>SKLADEM</v>
      </c>
      <c r="AI904" s="68"/>
      <c r="AJ904" s="68"/>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row>
    <row r="905" spans="1:63" ht="30.75" hidden="1">
      <c r="A905" s="1"/>
      <c r="B905" s="251" t="s">
        <v>277</v>
      </c>
      <c r="C905" s="251" t="s">
        <v>1347</v>
      </c>
      <c r="D905" s="251"/>
      <c r="E905" s="293" t="s">
        <v>198</v>
      </c>
      <c r="F905" s="293"/>
      <c r="G905" s="293"/>
      <c r="H905" s="293"/>
      <c r="I905" s="293"/>
      <c r="J905" s="293"/>
      <c r="K905" s="293"/>
      <c r="L905" s="293"/>
      <c r="M905" s="293"/>
      <c r="N905" s="293"/>
      <c r="O905" s="293"/>
      <c r="P905" s="260" t="s">
        <v>912</v>
      </c>
      <c r="Q905" s="297" t="s">
        <v>1233</v>
      </c>
      <c r="R905" s="214">
        <v>65.289256198347104</v>
      </c>
      <c r="S905" s="291">
        <f t="shared" si="575"/>
        <v>2.8727272727272726</v>
      </c>
      <c r="T905" s="296"/>
      <c r="U905" s="292"/>
      <c r="V905" s="292"/>
      <c r="W905" s="219"/>
      <c r="X905" s="218">
        <v>0</v>
      </c>
      <c r="Y905" s="218">
        <v>0</v>
      </c>
      <c r="Z905" s="65" t="s">
        <v>12</v>
      </c>
      <c r="AA905" s="125">
        <f t="shared" si="576"/>
        <v>0</v>
      </c>
      <c r="AB905" s="125"/>
      <c r="AC905" s="125">
        <f t="shared" si="580"/>
        <v>0</v>
      </c>
      <c r="AD905" s="107"/>
      <c r="AE905" s="107"/>
      <c r="AF905" s="67"/>
      <c r="AG905" s="68">
        <v>6074.8390105986</v>
      </c>
      <c r="AH905" s="68" t="str">
        <f t="shared" ref="AH905:AH906" si="585">IF(AG905=0,"VYPRODÁNO","SKLADEM")</f>
        <v>SKLADEM</v>
      </c>
      <c r="AI905" s="68"/>
      <c r="AJ905" s="68"/>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row>
    <row r="906" spans="1:63" ht="30.75" hidden="1">
      <c r="A906" s="1"/>
      <c r="B906" s="251" t="s">
        <v>943</v>
      </c>
      <c r="C906" s="251" t="s">
        <v>1348</v>
      </c>
      <c r="D906" s="251"/>
      <c r="E906" s="293" t="s">
        <v>198</v>
      </c>
      <c r="F906" s="293"/>
      <c r="G906" s="293"/>
      <c r="H906" s="293"/>
      <c r="I906" s="293"/>
      <c r="J906" s="293"/>
      <c r="K906" s="293"/>
      <c r="L906" s="293"/>
      <c r="M906" s="293"/>
      <c r="N906" s="293"/>
      <c r="O906" s="293"/>
      <c r="P906" s="260" t="s">
        <v>912</v>
      </c>
      <c r="Q906" s="297" t="s">
        <v>1233</v>
      </c>
      <c r="R906" s="214">
        <v>212.39669421487605</v>
      </c>
      <c r="S906" s="291">
        <f t="shared" si="575"/>
        <v>9.3454545454545457</v>
      </c>
      <c r="T906" s="296"/>
      <c r="U906" s="292"/>
      <c r="V906" s="292"/>
      <c r="W906" s="219"/>
      <c r="X906" s="218">
        <v>0</v>
      </c>
      <c r="Y906" s="218">
        <v>0</v>
      </c>
      <c r="Z906" s="65" t="s">
        <v>12</v>
      </c>
      <c r="AA906" s="125">
        <f t="shared" si="576"/>
        <v>0</v>
      </c>
      <c r="AB906" s="125"/>
      <c r="AC906" s="125">
        <f t="shared" si="580"/>
        <v>0</v>
      </c>
      <c r="AD906" s="107"/>
      <c r="AE906" s="107"/>
      <c r="AF906" s="67"/>
      <c r="AG906" s="68">
        <v>6084.24450589547</v>
      </c>
      <c r="AH906" s="68" t="str">
        <f t="shared" si="585"/>
        <v>SKLADEM</v>
      </c>
      <c r="AI906" s="68"/>
      <c r="AJ906" s="68"/>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row>
    <row r="907" spans="1:63" ht="30.75" hidden="1">
      <c r="A907" s="1"/>
      <c r="B907" s="251" t="s">
        <v>944</v>
      </c>
      <c r="C907" s="251" t="s">
        <v>1349</v>
      </c>
      <c r="D907" s="251"/>
      <c r="E907" s="293" t="s">
        <v>123</v>
      </c>
      <c r="F907" s="293"/>
      <c r="G907" s="293"/>
      <c r="H907" s="293"/>
      <c r="I907" s="293"/>
      <c r="J907" s="293"/>
      <c r="K907" s="293"/>
      <c r="L907" s="293"/>
      <c r="M907" s="293"/>
      <c r="N907" s="293"/>
      <c r="O907" s="293"/>
      <c r="P907" s="260" t="s">
        <v>912</v>
      </c>
      <c r="Q907" s="297" t="s">
        <v>1233</v>
      </c>
      <c r="R907" s="214">
        <v>23.140495867768596</v>
      </c>
      <c r="S907" s="291">
        <f t="shared" si="575"/>
        <v>1.0181818181818181</v>
      </c>
      <c r="T907" s="296"/>
      <c r="U907" s="292"/>
      <c r="V907" s="292"/>
      <c r="W907" s="219"/>
      <c r="X907" s="218">
        <v>0</v>
      </c>
      <c r="Y907" s="218">
        <v>0</v>
      </c>
      <c r="Z907" s="65" t="s">
        <v>12</v>
      </c>
      <c r="AA907" s="125">
        <f t="shared" si="576"/>
        <v>0</v>
      </c>
      <c r="AB907" s="125"/>
      <c r="AC907" s="125">
        <f t="shared" si="580"/>
        <v>0</v>
      </c>
      <c r="AD907" s="107"/>
      <c r="AE907" s="107"/>
      <c r="AF907" s="67"/>
      <c r="AG907" s="68">
        <v>1848.9205030988901</v>
      </c>
      <c r="AH907" s="68" t="str">
        <f>IF(AG907=0,"VYPRODÁNO","SKLADEM")</f>
        <v>SKLADEM</v>
      </c>
      <c r="AI907" s="68"/>
      <c r="AJ907" s="68"/>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row>
    <row r="908" spans="1:63" ht="30.75" hidden="1">
      <c r="A908" s="1"/>
      <c r="B908" s="251" t="s">
        <v>945</v>
      </c>
      <c r="C908" s="251" t="s">
        <v>1350</v>
      </c>
      <c r="D908" s="251"/>
      <c r="E908" s="293" t="s">
        <v>123</v>
      </c>
      <c r="F908" s="293"/>
      <c r="G908" s="293"/>
      <c r="H908" s="293"/>
      <c r="I908" s="293"/>
      <c r="J908" s="293"/>
      <c r="K908" s="293"/>
      <c r="L908" s="293"/>
      <c r="M908" s="293"/>
      <c r="N908" s="293"/>
      <c r="O908" s="293"/>
      <c r="P908" s="260" t="s">
        <v>912</v>
      </c>
      <c r="Q908" s="297" t="s">
        <v>1233</v>
      </c>
      <c r="R908" s="214">
        <v>14.87603305785124</v>
      </c>
      <c r="S908" s="291">
        <f t="shared" si="575"/>
        <v>0.65454545454545454</v>
      </c>
      <c r="T908" s="296"/>
      <c r="U908" s="292"/>
      <c r="V908" s="292"/>
      <c r="W908" s="219"/>
      <c r="X908" s="218">
        <v>0</v>
      </c>
      <c r="Y908" s="218">
        <v>0</v>
      </c>
      <c r="Z908" s="65" t="s">
        <v>12</v>
      </c>
      <c r="AA908" s="125">
        <f t="shared" si="576"/>
        <v>0</v>
      </c>
      <c r="AB908" s="125"/>
      <c r="AC908" s="125">
        <f t="shared" si="580"/>
        <v>0</v>
      </c>
      <c r="AD908" s="107"/>
      <c r="AE908" s="107"/>
      <c r="AF908" s="67"/>
      <c r="AG908" s="68">
        <v>1852.0524119210299</v>
      </c>
      <c r="AH908" s="68" t="str">
        <f>IF(AG908=0,"VYPRODÁNO","SKLADEM")</f>
        <v>SKLADEM</v>
      </c>
      <c r="AI908" s="68"/>
      <c r="AJ908" s="68"/>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row>
    <row r="909" spans="1:63" ht="30.75" hidden="1">
      <c r="A909" s="1"/>
      <c r="B909" s="251" t="s">
        <v>190</v>
      </c>
      <c r="C909" s="251" t="s">
        <v>1351</v>
      </c>
      <c r="D909" s="251"/>
      <c r="E909" s="293" t="s">
        <v>62</v>
      </c>
      <c r="F909" s="293"/>
      <c r="G909" s="293"/>
      <c r="H909" s="293"/>
      <c r="I909" s="293"/>
      <c r="J909" s="293"/>
      <c r="K909" s="293"/>
      <c r="L909" s="293"/>
      <c r="M909" s="293"/>
      <c r="N909" s="293"/>
      <c r="O909" s="293"/>
      <c r="P909" s="260" t="s">
        <v>912</v>
      </c>
      <c r="Q909" s="297" t="s">
        <v>1233</v>
      </c>
      <c r="R909" s="214">
        <v>18.181818181818183</v>
      </c>
      <c r="S909" s="291">
        <f t="shared" si="575"/>
        <v>0.8</v>
      </c>
      <c r="T909" s="296"/>
      <c r="U909" s="292"/>
      <c r="V909" s="292"/>
      <c r="W909" s="219"/>
      <c r="X909" s="218">
        <v>0</v>
      </c>
      <c r="Y909" s="218">
        <v>0</v>
      </c>
      <c r="Z909" s="65" t="s">
        <v>12</v>
      </c>
      <c r="AA909" s="125">
        <f t="shared" si="576"/>
        <v>0</v>
      </c>
      <c r="AB909" s="125"/>
      <c r="AC909" s="125">
        <f t="shared" si="580"/>
        <v>0</v>
      </c>
      <c r="AD909" s="107"/>
      <c r="AE909" s="107"/>
      <c r="AF909" s="67"/>
      <c r="AG909" s="68">
        <v>1855.18432074318</v>
      </c>
      <c r="AH909" s="68" t="str">
        <f t="shared" ref="AH909" si="586">IF(AG909=0,"VYPRODÁNO","SKLADEM")</f>
        <v>SKLADEM</v>
      </c>
      <c r="AI909" s="68"/>
      <c r="AJ909" s="68"/>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row>
    <row r="910" spans="1:63" ht="18.75">
      <c r="A910" s="1"/>
      <c r="B910" s="77"/>
      <c r="C910" s="77"/>
      <c r="D910" s="77"/>
      <c r="E910" s="138"/>
      <c r="F910" s="138"/>
      <c r="G910" s="138"/>
      <c r="H910" s="138"/>
      <c r="I910" s="138"/>
      <c r="J910" s="138"/>
      <c r="K910" s="138"/>
      <c r="L910" s="138"/>
      <c r="M910" s="138"/>
      <c r="N910" s="138"/>
      <c r="O910" s="138"/>
      <c r="P910" s="201"/>
      <c r="Q910" s="138"/>
      <c r="R910" s="138"/>
      <c r="S910" s="138"/>
      <c r="T910" s="138"/>
      <c r="U910" s="138"/>
      <c r="V910" s="138"/>
      <c r="W910" s="138"/>
      <c r="X910" s="138"/>
      <c r="Y910" s="138"/>
      <c r="Z910" s="138"/>
      <c r="AA910" s="138"/>
      <c r="AB910" s="138"/>
      <c r="AC910" s="140"/>
      <c r="AD910" s="138"/>
      <c r="AE910" s="78"/>
      <c r="AF910" s="104"/>
      <c r="AG910" s="68">
        <v>6121.8664870829598</v>
      </c>
      <c r="AH910" s="68"/>
      <c r="AI910" s="68"/>
      <c r="AJ910" s="68"/>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row>
    <row r="911" spans="1:63" ht="18.75">
      <c r="A911" s="1"/>
      <c r="B911" s="1"/>
      <c r="C911" s="1"/>
      <c r="D911" s="1"/>
      <c r="E911" s="2"/>
      <c r="F911" s="2"/>
      <c r="G911" s="2"/>
      <c r="H911" s="2"/>
      <c r="I911" s="2"/>
      <c r="J911" s="2"/>
      <c r="K911" s="2"/>
      <c r="L911" s="2"/>
      <c r="M911" s="2"/>
      <c r="N911" s="2"/>
      <c r="O911" s="2"/>
      <c r="P911" s="3"/>
      <c r="Q911" s="2"/>
      <c r="R911" s="4"/>
      <c r="S911" s="4"/>
      <c r="T911" s="1"/>
      <c r="U911" s="5"/>
      <c r="V911" s="5"/>
      <c r="W911" s="5"/>
      <c r="X911" s="129"/>
      <c r="Y911" s="130"/>
      <c r="Z911" s="130">
        <f>SUM(Z19:AA910)</f>
        <v>7</v>
      </c>
      <c r="AA911" s="131"/>
      <c r="AB911" s="131"/>
      <c r="AC911" s="108"/>
      <c r="AD911" s="1"/>
      <c r="AE911" s="1"/>
      <c r="AF911" s="1"/>
      <c r="AG911" s="68"/>
      <c r="AH911" s="68"/>
      <c r="AI911" s="68"/>
      <c r="AJ911" s="68"/>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row>
    <row r="912" spans="1:63">
      <c r="A912" s="1"/>
      <c r="B912" s="1"/>
      <c r="C912" s="1"/>
      <c r="D912" s="1"/>
      <c r="E912" s="2"/>
      <c r="F912" s="2"/>
      <c r="G912" s="2"/>
      <c r="H912" s="2"/>
      <c r="I912" s="2"/>
      <c r="J912" s="2"/>
      <c r="K912" s="2"/>
      <c r="L912" s="2"/>
      <c r="M912" s="2"/>
      <c r="N912" s="2"/>
      <c r="O912" s="2"/>
      <c r="P912" s="3"/>
      <c r="Q912" s="2"/>
      <c r="R912" s="4"/>
      <c r="S912" s="4"/>
      <c r="T912" s="1"/>
      <c r="U912" s="5"/>
      <c r="V912" s="5"/>
      <c r="W912" s="5"/>
      <c r="X912" s="1"/>
      <c r="Y912" s="1"/>
      <c r="Z912" s="6"/>
      <c r="AA912" s="1"/>
      <c r="AB912" s="1"/>
      <c r="AC912" s="1"/>
      <c r="AD912" s="1"/>
      <c r="AE912" s="1"/>
      <c r="AF912" s="1"/>
      <c r="AG912" s="57"/>
      <c r="AH912" s="57"/>
      <c r="AI912" s="57"/>
      <c r="AJ912" s="57"/>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row>
    <row r="913" spans="1:105">
      <c r="A913" s="1"/>
      <c r="B913" s="1"/>
      <c r="C913" s="1"/>
      <c r="D913" s="1"/>
      <c r="E913" s="2"/>
      <c r="F913" s="2"/>
      <c r="G913" s="2"/>
      <c r="H913" s="2"/>
      <c r="I913" s="2"/>
      <c r="J913" s="2"/>
      <c r="K913" s="2"/>
      <c r="L913" s="2"/>
      <c r="M913" s="2"/>
      <c r="N913" s="2"/>
      <c r="O913" s="2"/>
      <c r="P913" s="3"/>
      <c r="Q913" s="2"/>
      <c r="R913" s="4"/>
      <c r="S913" s="4"/>
      <c r="T913" s="1"/>
      <c r="U913" s="5"/>
      <c r="V913" s="5"/>
      <c r="W913" s="5"/>
      <c r="X913" s="1"/>
      <c r="Y913" s="1"/>
      <c r="Z913" s="6"/>
      <c r="AA913" s="1"/>
      <c r="AB913" s="1"/>
      <c r="AC913" s="1"/>
      <c r="AD913" s="1"/>
      <c r="AE913" s="1"/>
      <c r="AF913" s="1"/>
      <c r="AG913" s="70"/>
      <c r="AH913" s="57"/>
      <c r="AI913" s="57"/>
      <c r="AJ913" s="70"/>
      <c r="AK913" s="60"/>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row>
    <row r="914" spans="1:105">
      <c r="A914" s="1"/>
      <c r="B914" s="1"/>
      <c r="C914" s="1"/>
      <c r="D914" s="1"/>
      <c r="E914" s="2"/>
      <c r="F914" s="2"/>
      <c r="G914" s="2"/>
      <c r="H914" s="2"/>
      <c r="I914" s="2"/>
      <c r="J914" s="2"/>
      <c r="K914" s="2"/>
      <c r="L914" s="2"/>
      <c r="M914" s="2"/>
      <c r="N914" s="2"/>
      <c r="O914" s="2"/>
      <c r="P914" s="3"/>
      <c r="Q914" s="2"/>
      <c r="R914" s="4"/>
      <c r="S914" s="4"/>
      <c r="T914" s="1"/>
      <c r="U914" s="5"/>
      <c r="V914" s="5"/>
      <c r="W914" s="5"/>
      <c r="X914" s="1"/>
      <c r="Y914" s="1"/>
      <c r="Z914" s="6"/>
      <c r="AA914" s="1"/>
      <c r="AB914" s="1"/>
      <c r="AC914" s="1"/>
      <c r="AD914" s="1"/>
      <c r="AE914" s="1"/>
      <c r="AF914" s="1"/>
      <c r="AG914" s="57"/>
      <c r="AH914" s="57"/>
      <c r="AI914" s="57"/>
      <c r="AJ914" s="57"/>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row>
    <row r="915" spans="1:105">
      <c r="A915" s="1"/>
      <c r="B915" s="1"/>
      <c r="C915" s="1"/>
      <c r="D915" s="1"/>
      <c r="E915" s="2"/>
      <c r="F915" s="2"/>
      <c r="G915" s="2"/>
      <c r="H915" s="2"/>
      <c r="I915" s="2"/>
      <c r="J915" s="2"/>
      <c r="K915" s="2"/>
      <c r="L915" s="2"/>
      <c r="M915" s="2"/>
      <c r="N915" s="2"/>
      <c r="O915" s="2"/>
      <c r="P915" s="3"/>
      <c r="Q915" s="2"/>
      <c r="R915" s="4"/>
      <c r="S915" s="4"/>
      <c r="T915" s="1"/>
      <c r="U915" s="5"/>
      <c r="V915" s="5"/>
      <c r="W915" s="5"/>
      <c r="X915" s="1"/>
      <c r="Y915" s="1"/>
      <c r="Z915" s="6"/>
      <c r="AA915" s="1"/>
      <c r="AB915" s="1"/>
      <c r="AC915" s="1"/>
      <c r="AD915" s="1"/>
      <c r="AE915" s="1"/>
      <c r="AF915" s="1"/>
      <c r="AG915" s="57"/>
      <c r="AH915" s="57"/>
      <c r="AI915" s="57"/>
      <c r="AJ915" s="57"/>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row>
    <row r="916" spans="1:105">
      <c r="A916" s="1"/>
      <c r="B916" s="1"/>
      <c r="C916" s="1"/>
      <c r="D916" s="1"/>
      <c r="E916" s="2"/>
      <c r="F916" s="2"/>
      <c r="G916" s="2"/>
      <c r="H916" s="2"/>
      <c r="I916" s="2"/>
      <c r="J916" s="2"/>
      <c r="K916" s="2"/>
      <c r="L916" s="2"/>
      <c r="M916" s="2"/>
      <c r="N916" s="2"/>
      <c r="O916" s="2"/>
      <c r="P916" s="3"/>
      <c r="Q916" s="2"/>
      <c r="R916" s="4"/>
      <c r="S916" s="4"/>
      <c r="T916" s="1"/>
      <c r="U916" s="5"/>
      <c r="V916" s="5"/>
      <c r="W916" s="5"/>
      <c r="X916" s="1"/>
      <c r="Y916" s="1"/>
      <c r="Z916" s="6"/>
      <c r="AA916" s="1"/>
      <c r="AB916" s="1"/>
      <c r="AC916" s="1"/>
      <c r="AD916" s="1"/>
      <c r="AE916" s="1"/>
      <c r="AF916" s="1"/>
      <c r="AG916" s="57"/>
      <c r="AH916" s="57"/>
      <c r="AI916" s="57"/>
      <c r="AJ916" s="57"/>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row>
    <row r="917" spans="1:105">
      <c r="A917" s="1"/>
      <c r="B917" s="1"/>
      <c r="C917" s="1"/>
      <c r="D917" s="1"/>
      <c r="E917" s="2"/>
      <c r="F917" s="2"/>
      <c r="G917" s="2"/>
      <c r="H917" s="2"/>
      <c r="I917" s="2"/>
      <c r="J917" s="2"/>
      <c r="K917" s="2"/>
      <c r="L917" s="2"/>
      <c r="M917" s="2"/>
      <c r="N917" s="2"/>
      <c r="O917" s="2"/>
      <c r="P917" s="3"/>
      <c r="Q917" s="2"/>
      <c r="R917" s="4"/>
      <c r="S917" s="4"/>
      <c r="T917" s="1"/>
      <c r="U917" s="5"/>
      <c r="V917" s="5"/>
      <c r="W917" s="5"/>
      <c r="X917" s="1"/>
      <c r="Y917" s="1"/>
      <c r="Z917" s="6"/>
      <c r="AA917" s="1"/>
      <c r="AB917" s="1"/>
      <c r="AC917" s="1"/>
      <c r="AD917" s="1"/>
      <c r="AE917" s="1"/>
      <c r="AF917" s="1"/>
      <c r="AG917" s="57"/>
      <c r="AH917" s="57"/>
      <c r="AI917" s="57"/>
      <c r="AJ917" s="57"/>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row>
    <row r="918" spans="1:105">
      <c r="A918" s="1"/>
      <c r="B918" s="1"/>
      <c r="C918" s="1"/>
      <c r="D918" s="1"/>
      <c r="E918" s="2"/>
      <c r="F918" s="2"/>
      <c r="G918" s="2"/>
      <c r="H918" s="2"/>
      <c r="I918" s="2"/>
      <c r="J918" s="2"/>
      <c r="K918" s="2"/>
      <c r="L918" s="2"/>
      <c r="M918" s="2"/>
      <c r="N918" s="2"/>
      <c r="O918" s="2"/>
      <c r="P918" s="3"/>
      <c r="Q918" s="2"/>
      <c r="R918" s="4"/>
      <c r="S918" s="4"/>
      <c r="T918" s="1"/>
      <c r="U918" s="5"/>
      <c r="V918" s="5"/>
      <c r="W918" s="5"/>
      <c r="X918" s="1"/>
      <c r="Y918" s="1"/>
      <c r="Z918" s="6"/>
      <c r="AA918" s="1"/>
      <c r="AB918" s="1"/>
      <c r="AC918" s="1"/>
      <c r="AD918" s="1"/>
      <c r="AE918" s="1"/>
      <c r="AF918" s="1"/>
      <c r="AG918" s="57"/>
      <c r="AH918" s="57"/>
      <c r="AI918" s="57"/>
      <c r="AJ918" s="57"/>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row>
    <row r="919" spans="1:105">
      <c r="A919" s="1"/>
      <c r="B919" s="1"/>
      <c r="C919" s="1"/>
      <c r="D919" s="1"/>
      <c r="E919" s="2"/>
      <c r="F919" s="2"/>
      <c r="G919" s="2"/>
      <c r="H919" s="2"/>
      <c r="I919" s="2"/>
      <c r="J919" s="2"/>
      <c r="K919" s="2"/>
      <c r="L919" s="2"/>
      <c r="M919" s="2"/>
      <c r="N919" s="2"/>
      <c r="O919" s="2"/>
      <c r="P919" s="3"/>
      <c r="Q919" s="2"/>
      <c r="R919" s="4"/>
      <c r="S919" s="4"/>
      <c r="T919" s="1"/>
      <c r="U919" s="5"/>
      <c r="V919" s="5"/>
      <c r="W919" s="5"/>
      <c r="X919" s="1"/>
      <c r="Y919" s="1"/>
      <c r="Z919" s="6"/>
      <c r="AA919" s="1"/>
      <c r="AB919" s="1"/>
      <c r="AC919" s="1"/>
      <c r="AD919" s="1"/>
      <c r="AE919" s="1"/>
      <c r="AF919" s="1"/>
      <c r="AG919" s="57"/>
      <c r="AH919" s="57"/>
      <c r="AI919" s="57"/>
      <c r="AJ919" s="57"/>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row>
    <row r="920" spans="1:105">
      <c r="A920" s="1"/>
      <c r="B920" s="1"/>
      <c r="C920" s="1"/>
      <c r="D920" s="1"/>
      <c r="E920" s="2"/>
      <c r="F920" s="2"/>
      <c r="G920" s="2"/>
      <c r="H920" s="2"/>
      <c r="I920" s="2"/>
      <c r="J920" s="2"/>
      <c r="K920" s="2"/>
      <c r="L920" s="2"/>
      <c r="M920" s="2"/>
      <c r="N920" s="2"/>
      <c r="O920" s="2"/>
      <c r="P920" s="3"/>
      <c r="Q920" s="2"/>
      <c r="R920" s="4"/>
      <c r="S920" s="4"/>
      <c r="T920" s="1"/>
      <c r="U920" s="5"/>
      <c r="V920" s="5"/>
      <c r="W920" s="5"/>
      <c r="X920" s="1"/>
      <c r="Y920" s="1"/>
      <c r="Z920" s="6"/>
      <c r="AA920" s="1"/>
      <c r="AB920" s="1"/>
      <c r="AC920" s="1"/>
      <c r="AD920" s="1"/>
      <c r="AE920" s="1"/>
      <c r="AF920" s="1"/>
      <c r="AG920" s="70"/>
      <c r="AH920" s="57"/>
      <c r="AI920" s="57"/>
      <c r="AJ920" s="57"/>
      <c r="AK920" s="60"/>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row>
    <row r="921" spans="1:105">
      <c r="A921" s="1"/>
      <c r="B921" s="1"/>
      <c r="C921" s="1"/>
      <c r="D921" s="1"/>
      <c r="E921" s="2"/>
      <c r="F921" s="2"/>
      <c r="G921" s="2"/>
      <c r="H921" s="2"/>
      <c r="I921" s="2"/>
      <c r="J921" s="2"/>
      <c r="K921" s="2"/>
      <c r="L921" s="2"/>
      <c r="M921" s="2"/>
      <c r="N921" s="2"/>
      <c r="O921" s="2"/>
      <c r="P921" s="3"/>
      <c r="Q921" s="2"/>
      <c r="R921" s="4"/>
      <c r="S921" s="4"/>
      <c r="T921" s="1"/>
      <c r="U921" s="5"/>
      <c r="V921" s="5"/>
      <c r="W921" s="5"/>
      <c r="X921" s="1"/>
      <c r="Y921" s="1"/>
      <c r="Z921" s="6"/>
      <c r="AA921" s="1"/>
      <c r="AB921" s="1"/>
      <c r="AC921" s="1"/>
      <c r="AD921" s="1"/>
      <c r="AE921" s="1"/>
      <c r="AF921" s="1"/>
      <c r="AG921" s="146"/>
      <c r="AH921" s="146"/>
      <c r="AI921" s="57"/>
      <c r="AJ921" s="57"/>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row>
    <row r="922" spans="1:105">
      <c r="A922" s="1"/>
      <c r="B922" s="1"/>
      <c r="C922" s="1"/>
      <c r="D922" s="1"/>
      <c r="E922" s="2"/>
      <c r="F922" s="2"/>
      <c r="G922" s="2"/>
      <c r="H922" s="2"/>
      <c r="I922" s="2"/>
      <c r="J922" s="2"/>
      <c r="K922" s="2"/>
      <c r="L922" s="2"/>
      <c r="M922" s="2"/>
      <c r="N922" s="2"/>
      <c r="O922" s="2"/>
      <c r="P922" s="3"/>
      <c r="Q922" s="2"/>
      <c r="R922" s="4"/>
      <c r="S922" s="4"/>
      <c r="T922" s="1"/>
      <c r="U922" s="5"/>
      <c r="V922" s="5"/>
      <c r="W922" s="5"/>
      <c r="X922" s="1"/>
      <c r="Y922" s="1"/>
      <c r="Z922" s="6"/>
      <c r="AA922" s="1"/>
      <c r="AB922" s="1"/>
      <c r="AC922" s="1"/>
      <c r="AD922" s="1"/>
      <c r="AE922" s="1"/>
      <c r="AF922" s="1"/>
      <c r="AG922" s="57"/>
      <c r="AH922" s="57"/>
      <c r="AI922" s="57"/>
      <c r="AJ922" s="57"/>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row>
    <row r="923" spans="1:105">
      <c r="A923" s="1"/>
      <c r="B923" s="1"/>
      <c r="C923" s="1"/>
      <c r="D923" s="1"/>
      <c r="E923" s="2"/>
      <c r="F923" s="2"/>
      <c r="G923" s="2"/>
      <c r="H923" s="2"/>
      <c r="I923" s="2"/>
      <c r="J923" s="2"/>
      <c r="K923" s="2"/>
      <c r="L923" s="2"/>
      <c r="M923" s="2"/>
      <c r="N923" s="2"/>
      <c r="O923" s="2"/>
      <c r="P923" s="3"/>
      <c r="Q923" s="2"/>
      <c r="R923" s="4"/>
      <c r="S923" s="4"/>
      <c r="T923" s="1"/>
      <c r="U923" s="5"/>
      <c r="V923" s="5"/>
      <c r="W923" s="5"/>
      <c r="X923" s="1"/>
      <c r="Y923" s="1"/>
      <c r="Z923" s="6"/>
      <c r="AA923" s="1"/>
      <c r="AB923" s="1"/>
      <c r="AC923" s="1"/>
      <c r="AD923" s="1"/>
      <c r="AE923" s="1"/>
      <c r="AF923" s="1"/>
      <c r="AG923" s="70"/>
      <c r="AH923" s="57"/>
      <c r="AI923" s="57"/>
      <c r="AJ923" s="57"/>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09"/>
      <c r="BM923" s="109"/>
      <c r="BN923" s="109"/>
      <c r="BO923" s="109"/>
      <c r="BP923" s="109"/>
      <c r="BQ923" s="109"/>
      <c r="BR923" s="109"/>
      <c r="BS923" s="109"/>
      <c r="BT923" s="109"/>
      <c r="BU923" s="109"/>
      <c r="BV923" s="109"/>
      <c r="BW923" s="109"/>
      <c r="BX923" s="109"/>
      <c r="BY923" s="109"/>
      <c r="BZ923" s="109"/>
      <c r="CA923" s="109"/>
      <c r="CB923" s="109"/>
      <c r="CC923" s="109"/>
      <c r="CD923" s="109"/>
      <c r="CE923" s="109"/>
      <c r="CF923" s="109"/>
      <c r="CG923" s="109"/>
      <c r="CH923" s="109"/>
      <c r="CI923" s="109"/>
      <c r="CJ923" s="109"/>
      <c r="CK923" s="109"/>
      <c r="CL923" s="109"/>
      <c r="CM923" s="109"/>
      <c r="CN923" s="109"/>
      <c r="CO923" s="109"/>
      <c r="CP923" s="109"/>
      <c r="CQ923" s="109"/>
      <c r="CR923" s="109"/>
      <c r="CS923" s="109"/>
      <c r="CT923" s="109"/>
      <c r="CU923" s="109"/>
      <c r="CV923" s="109"/>
      <c r="CW923" s="109"/>
      <c r="CX923" s="109"/>
      <c r="CY923" s="109"/>
      <c r="CZ923" s="109"/>
      <c r="DA923" s="109"/>
    </row>
    <row r="924" spans="1:105">
      <c r="A924" s="1"/>
      <c r="B924" s="1"/>
      <c r="C924" s="1"/>
      <c r="D924" s="1"/>
      <c r="E924" s="2"/>
      <c r="F924" s="2"/>
      <c r="G924" s="2"/>
      <c r="H924" s="2"/>
      <c r="I924" s="2"/>
      <c r="J924" s="2"/>
      <c r="K924" s="2"/>
      <c r="L924" s="2"/>
      <c r="M924" s="2"/>
      <c r="N924" s="2"/>
      <c r="O924" s="2"/>
      <c r="P924" s="3"/>
      <c r="Q924" s="2"/>
      <c r="R924" s="4"/>
      <c r="S924" s="4"/>
      <c r="T924" s="1"/>
      <c r="U924" s="5"/>
      <c r="V924" s="5"/>
      <c r="W924" s="5"/>
      <c r="X924" s="1"/>
      <c r="Y924" s="1"/>
      <c r="Z924" s="6"/>
      <c r="AA924" s="1"/>
      <c r="AB924" s="1"/>
      <c r="AC924" s="1"/>
      <c r="AD924" s="1"/>
      <c r="AE924" s="1"/>
      <c r="AF924" s="1"/>
      <c r="AG924" s="146"/>
      <c r="AH924" s="146"/>
      <c r="AI924" s="57"/>
      <c r="AJ924" s="57"/>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row>
    <row r="925" spans="1:105">
      <c r="A925" s="1"/>
      <c r="B925" s="1"/>
      <c r="C925" s="1"/>
      <c r="D925" s="1"/>
      <c r="E925" s="2"/>
      <c r="F925" s="2"/>
      <c r="G925" s="2"/>
      <c r="H925" s="2"/>
      <c r="I925" s="2"/>
      <c r="J925" s="2"/>
      <c r="K925" s="2"/>
      <c r="L925" s="2"/>
      <c r="M925" s="2"/>
      <c r="N925" s="2"/>
      <c r="O925" s="2"/>
      <c r="P925" s="3"/>
      <c r="Q925" s="2"/>
      <c r="R925" s="4"/>
      <c r="S925" s="4"/>
      <c r="T925" s="1"/>
      <c r="U925" s="5"/>
      <c r="V925" s="5"/>
      <c r="W925" s="5"/>
      <c r="X925" s="1"/>
      <c r="Y925" s="1"/>
      <c r="Z925" s="6"/>
      <c r="AA925" s="1"/>
      <c r="AB925" s="1"/>
      <c r="AC925" s="1"/>
      <c r="AD925" s="1"/>
      <c r="AE925" s="1"/>
      <c r="AF925" s="1"/>
      <c r="AG925" s="57"/>
      <c r="AH925" s="57"/>
      <c r="AI925" s="57"/>
      <c r="AJ925" s="57"/>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row>
    <row r="926" spans="1:105">
      <c r="A926" s="1"/>
      <c r="B926" s="1"/>
      <c r="C926" s="1"/>
      <c r="D926" s="1"/>
      <c r="E926" s="2"/>
      <c r="F926" s="2"/>
      <c r="G926" s="2"/>
      <c r="H926" s="2"/>
      <c r="I926" s="2"/>
      <c r="J926" s="2"/>
      <c r="K926" s="2"/>
      <c r="L926" s="2"/>
      <c r="M926" s="2"/>
      <c r="N926" s="2"/>
      <c r="O926" s="2"/>
      <c r="P926" s="3"/>
      <c r="Q926" s="2"/>
      <c r="R926" s="4"/>
      <c r="S926" s="4"/>
      <c r="T926" s="1"/>
      <c r="U926" s="5"/>
      <c r="V926" s="5"/>
      <c r="W926" s="5"/>
      <c r="X926" s="1"/>
      <c r="Y926" s="1"/>
      <c r="Z926" s="6"/>
      <c r="AA926" s="1"/>
      <c r="AB926" s="1"/>
      <c r="AC926" s="1"/>
      <c r="AD926" s="1"/>
      <c r="AE926" s="1"/>
      <c r="AF926" s="1"/>
      <c r="AG926" s="70"/>
      <c r="AH926" s="57"/>
      <c r="AI926" s="57"/>
      <c r="AJ926" s="57"/>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row>
    <row r="927" spans="1:105">
      <c r="A927" s="1"/>
      <c r="B927" s="1"/>
      <c r="C927" s="1"/>
      <c r="D927" s="1"/>
      <c r="E927" s="2"/>
      <c r="F927" s="2"/>
      <c r="G927" s="2"/>
      <c r="H927" s="2"/>
      <c r="I927" s="2"/>
      <c r="J927" s="2"/>
      <c r="K927" s="2"/>
      <c r="L927" s="2"/>
      <c r="M927" s="2"/>
      <c r="N927" s="2"/>
      <c r="O927" s="2"/>
      <c r="P927" s="3"/>
      <c r="Q927" s="2"/>
      <c r="R927" s="4"/>
      <c r="S927" s="4"/>
      <c r="T927" s="1"/>
      <c r="U927" s="5"/>
      <c r="V927" s="5"/>
      <c r="W927" s="5"/>
      <c r="X927" s="1"/>
      <c r="Y927" s="1"/>
      <c r="Z927" s="6"/>
      <c r="AA927" s="1"/>
      <c r="AB927" s="1"/>
      <c r="AC927" s="1"/>
      <c r="AD927" s="1"/>
      <c r="AE927" s="1"/>
      <c r="AF927" s="1"/>
      <c r="AG927" s="146"/>
      <c r="AH927" s="146"/>
      <c r="AI927" s="57"/>
      <c r="AJ927" s="57"/>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row>
    <row r="928" spans="1:105">
      <c r="A928" s="1"/>
      <c r="B928" s="1"/>
      <c r="C928" s="1"/>
      <c r="D928" s="1"/>
      <c r="E928" s="2"/>
      <c r="F928" s="2"/>
      <c r="G928" s="2"/>
      <c r="H928" s="2"/>
      <c r="I928" s="2"/>
      <c r="J928" s="2"/>
      <c r="K928" s="2"/>
      <c r="L928" s="2"/>
      <c r="M928" s="2"/>
      <c r="N928" s="2"/>
      <c r="O928" s="2"/>
      <c r="P928" s="3"/>
      <c r="Q928" s="2"/>
      <c r="R928" s="4"/>
      <c r="S928" s="4"/>
      <c r="T928" s="1"/>
      <c r="U928" s="5"/>
      <c r="V928" s="5"/>
      <c r="W928" s="5"/>
      <c r="X928" s="1"/>
      <c r="Y928" s="1"/>
      <c r="Z928" s="6"/>
      <c r="AA928" s="1"/>
      <c r="AB928" s="1"/>
      <c r="AC928" s="1"/>
      <c r="AD928" s="1"/>
      <c r="AE928" s="1"/>
      <c r="AF928" s="1"/>
      <c r="AG928" s="57"/>
      <c r="AH928" s="57"/>
      <c r="AI928" s="57"/>
      <c r="AJ928" s="57"/>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row>
    <row r="929" spans="1:105">
      <c r="A929" s="1"/>
      <c r="B929" s="1"/>
      <c r="C929" s="1"/>
      <c r="D929" s="1"/>
      <c r="E929" s="2"/>
      <c r="F929" s="2"/>
      <c r="G929" s="2"/>
      <c r="H929" s="2"/>
      <c r="I929" s="2"/>
      <c r="J929" s="2"/>
      <c r="K929" s="2"/>
      <c r="L929" s="2"/>
      <c r="M929" s="2"/>
      <c r="N929" s="2"/>
      <c r="O929" s="2"/>
      <c r="P929" s="3"/>
      <c r="Q929" s="2"/>
      <c r="R929" s="4"/>
      <c r="S929" s="4"/>
      <c r="T929" s="1"/>
      <c r="U929" s="5"/>
      <c r="V929" s="5"/>
      <c r="W929" s="5"/>
      <c r="X929" s="1"/>
      <c r="Y929" s="1"/>
      <c r="Z929" s="6"/>
      <c r="AA929" s="1"/>
      <c r="AB929" s="1"/>
      <c r="AC929" s="1"/>
      <c r="AD929" s="1"/>
      <c r="AE929" s="1"/>
      <c r="AF929" s="1"/>
      <c r="AG929" s="70"/>
      <c r="AH929" s="57"/>
      <c r="AI929" s="57"/>
      <c r="AJ929" s="57"/>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row>
    <row r="930" spans="1:105">
      <c r="A930" s="1"/>
      <c r="B930" s="1"/>
      <c r="C930" s="1"/>
      <c r="D930" s="1"/>
      <c r="E930" s="2"/>
      <c r="F930" s="2"/>
      <c r="G930" s="2"/>
      <c r="H930" s="2"/>
      <c r="I930" s="2"/>
      <c r="J930" s="2"/>
      <c r="K930" s="2"/>
      <c r="L930" s="2"/>
      <c r="M930" s="2"/>
      <c r="N930" s="2"/>
      <c r="O930" s="2"/>
      <c r="P930" s="3"/>
      <c r="Q930" s="2"/>
      <c r="R930" s="4"/>
      <c r="S930" s="4"/>
      <c r="T930" s="1"/>
      <c r="U930" s="5"/>
      <c r="V930" s="5"/>
      <c r="W930" s="5"/>
      <c r="X930" s="1"/>
      <c r="Y930" s="1"/>
      <c r="Z930" s="6"/>
      <c r="AA930" s="1"/>
      <c r="AB930" s="1"/>
      <c r="AC930" s="1"/>
      <c r="AD930" s="1"/>
      <c r="AE930" s="1"/>
      <c r="AF930" s="1"/>
      <c r="AG930" s="146"/>
      <c r="AH930" s="146"/>
      <c r="AI930" s="57"/>
      <c r="AJ930" s="57"/>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row>
    <row r="931" spans="1:105">
      <c r="A931" s="1"/>
      <c r="B931" s="1"/>
      <c r="C931" s="1"/>
      <c r="D931" s="1"/>
      <c r="E931" s="2"/>
      <c r="F931" s="2"/>
      <c r="G931" s="2"/>
      <c r="H931" s="2"/>
      <c r="I931" s="2"/>
      <c r="J931" s="2"/>
      <c r="K931" s="2"/>
      <c r="L931" s="2"/>
      <c r="M931" s="2"/>
      <c r="N931" s="2"/>
      <c r="O931" s="2"/>
      <c r="P931" s="3"/>
      <c r="Q931" s="2"/>
      <c r="R931" s="4"/>
      <c r="S931" s="4"/>
      <c r="T931" s="1"/>
      <c r="U931" s="5"/>
      <c r="V931" s="5"/>
      <c r="W931" s="5"/>
      <c r="X931" s="1"/>
      <c r="Y931" s="1"/>
      <c r="Z931" s="6"/>
      <c r="AA931" s="1"/>
      <c r="AB931" s="1"/>
      <c r="AC931" s="1"/>
      <c r="AD931" s="1"/>
      <c r="AE931" s="1"/>
      <c r="AF931" s="1"/>
      <c r="AG931" s="57"/>
      <c r="AH931" s="57"/>
      <c r="AI931" s="57"/>
      <c r="AJ931" s="57"/>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row>
    <row r="932" spans="1:105">
      <c r="A932" s="1"/>
      <c r="B932" s="1"/>
      <c r="C932" s="1"/>
      <c r="D932" s="1"/>
      <c r="E932" s="2"/>
      <c r="F932" s="2"/>
      <c r="G932" s="2"/>
      <c r="H932" s="2"/>
      <c r="I932" s="2"/>
      <c r="J932" s="2"/>
      <c r="K932" s="2"/>
      <c r="L932" s="2"/>
      <c r="M932" s="2"/>
      <c r="N932" s="2"/>
      <c r="O932" s="2"/>
      <c r="P932" s="3"/>
      <c r="Q932" s="2"/>
      <c r="R932" s="4"/>
      <c r="S932" s="4"/>
      <c r="T932" s="1"/>
      <c r="U932" s="5"/>
      <c r="V932" s="5"/>
      <c r="W932" s="5"/>
      <c r="X932" s="1"/>
      <c r="Y932" s="1"/>
      <c r="Z932" s="6"/>
      <c r="AA932" s="1"/>
      <c r="AB932" s="1"/>
      <c r="AC932" s="1"/>
      <c r="AD932" s="1"/>
      <c r="AE932" s="1"/>
      <c r="AF932" s="1"/>
      <c r="AG932" s="70"/>
      <c r="AH932" s="57"/>
      <c r="AI932" s="57"/>
      <c r="AJ932" s="57"/>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row>
    <row r="933" spans="1:105">
      <c r="A933" s="1"/>
      <c r="B933" s="1"/>
      <c r="C933" s="1"/>
      <c r="D933" s="1"/>
      <c r="E933" s="2"/>
      <c r="F933" s="2"/>
      <c r="G933" s="2"/>
      <c r="H933" s="2"/>
      <c r="I933" s="2"/>
      <c r="J933" s="2"/>
      <c r="K933" s="2"/>
      <c r="L933" s="2"/>
      <c r="M933" s="2"/>
      <c r="N933" s="2"/>
      <c r="O933" s="2"/>
      <c r="P933" s="3"/>
      <c r="Q933" s="2"/>
      <c r="R933" s="4"/>
      <c r="S933" s="4"/>
      <c r="T933" s="1"/>
      <c r="U933" s="5"/>
      <c r="V933" s="5"/>
      <c r="W933" s="5"/>
      <c r="X933" s="1"/>
      <c r="Y933" s="1"/>
      <c r="Z933" s="6"/>
      <c r="AA933" s="1"/>
      <c r="AB933" s="1"/>
      <c r="AC933" s="1"/>
      <c r="AD933" s="1"/>
      <c r="AE933" s="1"/>
      <c r="AF933" s="1"/>
      <c r="AG933" s="50"/>
      <c r="AH933" s="50"/>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row>
    <row r="934" spans="1:105">
      <c r="A934" s="1"/>
      <c r="B934" s="1"/>
      <c r="C934" s="1"/>
      <c r="D934" s="1"/>
      <c r="E934" s="2"/>
      <c r="F934" s="2"/>
      <c r="G934" s="2"/>
      <c r="H934" s="2"/>
      <c r="I934" s="2"/>
      <c r="J934" s="2"/>
      <c r="K934" s="2"/>
      <c r="L934" s="2"/>
      <c r="M934" s="2"/>
      <c r="N934" s="2"/>
      <c r="O934" s="2"/>
      <c r="P934" s="3"/>
      <c r="Q934" s="2"/>
      <c r="R934" s="4"/>
      <c r="S934" s="4"/>
      <c r="T934" s="1"/>
      <c r="U934" s="5"/>
      <c r="V934" s="5"/>
      <c r="W934" s="5"/>
      <c r="X934" s="1"/>
      <c r="Y934" s="1"/>
      <c r="Z934" s="6"/>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row>
    <row r="935" spans="1:105">
      <c r="A935" s="1"/>
      <c r="B935" s="1"/>
      <c r="C935" s="1"/>
      <c r="D935" s="1"/>
      <c r="E935" s="2"/>
      <c r="F935" s="2"/>
      <c r="G935" s="2"/>
      <c r="H935" s="2"/>
      <c r="I935" s="2"/>
      <c r="J935" s="2"/>
      <c r="K935" s="2"/>
      <c r="L935" s="2"/>
      <c r="M935" s="2"/>
      <c r="N935" s="2"/>
      <c r="O935" s="2"/>
      <c r="P935" s="3"/>
      <c r="Q935" s="2"/>
      <c r="R935" s="4"/>
      <c r="S935" s="4"/>
      <c r="T935" s="1"/>
      <c r="U935" s="5"/>
      <c r="V935" s="5"/>
      <c r="W935" s="5"/>
      <c r="X935" s="1"/>
      <c r="Y935" s="1"/>
      <c r="Z935" s="6"/>
      <c r="AA935" s="1"/>
      <c r="AB935" s="1"/>
      <c r="AC935" s="1"/>
      <c r="AD935" s="1"/>
      <c r="AE935" s="1"/>
      <c r="AF935" s="1"/>
      <c r="AG935" s="60"/>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row>
    <row r="936" spans="1:105">
      <c r="A936" s="1"/>
      <c r="B936" s="1"/>
      <c r="C936" s="1"/>
      <c r="D936" s="1"/>
      <c r="E936" s="2"/>
      <c r="F936" s="2"/>
      <c r="G936" s="2"/>
      <c r="H936" s="2"/>
      <c r="I936" s="2"/>
      <c r="J936" s="2"/>
      <c r="K936" s="2"/>
      <c r="L936" s="2"/>
      <c r="M936" s="2"/>
      <c r="N936" s="2"/>
      <c r="O936" s="2"/>
      <c r="P936" s="3"/>
      <c r="Q936" s="2"/>
      <c r="R936" s="4"/>
      <c r="S936" s="4"/>
      <c r="T936" s="1"/>
      <c r="U936" s="5"/>
      <c r="V936" s="5"/>
      <c r="W936" s="5"/>
      <c r="X936" s="1"/>
      <c r="Y936" s="1"/>
      <c r="Z936" s="6"/>
      <c r="AA936" s="1"/>
      <c r="AB936" s="1"/>
      <c r="AC936" s="1"/>
      <c r="AD936" s="1"/>
      <c r="AE936" s="1"/>
      <c r="AF936" s="1"/>
      <c r="AG936" s="50"/>
      <c r="AH936" s="50"/>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row>
    <row r="937" spans="1:105">
      <c r="A937" s="1"/>
      <c r="B937" s="1"/>
      <c r="C937" s="1"/>
      <c r="D937" s="1"/>
      <c r="E937" s="2"/>
      <c r="F937" s="2"/>
      <c r="G937" s="2"/>
      <c r="H937" s="2"/>
      <c r="I937" s="2"/>
      <c r="J937" s="2"/>
      <c r="K937" s="2"/>
      <c r="L937" s="2"/>
      <c r="M937" s="2"/>
      <c r="N937" s="2"/>
      <c r="O937" s="2"/>
      <c r="P937" s="3"/>
      <c r="Q937" s="2"/>
      <c r="R937" s="4"/>
      <c r="S937" s="4"/>
      <c r="T937" s="1"/>
      <c r="U937" s="5"/>
      <c r="V937" s="5"/>
      <c r="W937" s="5"/>
      <c r="X937" s="1"/>
      <c r="Y937" s="1"/>
      <c r="Z937" s="6"/>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row>
    <row r="938" spans="1:105">
      <c r="A938" s="1"/>
      <c r="B938" s="1"/>
      <c r="C938" s="1"/>
      <c r="D938" s="1"/>
      <c r="E938" s="2"/>
      <c r="F938" s="2"/>
      <c r="G938" s="2"/>
      <c r="H938" s="2"/>
      <c r="I938" s="2"/>
      <c r="J938" s="2"/>
      <c r="K938" s="2"/>
      <c r="L938" s="2"/>
      <c r="M938" s="2"/>
      <c r="N938" s="2"/>
      <c r="O938" s="2"/>
      <c r="P938" s="3"/>
      <c r="Q938" s="2"/>
      <c r="R938" s="4"/>
      <c r="S938" s="4"/>
      <c r="T938" s="1"/>
      <c r="U938" s="5"/>
      <c r="V938" s="5"/>
      <c r="W938" s="5"/>
      <c r="X938" s="1"/>
      <c r="Y938" s="1"/>
      <c r="Z938" s="6"/>
      <c r="AA938" s="1"/>
      <c r="AB938" s="1"/>
      <c r="AC938" s="1"/>
      <c r="AD938" s="1"/>
      <c r="AE938" s="1"/>
      <c r="AF938" s="1"/>
      <c r="AG938" s="60"/>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row>
    <row r="939" spans="1:105">
      <c r="A939" s="1"/>
      <c r="B939" s="1"/>
      <c r="C939" s="1"/>
      <c r="D939" s="1"/>
      <c r="E939" s="2"/>
      <c r="F939" s="2"/>
      <c r="G939" s="2"/>
      <c r="H939" s="2"/>
      <c r="I939" s="2"/>
      <c r="J939" s="2"/>
      <c r="K939" s="2"/>
      <c r="L939" s="2"/>
      <c r="M939" s="2"/>
      <c r="N939" s="2"/>
      <c r="O939" s="2"/>
      <c r="P939" s="3"/>
      <c r="Q939" s="2"/>
      <c r="R939" s="4"/>
      <c r="S939" s="4"/>
      <c r="T939" s="1"/>
      <c r="U939" s="5"/>
      <c r="V939" s="5"/>
      <c r="W939" s="5"/>
      <c r="X939" s="1"/>
      <c r="Y939" s="1"/>
      <c r="Z939" s="6"/>
      <c r="AA939" s="1"/>
      <c r="AB939" s="1"/>
      <c r="AC939" s="1"/>
      <c r="AD939" s="1"/>
      <c r="AE939" s="1"/>
      <c r="AF939" s="1"/>
      <c r="AG939" s="50"/>
      <c r="AH939" s="50"/>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row>
    <row r="940" spans="1:105">
      <c r="A940" s="1"/>
      <c r="B940" s="1"/>
      <c r="C940" s="1"/>
      <c r="D940" s="1"/>
      <c r="E940" s="2"/>
      <c r="F940" s="2"/>
      <c r="G940" s="2"/>
      <c r="H940" s="2"/>
      <c r="I940" s="2"/>
      <c r="J940" s="2"/>
      <c r="K940" s="2"/>
      <c r="L940" s="2"/>
      <c r="M940" s="2"/>
      <c r="N940" s="2"/>
      <c r="O940" s="2"/>
      <c r="P940" s="3"/>
      <c r="Q940" s="2"/>
      <c r="R940" s="4"/>
      <c r="S940" s="4"/>
      <c r="T940" s="1"/>
      <c r="U940" s="5"/>
      <c r="V940" s="5"/>
      <c r="W940" s="5"/>
      <c r="X940" s="1"/>
      <c r="Y940" s="1"/>
      <c r="Z940" s="6"/>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row>
    <row r="941" spans="1:105">
      <c r="A941" s="1"/>
      <c r="B941" s="1"/>
      <c r="C941" s="1"/>
      <c r="D941" s="1"/>
      <c r="E941" s="2"/>
      <c r="F941" s="2"/>
      <c r="G941" s="2"/>
      <c r="H941" s="2"/>
      <c r="I941" s="2"/>
      <c r="J941" s="2"/>
      <c r="K941" s="2"/>
      <c r="L941" s="2"/>
      <c r="M941" s="2"/>
      <c r="N941" s="2"/>
      <c r="O941" s="2"/>
      <c r="P941" s="3"/>
      <c r="Q941" s="2"/>
      <c r="R941" s="4"/>
      <c r="S941" s="4"/>
      <c r="T941" s="1"/>
      <c r="U941" s="5"/>
      <c r="V941" s="5"/>
      <c r="W941" s="5"/>
      <c r="X941" s="1"/>
      <c r="Y941" s="1"/>
      <c r="Z941" s="6"/>
      <c r="AA941" s="1"/>
      <c r="AB941" s="1"/>
      <c r="AC941" s="1"/>
      <c r="AD941" s="1"/>
      <c r="AE941" s="1"/>
      <c r="AF941" s="1"/>
      <c r="AG941" s="60"/>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09"/>
      <c r="BM941" s="109"/>
      <c r="BN941" s="109"/>
      <c r="BO941" s="109"/>
      <c r="BP941" s="109"/>
      <c r="BQ941" s="109"/>
      <c r="BR941" s="109"/>
      <c r="BS941" s="109"/>
      <c r="BT941" s="109"/>
      <c r="BU941" s="109"/>
      <c r="BV941" s="109"/>
      <c r="BW941" s="109"/>
      <c r="BX941" s="109"/>
      <c r="BY941" s="109"/>
      <c r="BZ941" s="109"/>
      <c r="CA941" s="109"/>
      <c r="CB941" s="109"/>
      <c r="CC941" s="109"/>
      <c r="CD941" s="109"/>
      <c r="CE941" s="109"/>
      <c r="CF941" s="109"/>
      <c r="CG941" s="109"/>
      <c r="CH941" s="109"/>
      <c r="CI941" s="109"/>
      <c r="CJ941" s="109"/>
      <c r="CK941" s="109"/>
      <c r="CL941" s="109"/>
      <c r="CM941" s="109"/>
      <c r="CN941" s="109"/>
      <c r="CO941" s="109"/>
      <c r="CP941" s="109"/>
      <c r="CQ941" s="109"/>
      <c r="CR941" s="109"/>
      <c r="CS941" s="109"/>
      <c r="CT941" s="109"/>
      <c r="CU941" s="109"/>
      <c r="CV941" s="109"/>
      <c r="CW941" s="109"/>
      <c r="CX941" s="109"/>
      <c r="CY941" s="109"/>
      <c r="CZ941" s="109"/>
      <c r="DA941" s="109"/>
    </row>
    <row r="942" spans="1:105">
      <c r="A942" s="1"/>
      <c r="B942" s="1"/>
      <c r="C942" s="1"/>
      <c r="D942" s="1"/>
      <c r="E942" s="2"/>
      <c r="F942" s="2"/>
      <c r="G942" s="2"/>
      <c r="H942" s="2"/>
      <c r="I942" s="2"/>
      <c r="J942" s="2"/>
      <c r="K942" s="2"/>
      <c r="L942" s="2"/>
      <c r="M942" s="2"/>
      <c r="N942" s="2"/>
      <c r="O942" s="2"/>
      <c r="P942" s="3"/>
      <c r="Q942" s="2"/>
      <c r="R942" s="4"/>
      <c r="S942" s="4"/>
      <c r="T942" s="1"/>
      <c r="U942" s="5"/>
      <c r="V942" s="5"/>
      <c r="W942" s="5"/>
      <c r="X942" s="1"/>
      <c r="Y942" s="1"/>
      <c r="Z942" s="6"/>
      <c r="AA942" s="1"/>
      <c r="AB942" s="1"/>
      <c r="AC942" s="1"/>
      <c r="AD942" s="1"/>
      <c r="AE942" s="1"/>
      <c r="AF942" s="1"/>
      <c r="AG942" s="50"/>
      <c r="AH942" s="50"/>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row>
    <row r="943" spans="1:105">
      <c r="A943" s="1"/>
      <c r="B943" s="1"/>
      <c r="C943" s="1"/>
      <c r="D943" s="1"/>
      <c r="E943" s="2"/>
      <c r="F943" s="2"/>
      <c r="G943" s="2"/>
      <c r="H943" s="2"/>
      <c r="I943" s="2"/>
      <c r="J943" s="2"/>
      <c r="K943" s="2"/>
      <c r="L943" s="2"/>
      <c r="M943" s="2"/>
      <c r="N943" s="2"/>
      <c r="O943" s="2"/>
      <c r="P943" s="3"/>
      <c r="Q943" s="2"/>
      <c r="R943" s="4"/>
      <c r="S943" s="4"/>
      <c r="T943" s="1"/>
      <c r="U943" s="5"/>
      <c r="V943" s="5"/>
      <c r="W943" s="5"/>
      <c r="X943" s="1"/>
      <c r="Y943" s="1"/>
      <c r="Z943" s="6"/>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row>
    <row r="944" spans="1:105">
      <c r="A944" s="1"/>
      <c r="B944" s="1"/>
      <c r="C944" s="1"/>
      <c r="D944" s="1"/>
      <c r="E944" s="2"/>
      <c r="F944" s="2"/>
      <c r="G944" s="2"/>
      <c r="H944" s="2"/>
      <c r="I944" s="2"/>
      <c r="J944" s="2"/>
      <c r="K944" s="2"/>
      <c r="L944" s="2"/>
      <c r="M944" s="2"/>
      <c r="N944" s="2"/>
      <c r="O944" s="2"/>
      <c r="P944" s="3"/>
      <c r="Q944" s="2"/>
      <c r="R944" s="4"/>
      <c r="S944" s="4"/>
      <c r="T944" s="1"/>
      <c r="U944" s="5"/>
      <c r="V944" s="5"/>
      <c r="W944" s="5"/>
      <c r="X944" s="1"/>
      <c r="Y944" s="1"/>
      <c r="Z944" s="6"/>
      <c r="AA944" s="1"/>
      <c r="AB944" s="1"/>
      <c r="AC944" s="1"/>
      <c r="AD944" s="1"/>
      <c r="AE944" s="1"/>
      <c r="AF944" s="1"/>
      <c r="AG944" s="60"/>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row>
    <row r="945" spans="1:105">
      <c r="A945" s="1"/>
      <c r="B945" s="1"/>
      <c r="C945" s="1"/>
      <c r="D945" s="1"/>
      <c r="E945" s="2"/>
      <c r="F945" s="2"/>
      <c r="G945" s="2"/>
      <c r="H945" s="2"/>
      <c r="I945" s="2"/>
      <c r="J945" s="2"/>
      <c r="K945" s="2"/>
      <c r="L945" s="2"/>
      <c r="M945" s="2"/>
      <c r="N945" s="2"/>
      <c r="O945" s="2"/>
      <c r="P945" s="3"/>
      <c r="Q945" s="2"/>
      <c r="R945" s="4"/>
      <c r="S945" s="4"/>
      <c r="T945" s="1"/>
      <c r="U945" s="5"/>
      <c r="V945" s="5"/>
      <c r="W945" s="5"/>
      <c r="X945" s="1"/>
      <c r="Y945" s="1"/>
      <c r="Z945" s="6"/>
      <c r="AA945" s="1"/>
      <c r="AB945" s="1"/>
      <c r="AC945" s="1"/>
      <c r="AD945" s="1"/>
      <c r="AE945" s="1"/>
      <c r="AF945" s="1"/>
      <c r="AG945" s="50"/>
      <c r="AH945" s="50"/>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row>
    <row r="946" spans="1:105">
      <c r="A946" s="1"/>
      <c r="B946" s="1"/>
      <c r="C946" s="1"/>
      <c r="D946" s="1"/>
      <c r="E946" s="2"/>
      <c r="F946" s="2"/>
      <c r="G946" s="2"/>
      <c r="H946" s="2"/>
      <c r="I946" s="2"/>
      <c r="J946" s="2"/>
      <c r="K946" s="2"/>
      <c r="L946" s="2"/>
      <c r="M946" s="2"/>
      <c r="N946" s="2"/>
      <c r="O946" s="2"/>
      <c r="P946" s="3"/>
      <c r="Q946" s="2"/>
      <c r="R946" s="4"/>
      <c r="S946" s="4"/>
      <c r="T946" s="1"/>
      <c r="U946" s="5"/>
      <c r="V946" s="5"/>
      <c r="W946" s="5"/>
      <c r="X946" s="1"/>
      <c r="Y946" s="1"/>
      <c r="Z946" s="6"/>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row>
    <row r="947" spans="1:105">
      <c r="A947" s="1"/>
      <c r="B947" s="1"/>
      <c r="C947" s="1"/>
      <c r="D947" s="1"/>
      <c r="E947" s="2"/>
      <c r="F947" s="2"/>
      <c r="G947" s="2"/>
      <c r="H947" s="2"/>
      <c r="I947" s="2"/>
      <c r="J947" s="2"/>
      <c r="K947" s="2"/>
      <c r="L947" s="2"/>
      <c r="M947" s="2"/>
      <c r="N947" s="2"/>
      <c r="O947" s="2"/>
      <c r="P947" s="3"/>
      <c r="Q947" s="2"/>
      <c r="R947" s="4"/>
      <c r="S947" s="4"/>
      <c r="T947" s="1"/>
      <c r="U947" s="5"/>
      <c r="V947" s="5"/>
      <c r="W947" s="5"/>
      <c r="X947" s="1"/>
      <c r="Y947" s="1"/>
      <c r="Z947" s="6"/>
      <c r="AA947" s="1"/>
      <c r="AB947" s="1"/>
      <c r="AC947" s="1"/>
      <c r="AD947" s="1"/>
      <c r="AE947" s="1"/>
      <c r="AF947" s="1"/>
      <c r="AG947" s="60"/>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row>
    <row r="948" spans="1:105">
      <c r="A948" s="1"/>
      <c r="B948" s="1"/>
      <c r="C948" s="1"/>
      <c r="D948" s="1"/>
      <c r="E948" s="2"/>
      <c r="F948" s="2"/>
      <c r="G948" s="2"/>
      <c r="H948" s="2"/>
      <c r="I948" s="2"/>
      <c r="J948" s="2"/>
      <c r="K948" s="2"/>
      <c r="L948" s="2"/>
      <c r="M948" s="2"/>
      <c r="N948" s="2"/>
      <c r="O948" s="2"/>
      <c r="P948" s="3"/>
      <c r="Q948" s="2"/>
      <c r="R948" s="4"/>
      <c r="S948" s="4"/>
      <c r="T948" s="1"/>
      <c r="U948" s="5"/>
      <c r="V948" s="5"/>
      <c r="W948" s="5"/>
      <c r="X948" s="1"/>
      <c r="Y948" s="1"/>
      <c r="Z948" s="6"/>
      <c r="AA948" s="1"/>
      <c r="AB948" s="1"/>
      <c r="AC948" s="1"/>
      <c r="AD948" s="1"/>
      <c r="AE948" s="1"/>
      <c r="AF948" s="1"/>
      <c r="AG948" s="50"/>
      <c r="AH948" s="50"/>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row>
    <row r="949" spans="1:105">
      <c r="A949" s="1"/>
      <c r="B949" s="1"/>
      <c r="C949" s="1"/>
      <c r="D949" s="1"/>
      <c r="E949" s="2"/>
      <c r="F949" s="2"/>
      <c r="G949" s="2"/>
      <c r="H949" s="2"/>
      <c r="I949" s="2"/>
      <c r="J949" s="2"/>
      <c r="K949" s="2"/>
      <c r="L949" s="2"/>
      <c r="M949" s="2"/>
      <c r="N949" s="2"/>
      <c r="O949" s="2"/>
      <c r="P949" s="3"/>
      <c r="Q949" s="2"/>
      <c r="R949" s="4"/>
      <c r="S949" s="4"/>
      <c r="T949" s="1"/>
      <c r="U949" s="5"/>
      <c r="V949" s="5"/>
      <c r="W949" s="5"/>
      <c r="X949" s="1"/>
      <c r="Y949" s="1"/>
      <c r="Z949" s="6"/>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row>
    <row r="950" spans="1:105">
      <c r="A950" s="1"/>
      <c r="B950" s="1"/>
      <c r="C950" s="1"/>
      <c r="D950" s="1"/>
      <c r="E950" s="2"/>
      <c r="F950" s="2"/>
      <c r="G950" s="2"/>
      <c r="H950" s="2"/>
      <c r="I950" s="2"/>
      <c r="J950" s="2"/>
      <c r="K950" s="2"/>
      <c r="L950" s="2"/>
      <c r="M950" s="2"/>
      <c r="N950" s="2"/>
      <c r="O950" s="2"/>
      <c r="P950" s="3"/>
      <c r="Q950" s="2"/>
      <c r="R950" s="4"/>
      <c r="S950" s="4"/>
      <c r="T950" s="1"/>
      <c r="U950" s="5"/>
      <c r="V950" s="5"/>
      <c r="W950" s="5"/>
      <c r="X950" s="1"/>
      <c r="Y950" s="1"/>
      <c r="Z950" s="6"/>
      <c r="AA950" s="1"/>
      <c r="AB950" s="1"/>
      <c r="AC950" s="1"/>
      <c r="AD950" s="1"/>
      <c r="AE950" s="1"/>
      <c r="AF950" s="1"/>
      <c r="AG950" s="60"/>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row>
    <row r="951" spans="1:105">
      <c r="A951" s="1"/>
      <c r="B951" s="1"/>
      <c r="C951" s="1"/>
      <c r="D951" s="1"/>
      <c r="E951" s="2"/>
      <c r="F951" s="2"/>
      <c r="G951" s="2"/>
      <c r="H951" s="2"/>
      <c r="I951" s="2"/>
      <c r="J951" s="2"/>
      <c r="K951" s="2"/>
      <c r="L951" s="2"/>
      <c r="M951" s="2"/>
      <c r="N951" s="2"/>
      <c r="O951" s="2"/>
      <c r="P951" s="3"/>
      <c r="Q951" s="2"/>
      <c r="R951" s="4"/>
      <c r="S951" s="4"/>
      <c r="T951" s="1"/>
      <c r="U951" s="5"/>
      <c r="V951" s="5"/>
      <c r="W951" s="5"/>
      <c r="X951" s="1"/>
      <c r="Y951" s="1"/>
      <c r="Z951" s="6"/>
      <c r="AA951" s="1"/>
      <c r="AB951" s="1"/>
      <c r="AC951" s="1"/>
      <c r="AD951" s="1"/>
      <c r="AE951" s="1"/>
      <c r="AF951" s="1"/>
      <c r="AG951" s="50"/>
      <c r="AH951" s="50"/>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row>
    <row r="952" spans="1:105">
      <c r="A952" s="1"/>
      <c r="B952" s="1"/>
      <c r="C952" s="1"/>
      <c r="D952" s="1"/>
      <c r="E952" s="2"/>
      <c r="F952" s="2"/>
      <c r="G952" s="2"/>
      <c r="H952" s="2"/>
      <c r="I952" s="2"/>
      <c r="J952" s="2"/>
      <c r="K952" s="2"/>
      <c r="L952" s="2"/>
      <c r="M952" s="2"/>
      <c r="N952" s="2"/>
      <c r="O952" s="2"/>
      <c r="P952" s="3"/>
      <c r="Q952" s="2"/>
      <c r="R952" s="4"/>
      <c r="S952" s="4"/>
      <c r="T952" s="1"/>
      <c r="U952" s="5"/>
      <c r="V952" s="5"/>
      <c r="W952" s="5"/>
      <c r="X952" s="1"/>
      <c r="Y952" s="1"/>
      <c r="Z952" s="6"/>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row>
    <row r="953" spans="1:105">
      <c r="A953" s="1"/>
      <c r="B953" s="1"/>
      <c r="C953" s="1"/>
      <c r="D953" s="1"/>
      <c r="E953" s="2"/>
      <c r="F953" s="2"/>
      <c r="G953" s="2"/>
      <c r="H953" s="2"/>
      <c r="I953" s="2"/>
      <c r="J953" s="2"/>
      <c r="K953" s="2"/>
      <c r="L953" s="2"/>
      <c r="M953" s="2"/>
      <c r="N953" s="2"/>
      <c r="O953" s="2"/>
      <c r="P953" s="3"/>
      <c r="Q953" s="2"/>
      <c r="R953" s="4"/>
      <c r="S953" s="4"/>
      <c r="T953" s="1"/>
      <c r="U953" s="5"/>
      <c r="V953" s="5"/>
      <c r="W953" s="5"/>
      <c r="X953" s="1"/>
      <c r="Y953" s="1"/>
      <c r="Z953" s="6"/>
      <c r="AA953" s="1"/>
      <c r="AB953" s="1"/>
      <c r="AC953" s="1"/>
      <c r="AD953" s="1"/>
      <c r="AE953" s="1"/>
      <c r="AF953" s="1"/>
      <c r="AG953" s="60"/>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row>
    <row r="954" spans="1:105">
      <c r="A954" s="1"/>
      <c r="B954" s="1"/>
      <c r="C954" s="1"/>
      <c r="D954" s="1"/>
      <c r="E954" s="2"/>
      <c r="F954" s="2"/>
      <c r="G954" s="2"/>
      <c r="H954" s="2"/>
      <c r="I954" s="2"/>
      <c r="J954" s="2"/>
      <c r="K954" s="2"/>
      <c r="L954" s="2"/>
      <c r="M954" s="2"/>
      <c r="N954" s="2"/>
      <c r="O954" s="2"/>
      <c r="P954" s="3"/>
      <c r="Q954" s="2"/>
      <c r="R954" s="4"/>
      <c r="S954" s="4"/>
      <c r="T954" s="1"/>
      <c r="U954" s="5"/>
      <c r="V954" s="5"/>
      <c r="W954" s="5"/>
      <c r="X954" s="1"/>
      <c r="Y954" s="1"/>
      <c r="Z954" s="6"/>
      <c r="AA954" s="1"/>
      <c r="AB954" s="1"/>
      <c r="AC954" s="1"/>
      <c r="AD954" s="1"/>
      <c r="AE954" s="1"/>
      <c r="AF954" s="1"/>
      <c r="AG954" s="50"/>
      <c r="AH954" s="50"/>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row>
    <row r="955" spans="1:105">
      <c r="A955" s="1"/>
      <c r="B955" s="1"/>
      <c r="C955" s="1"/>
      <c r="D955" s="1"/>
      <c r="E955" s="2"/>
      <c r="F955" s="2"/>
      <c r="G955" s="2"/>
      <c r="H955" s="2"/>
      <c r="I955" s="2"/>
      <c r="J955" s="2"/>
      <c r="K955" s="2"/>
      <c r="L955" s="2"/>
      <c r="M955" s="2"/>
      <c r="N955" s="2"/>
      <c r="O955" s="2"/>
      <c r="P955" s="3"/>
      <c r="Q955" s="2"/>
      <c r="R955" s="4"/>
      <c r="S955" s="4"/>
      <c r="T955" s="1"/>
      <c r="U955" s="5"/>
      <c r="V955" s="5"/>
      <c r="W955" s="5"/>
      <c r="X955" s="1"/>
      <c r="Y955" s="1"/>
      <c r="Z955" s="6"/>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row>
    <row r="956" spans="1:105">
      <c r="A956" s="1"/>
      <c r="B956" s="1"/>
      <c r="C956" s="1"/>
      <c r="D956" s="1"/>
      <c r="E956" s="2"/>
      <c r="F956" s="2"/>
      <c r="G956" s="2"/>
      <c r="H956" s="2"/>
      <c r="I956" s="2"/>
      <c r="J956" s="2"/>
      <c r="K956" s="2"/>
      <c r="L956" s="2"/>
      <c r="M956" s="2"/>
      <c r="N956" s="2"/>
      <c r="O956" s="2"/>
      <c r="P956" s="3"/>
      <c r="Q956" s="2"/>
      <c r="R956" s="4"/>
      <c r="S956" s="4"/>
      <c r="T956" s="1"/>
      <c r="U956" s="5"/>
      <c r="V956" s="5"/>
      <c r="W956" s="5"/>
      <c r="X956" s="1"/>
      <c r="Y956" s="1"/>
      <c r="Z956" s="6"/>
      <c r="AA956" s="1"/>
      <c r="AB956" s="1"/>
      <c r="AC956" s="1"/>
      <c r="AD956" s="1"/>
      <c r="AE956" s="1"/>
      <c r="AF956" s="1"/>
      <c r="AG956" s="60"/>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row>
    <row r="957" spans="1:105">
      <c r="A957" s="1"/>
      <c r="B957" s="1"/>
      <c r="C957" s="1"/>
      <c r="D957" s="1"/>
      <c r="E957" s="2"/>
      <c r="F957" s="2"/>
      <c r="G957" s="2"/>
      <c r="H957" s="2"/>
      <c r="I957" s="2"/>
      <c r="J957" s="2"/>
      <c r="K957" s="2"/>
      <c r="L957" s="2"/>
      <c r="M957" s="2"/>
      <c r="N957" s="2"/>
      <c r="O957" s="2"/>
      <c r="P957" s="3"/>
      <c r="Q957" s="2"/>
      <c r="R957" s="4"/>
      <c r="S957" s="4"/>
      <c r="T957" s="1"/>
      <c r="U957" s="5"/>
      <c r="V957" s="5"/>
      <c r="W957" s="5"/>
      <c r="X957" s="1"/>
      <c r="Y957" s="1"/>
      <c r="Z957" s="6"/>
      <c r="AA957" s="1"/>
      <c r="AB957" s="1"/>
      <c r="AC957" s="1"/>
      <c r="AD957" s="1"/>
      <c r="AE957" s="1"/>
      <c r="AF957" s="1"/>
      <c r="AG957" s="50"/>
      <c r="AH957" s="50"/>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row>
    <row r="958" spans="1:105">
      <c r="A958" s="1"/>
      <c r="B958" s="1"/>
      <c r="C958" s="1"/>
      <c r="D958" s="1"/>
      <c r="E958" s="2"/>
      <c r="F958" s="2"/>
      <c r="G958" s="2"/>
      <c r="H958" s="2"/>
      <c r="I958" s="2"/>
      <c r="J958" s="2"/>
      <c r="K958" s="2"/>
      <c r="L958" s="2"/>
      <c r="M958" s="2"/>
      <c r="N958" s="2"/>
      <c r="O958" s="2"/>
      <c r="P958" s="3"/>
      <c r="Q958" s="2"/>
      <c r="R958" s="4"/>
      <c r="S958" s="4"/>
      <c r="T958" s="1"/>
      <c r="U958" s="5"/>
      <c r="V958" s="5"/>
      <c r="W958" s="5"/>
      <c r="X958" s="1"/>
      <c r="Y958" s="1"/>
      <c r="Z958" s="6"/>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row>
    <row r="959" spans="1:105">
      <c r="A959" s="1"/>
      <c r="B959" s="1"/>
      <c r="C959" s="1"/>
      <c r="D959" s="1"/>
      <c r="E959" s="2"/>
      <c r="F959" s="2"/>
      <c r="G959" s="2"/>
      <c r="H959" s="2"/>
      <c r="I959" s="2"/>
      <c r="J959" s="2"/>
      <c r="K959" s="2"/>
      <c r="L959" s="2"/>
      <c r="M959" s="2"/>
      <c r="N959" s="2"/>
      <c r="O959" s="2"/>
      <c r="P959" s="3"/>
      <c r="Q959" s="2"/>
      <c r="R959" s="4"/>
      <c r="S959" s="4"/>
      <c r="T959" s="1"/>
      <c r="U959" s="5"/>
      <c r="V959" s="5"/>
      <c r="W959" s="5"/>
      <c r="X959" s="1"/>
      <c r="Y959" s="1"/>
      <c r="Z959" s="6"/>
      <c r="AA959" s="1"/>
      <c r="AB959" s="1"/>
      <c r="AC959" s="1"/>
      <c r="AD959" s="1"/>
      <c r="AE959" s="1"/>
      <c r="AF959" s="1"/>
      <c r="AG959" s="60"/>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09"/>
      <c r="BM959" s="109"/>
      <c r="BN959" s="109"/>
      <c r="BO959" s="109"/>
      <c r="BP959" s="109"/>
      <c r="BQ959" s="109"/>
      <c r="BR959" s="109"/>
      <c r="BS959" s="109"/>
      <c r="BT959" s="109"/>
      <c r="BU959" s="109"/>
      <c r="BV959" s="109"/>
      <c r="BW959" s="109"/>
      <c r="BX959" s="109"/>
      <c r="BY959" s="109"/>
      <c r="BZ959" s="109"/>
      <c r="CA959" s="109"/>
      <c r="CB959" s="109"/>
      <c r="CC959" s="109"/>
      <c r="CD959" s="109"/>
      <c r="CE959" s="109"/>
      <c r="CF959" s="109"/>
      <c r="CG959" s="109"/>
      <c r="CH959" s="109"/>
      <c r="CI959" s="109"/>
      <c r="CJ959" s="109"/>
      <c r="CK959" s="109"/>
      <c r="CL959" s="109"/>
      <c r="CM959" s="109"/>
      <c r="CN959" s="109"/>
      <c r="CO959" s="109"/>
      <c r="CP959" s="109"/>
      <c r="CQ959" s="109"/>
      <c r="CR959" s="109"/>
      <c r="CS959" s="109"/>
      <c r="CT959" s="109"/>
      <c r="CU959" s="109"/>
      <c r="CV959" s="109"/>
      <c r="CW959" s="109"/>
      <c r="CX959" s="109"/>
      <c r="CY959" s="109"/>
      <c r="CZ959" s="109"/>
      <c r="DA959" s="109"/>
    </row>
    <row r="960" spans="1:105">
      <c r="A960" s="1"/>
      <c r="B960" s="1"/>
      <c r="C960" s="1"/>
      <c r="D960" s="1"/>
      <c r="E960" s="2"/>
      <c r="F960" s="2"/>
      <c r="G960" s="2"/>
      <c r="H960" s="2"/>
      <c r="I960" s="2"/>
      <c r="J960" s="2"/>
      <c r="K960" s="2"/>
      <c r="L960" s="2"/>
      <c r="M960" s="2"/>
      <c r="N960" s="2"/>
      <c r="O960" s="2"/>
      <c r="P960" s="3"/>
      <c r="Q960" s="2"/>
      <c r="R960" s="4"/>
      <c r="S960" s="4"/>
      <c r="T960" s="1"/>
      <c r="U960" s="5"/>
      <c r="V960" s="5"/>
      <c r="W960" s="5"/>
      <c r="X960" s="1"/>
      <c r="Y960" s="1"/>
      <c r="Z960" s="6"/>
      <c r="AA960" s="1"/>
      <c r="AB960" s="1"/>
      <c r="AC960" s="1"/>
      <c r="AD960" s="1"/>
      <c r="AE960" s="1"/>
      <c r="AF960" s="1"/>
      <c r="AG960" s="50"/>
      <c r="AH960" s="50"/>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row>
    <row r="961" spans="1:63">
      <c r="A961" s="1"/>
      <c r="B961" s="1"/>
      <c r="C961" s="1"/>
      <c r="D961" s="1"/>
      <c r="E961" s="2"/>
      <c r="F961" s="2"/>
      <c r="G961" s="2"/>
      <c r="H961" s="2"/>
      <c r="I961" s="2"/>
      <c r="J961" s="2"/>
      <c r="K961" s="2"/>
      <c r="L961" s="2"/>
      <c r="M961" s="2"/>
      <c r="N961" s="2"/>
      <c r="O961" s="2"/>
      <c r="P961" s="3"/>
      <c r="Q961" s="2"/>
      <c r="R961" s="4"/>
      <c r="S961" s="4"/>
      <c r="T961" s="1"/>
      <c r="U961" s="5"/>
      <c r="V961" s="5"/>
      <c r="W961" s="5"/>
      <c r="X961" s="1"/>
      <c r="Y961" s="1"/>
      <c r="Z961" s="6"/>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row>
    <row r="962" spans="1:63">
      <c r="A962" s="1"/>
      <c r="B962" s="1"/>
      <c r="C962" s="1"/>
      <c r="D962" s="1"/>
      <c r="E962" s="2"/>
      <c r="F962" s="2"/>
      <c r="G962" s="2"/>
      <c r="H962" s="2"/>
      <c r="I962" s="2"/>
      <c r="J962" s="2"/>
      <c r="K962" s="2"/>
      <c r="L962" s="2"/>
      <c r="M962" s="2"/>
      <c r="N962" s="2"/>
      <c r="O962" s="2"/>
      <c r="P962" s="3"/>
      <c r="Q962" s="2"/>
      <c r="R962" s="4"/>
      <c r="S962" s="4"/>
      <c r="T962" s="1"/>
      <c r="U962" s="5"/>
      <c r="V962" s="5"/>
      <c r="W962" s="5"/>
      <c r="X962" s="1"/>
      <c r="Y962" s="1"/>
      <c r="Z962" s="6"/>
      <c r="AA962" s="1"/>
      <c r="AB962" s="1"/>
      <c r="AC962" s="1"/>
      <c r="AD962" s="1"/>
      <c r="AE962" s="1"/>
      <c r="AF962" s="1"/>
      <c r="AG962" s="60"/>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row>
    <row r="963" spans="1:63">
      <c r="A963" s="1"/>
      <c r="B963" s="1"/>
      <c r="C963" s="1"/>
      <c r="D963" s="1"/>
      <c r="E963" s="2"/>
      <c r="F963" s="2"/>
      <c r="G963" s="2"/>
      <c r="H963" s="2"/>
      <c r="I963" s="2"/>
      <c r="J963" s="2"/>
      <c r="K963" s="2"/>
      <c r="L963" s="2"/>
      <c r="M963" s="2"/>
      <c r="N963" s="2"/>
      <c r="O963" s="2"/>
      <c r="P963" s="3"/>
      <c r="Q963" s="2"/>
      <c r="R963" s="4"/>
      <c r="S963" s="4"/>
      <c r="T963" s="1"/>
      <c r="U963" s="5"/>
      <c r="V963" s="5"/>
      <c r="W963" s="5"/>
      <c r="X963" s="1"/>
      <c r="Y963" s="1"/>
      <c r="Z963" s="6"/>
      <c r="AA963" s="1"/>
      <c r="AB963" s="1"/>
      <c r="AC963" s="1"/>
      <c r="AD963" s="1"/>
      <c r="AE963" s="1"/>
      <c r="AF963" s="1"/>
      <c r="AG963" s="50"/>
      <c r="AH963" s="50"/>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row>
    <row r="964" spans="1:63">
      <c r="A964" s="1"/>
      <c r="B964" s="1"/>
      <c r="C964" s="1"/>
      <c r="D964" s="1"/>
      <c r="E964" s="2"/>
      <c r="F964" s="2"/>
      <c r="G964" s="2"/>
      <c r="H964" s="2"/>
      <c r="I964" s="2"/>
      <c r="J964" s="2"/>
      <c r="K964" s="2"/>
      <c r="L964" s="2"/>
      <c r="M964" s="2"/>
      <c r="N964" s="2"/>
      <c r="O964" s="2"/>
      <c r="P964" s="3"/>
      <c r="Q964" s="2"/>
      <c r="R964" s="4"/>
      <c r="S964" s="4"/>
      <c r="T964" s="1"/>
      <c r="U964" s="5"/>
      <c r="V964" s="5"/>
      <c r="W964" s="5"/>
      <c r="X964" s="1"/>
      <c r="Y964" s="1"/>
      <c r="Z964" s="6"/>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row>
    <row r="965" spans="1:63">
      <c r="A965" s="1"/>
      <c r="B965" s="1"/>
      <c r="C965" s="1"/>
      <c r="D965" s="1"/>
      <c r="E965" s="2"/>
      <c r="F965" s="2"/>
      <c r="G965" s="2"/>
      <c r="H965" s="2"/>
      <c r="I965" s="2"/>
      <c r="J965" s="2"/>
      <c r="K965" s="2"/>
      <c r="L965" s="2"/>
      <c r="M965" s="2"/>
      <c r="N965" s="2"/>
      <c r="O965" s="2"/>
      <c r="P965" s="3"/>
      <c r="Q965" s="2"/>
      <c r="R965" s="4"/>
      <c r="S965" s="4"/>
      <c r="T965" s="1"/>
      <c r="U965" s="5"/>
      <c r="V965" s="5"/>
      <c r="W965" s="5"/>
      <c r="X965" s="1"/>
      <c r="Y965" s="1"/>
      <c r="Z965" s="6"/>
      <c r="AA965" s="1"/>
      <c r="AB965" s="1"/>
      <c r="AC965" s="1"/>
      <c r="AD965" s="1"/>
      <c r="AE965" s="1"/>
      <c r="AF965" s="1"/>
      <c r="AG965" s="60"/>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row>
    <row r="966" spans="1:63">
      <c r="A966" s="1"/>
      <c r="B966" s="1"/>
      <c r="C966" s="1"/>
      <c r="D966" s="1"/>
      <c r="E966" s="2"/>
      <c r="F966" s="2"/>
      <c r="G966" s="2"/>
      <c r="H966" s="2"/>
      <c r="I966" s="2"/>
      <c r="J966" s="2"/>
      <c r="K966" s="2"/>
      <c r="L966" s="2"/>
      <c r="M966" s="2"/>
      <c r="N966" s="2"/>
      <c r="O966" s="2"/>
      <c r="P966" s="3"/>
      <c r="Q966" s="2"/>
      <c r="R966" s="4"/>
      <c r="S966" s="4"/>
      <c r="T966" s="1"/>
      <c r="U966" s="5"/>
      <c r="V966" s="5"/>
      <c r="W966" s="5"/>
      <c r="X966" s="1"/>
      <c r="Y966" s="1"/>
      <c r="Z966" s="6"/>
      <c r="AA966" s="1"/>
      <c r="AB966" s="1"/>
      <c r="AC966" s="1"/>
      <c r="AD966" s="1"/>
      <c r="AE966" s="1"/>
      <c r="AF966" s="1"/>
      <c r="AG966" s="50"/>
      <c r="AH966" s="50"/>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row>
    <row r="967" spans="1:63">
      <c r="A967" s="1"/>
      <c r="B967" s="1"/>
      <c r="C967" s="1"/>
      <c r="D967" s="1"/>
      <c r="E967" s="2"/>
      <c r="F967" s="2"/>
      <c r="G967" s="2"/>
      <c r="H967" s="2"/>
      <c r="I967" s="2"/>
      <c r="J967" s="2"/>
      <c r="K967" s="2"/>
      <c r="L967" s="2"/>
      <c r="M967" s="2"/>
      <c r="N967" s="2"/>
      <c r="O967" s="2"/>
      <c r="P967" s="3"/>
      <c r="Q967" s="2"/>
      <c r="R967" s="4"/>
      <c r="S967" s="4"/>
      <c r="T967" s="1"/>
      <c r="U967" s="5"/>
      <c r="V967" s="5"/>
      <c r="W967" s="5"/>
      <c r="X967" s="1"/>
      <c r="Y967" s="1"/>
      <c r="Z967" s="6"/>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row>
    <row r="968" spans="1:63">
      <c r="A968" s="1"/>
      <c r="B968" s="1"/>
      <c r="C968" s="1"/>
      <c r="D968" s="1"/>
      <c r="E968" s="2"/>
      <c r="F968" s="2"/>
      <c r="G968" s="2"/>
      <c r="H968" s="2"/>
      <c r="I968" s="2"/>
      <c r="J968" s="2"/>
      <c r="K968" s="2"/>
      <c r="L968" s="2"/>
      <c r="M968" s="2"/>
      <c r="N968" s="2"/>
      <c r="O968" s="2"/>
      <c r="P968" s="3"/>
      <c r="Q968" s="2"/>
      <c r="R968" s="4"/>
      <c r="S968" s="4"/>
      <c r="T968" s="1"/>
      <c r="U968" s="5"/>
      <c r="V968" s="5"/>
      <c r="W968" s="5"/>
      <c r="X968" s="1"/>
      <c r="Y968" s="1"/>
      <c r="Z968" s="6"/>
      <c r="AA968" s="1"/>
      <c r="AB968" s="1"/>
      <c r="AC968" s="1"/>
      <c r="AD968" s="1"/>
      <c r="AE968" s="1"/>
      <c r="AF968" s="1"/>
      <c r="AG968" s="60"/>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row>
    <row r="969" spans="1:63">
      <c r="A969" s="1"/>
      <c r="B969" s="1"/>
      <c r="C969" s="1"/>
      <c r="D969" s="1"/>
      <c r="E969" s="2"/>
      <c r="F969" s="2"/>
      <c r="G969" s="2"/>
      <c r="H969" s="2"/>
      <c r="I969" s="2"/>
      <c r="J969" s="2"/>
      <c r="K969" s="2"/>
      <c r="L969" s="2"/>
      <c r="M969" s="2"/>
      <c r="N969" s="2"/>
      <c r="O969" s="2"/>
      <c r="P969" s="3"/>
      <c r="Q969" s="2"/>
      <c r="R969" s="4"/>
      <c r="S969" s="4"/>
      <c r="T969" s="1"/>
      <c r="U969" s="5"/>
      <c r="V969" s="5"/>
      <c r="W969" s="5"/>
      <c r="X969" s="1"/>
      <c r="Y969" s="1"/>
      <c r="Z969" s="6"/>
      <c r="AA969" s="1"/>
      <c r="AB969" s="1"/>
      <c r="AC969" s="1"/>
      <c r="AD969" s="1"/>
      <c r="AE969" s="1"/>
      <c r="AF969" s="1"/>
      <c r="AG969" s="50"/>
      <c r="AH969" s="50"/>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row>
    <row r="970" spans="1:63">
      <c r="A970" s="1"/>
      <c r="B970" s="1"/>
      <c r="C970" s="1"/>
      <c r="D970" s="1"/>
      <c r="E970" s="2"/>
      <c r="F970" s="2"/>
      <c r="G970" s="2"/>
      <c r="H970" s="2"/>
      <c r="I970" s="2"/>
      <c r="J970" s="2"/>
      <c r="K970" s="2"/>
      <c r="L970" s="2"/>
      <c r="M970" s="2"/>
      <c r="N970" s="2"/>
      <c r="O970" s="2"/>
      <c r="P970" s="3"/>
      <c r="Q970" s="2"/>
      <c r="R970" s="4"/>
      <c r="S970" s="4"/>
      <c r="T970" s="1"/>
      <c r="U970" s="5"/>
      <c r="V970" s="5"/>
      <c r="W970" s="5"/>
      <c r="X970" s="1"/>
      <c r="Y970" s="1"/>
      <c r="Z970" s="6"/>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row>
    <row r="971" spans="1:63">
      <c r="A971" s="1"/>
      <c r="B971" s="1"/>
      <c r="C971" s="1"/>
      <c r="D971" s="1"/>
      <c r="E971" s="2"/>
      <c r="F971" s="2"/>
      <c r="G971" s="2"/>
      <c r="H971" s="2"/>
      <c r="I971" s="2"/>
      <c r="J971" s="2"/>
      <c r="K971" s="2"/>
      <c r="L971" s="2"/>
      <c r="M971" s="2"/>
      <c r="N971" s="2"/>
      <c r="O971" s="2"/>
      <c r="P971" s="3"/>
      <c r="Q971" s="2"/>
      <c r="R971" s="4"/>
      <c r="S971" s="4"/>
      <c r="T971" s="1"/>
      <c r="U971" s="5"/>
      <c r="V971" s="5"/>
      <c r="W971" s="5"/>
      <c r="X971" s="1"/>
      <c r="Y971" s="1"/>
      <c r="Z971" s="6"/>
      <c r="AA971" s="1"/>
      <c r="AB971" s="1"/>
      <c r="AC971" s="1"/>
      <c r="AD971" s="1"/>
      <c r="AE971" s="1"/>
      <c r="AF971" s="1"/>
      <c r="AG971" s="60"/>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row>
    <row r="972" spans="1:63">
      <c r="A972" s="1"/>
      <c r="B972" s="1"/>
      <c r="C972" s="1"/>
      <c r="D972" s="1"/>
      <c r="E972" s="2"/>
      <c r="F972" s="2"/>
      <c r="G972" s="2"/>
      <c r="H972" s="2"/>
      <c r="I972" s="2"/>
      <c r="J972" s="2"/>
      <c r="K972" s="2"/>
      <c r="L972" s="2"/>
      <c r="M972" s="2"/>
      <c r="N972" s="2"/>
      <c r="O972" s="2"/>
      <c r="P972" s="3"/>
      <c r="Q972" s="2"/>
      <c r="R972" s="4"/>
      <c r="S972" s="4"/>
      <c r="T972" s="1"/>
      <c r="U972" s="5"/>
      <c r="V972" s="5"/>
      <c r="W972" s="5"/>
      <c r="X972" s="1"/>
      <c r="Y972" s="1"/>
      <c r="Z972" s="6"/>
      <c r="AA972" s="1"/>
      <c r="AB972" s="1"/>
      <c r="AC972" s="1"/>
      <c r="AD972" s="1"/>
      <c r="AE972" s="1"/>
      <c r="AF972" s="1"/>
      <c r="AG972" s="50"/>
      <c r="AH972" s="50"/>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row>
    <row r="973" spans="1:63">
      <c r="A973" s="1"/>
      <c r="B973" s="1"/>
      <c r="C973" s="1"/>
      <c r="D973" s="1"/>
      <c r="E973" s="2"/>
      <c r="F973" s="2"/>
      <c r="G973" s="2"/>
      <c r="H973" s="2"/>
      <c r="I973" s="2"/>
      <c r="J973" s="2"/>
      <c r="K973" s="2"/>
      <c r="L973" s="2"/>
      <c r="M973" s="2"/>
      <c r="N973" s="2"/>
      <c r="O973" s="2"/>
      <c r="P973" s="3"/>
      <c r="Q973" s="2"/>
      <c r="R973" s="4"/>
      <c r="S973" s="4"/>
      <c r="T973" s="1"/>
      <c r="U973" s="5"/>
      <c r="V973" s="5"/>
      <c r="W973" s="5"/>
      <c r="X973" s="1"/>
      <c r="Y973" s="1"/>
      <c r="Z973" s="6"/>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row>
    <row r="974" spans="1:63">
      <c r="A974" s="1"/>
      <c r="B974" s="1"/>
      <c r="C974" s="1"/>
      <c r="D974" s="1"/>
      <c r="E974" s="2"/>
      <c r="F974" s="2"/>
      <c r="G974" s="2"/>
      <c r="H974" s="2"/>
      <c r="I974" s="2"/>
      <c r="J974" s="2"/>
      <c r="K974" s="2"/>
      <c r="L974" s="2"/>
      <c r="M974" s="2"/>
      <c r="N974" s="2"/>
      <c r="O974" s="2"/>
      <c r="P974" s="3"/>
      <c r="Q974" s="2"/>
      <c r="R974" s="4"/>
      <c r="S974" s="4"/>
      <c r="T974" s="1"/>
      <c r="U974" s="5"/>
      <c r="V974" s="5"/>
      <c r="W974" s="5"/>
      <c r="X974" s="1"/>
      <c r="Y974" s="1"/>
      <c r="Z974" s="6"/>
      <c r="AA974" s="1"/>
      <c r="AB974" s="1"/>
      <c r="AC974" s="1"/>
      <c r="AD974" s="1"/>
      <c r="AE974" s="1"/>
      <c r="AF974" s="1"/>
      <c r="AG974" s="60"/>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row>
    <row r="975" spans="1:63">
      <c r="A975" s="1"/>
      <c r="B975" s="1"/>
      <c r="C975" s="1"/>
      <c r="D975" s="1"/>
      <c r="E975" s="2"/>
      <c r="F975" s="2"/>
      <c r="G975" s="2"/>
      <c r="H975" s="2"/>
      <c r="I975" s="2"/>
      <c r="J975" s="2"/>
      <c r="K975" s="2"/>
      <c r="L975" s="2"/>
      <c r="M975" s="2"/>
      <c r="N975" s="2"/>
      <c r="O975" s="2"/>
      <c r="P975" s="3"/>
      <c r="Q975" s="2"/>
      <c r="R975" s="4"/>
      <c r="S975" s="4"/>
      <c r="T975" s="1"/>
      <c r="U975" s="5"/>
      <c r="V975" s="5"/>
      <c r="W975" s="5"/>
      <c r="X975" s="1"/>
      <c r="Y975" s="1"/>
      <c r="Z975" s="6"/>
      <c r="AA975" s="1"/>
      <c r="AB975" s="1"/>
      <c r="AC975" s="1"/>
      <c r="AD975" s="1"/>
      <c r="AE975" s="1"/>
      <c r="AF975" s="1"/>
      <c r="AG975" s="50"/>
      <c r="AH975" s="50"/>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row>
    <row r="976" spans="1:63">
      <c r="A976" s="1"/>
      <c r="B976" s="1"/>
      <c r="C976" s="1"/>
      <c r="D976" s="1"/>
      <c r="E976" s="2"/>
      <c r="F976" s="2"/>
      <c r="G976" s="2"/>
      <c r="H976" s="2"/>
      <c r="I976" s="2"/>
      <c r="J976" s="2"/>
      <c r="K976" s="2"/>
      <c r="L976" s="2"/>
      <c r="M976" s="2"/>
      <c r="N976" s="2"/>
      <c r="O976" s="2"/>
      <c r="P976" s="3"/>
      <c r="Q976" s="2"/>
      <c r="R976" s="4"/>
      <c r="S976" s="4"/>
      <c r="T976" s="1"/>
      <c r="U976" s="5"/>
      <c r="V976" s="5"/>
      <c r="W976" s="5"/>
      <c r="X976" s="1"/>
      <c r="Y976" s="1"/>
      <c r="Z976" s="6"/>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row>
    <row r="977" spans="1:105">
      <c r="A977" s="1"/>
      <c r="B977" s="1"/>
      <c r="C977" s="1"/>
      <c r="D977" s="1"/>
      <c r="E977" s="2"/>
      <c r="F977" s="2"/>
      <c r="G977" s="2"/>
      <c r="H977" s="2"/>
      <c r="I977" s="2"/>
      <c r="J977" s="2"/>
      <c r="K977" s="2"/>
      <c r="L977" s="2"/>
      <c r="M977" s="2"/>
      <c r="N977" s="2"/>
      <c r="O977" s="2"/>
      <c r="P977" s="3"/>
      <c r="Q977" s="2"/>
      <c r="R977" s="4"/>
      <c r="S977" s="4"/>
      <c r="T977" s="1"/>
      <c r="U977" s="5"/>
      <c r="V977" s="5"/>
      <c r="W977" s="5"/>
      <c r="X977" s="1"/>
      <c r="Y977" s="1"/>
      <c r="Z977" s="6"/>
      <c r="AA977" s="1"/>
      <c r="AB977" s="1"/>
      <c r="AC977" s="1"/>
      <c r="AD977" s="1"/>
      <c r="AE977" s="1"/>
      <c r="AF977" s="1"/>
      <c r="AG977" s="60"/>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09"/>
      <c r="BM977" s="109"/>
      <c r="BN977" s="109"/>
      <c r="BO977" s="109"/>
      <c r="BP977" s="109"/>
      <c r="BQ977" s="109"/>
      <c r="BR977" s="109"/>
      <c r="BS977" s="109"/>
      <c r="BT977" s="109"/>
      <c r="BU977" s="109"/>
      <c r="BV977" s="109"/>
      <c r="BW977" s="109"/>
      <c r="BX977" s="109"/>
      <c r="BY977" s="109"/>
      <c r="BZ977" s="109"/>
      <c r="CA977" s="109"/>
      <c r="CB977" s="109"/>
      <c r="CC977" s="109"/>
      <c r="CD977" s="109"/>
      <c r="CE977" s="109"/>
      <c r="CF977" s="109"/>
      <c r="CG977" s="109"/>
      <c r="CH977" s="109"/>
      <c r="CI977" s="109"/>
      <c r="CJ977" s="109"/>
      <c r="CK977" s="109"/>
      <c r="CL977" s="109"/>
      <c r="CM977" s="109"/>
      <c r="CN977" s="109"/>
      <c r="CO977" s="109"/>
      <c r="CP977" s="109"/>
      <c r="CQ977" s="109"/>
      <c r="CR977" s="109"/>
      <c r="CS977" s="109"/>
      <c r="CT977" s="109"/>
      <c r="CU977" s="109"/>
      <c r="CV977" s="109"/>
      <c r="CW977" s="109"/>
      <c r="CX977" s="109"/>
      <c r="CY977" s="109"/>
      <c r="CZ977" s="109"/>
      <c r="DA977" s="109"/>
    </row>
    <row r="978" spans="1:105">
      <c r="A978" s="1"/>
      <c r="B978" s="1"/>
      <c r="C978" s="1"/>
      <c r="D978" s="1"/>
      <c r="E978" s="2"/>
      <c r="F978" s="2"/>
      <c r="G978" s="2"/>
      <c r="H978" s="2"/>
      <c r="I978" s="2"/>
      <c r="J978" s="2"/>
      <c r="K978" s="2"/>
      <c r="L978" s="2"/>
      <c r="M978" s="2"/>
      <c r="N978" s="2"/>
      <c r="O978" s="2"/>
      <c r="P978" s="3"/>
      <c r="Q978" s="2"/>
      <c r="R978" s="4"/>
      <c r="S978" s="4"/>
      <c r="T978" s="1"/>
      <c r="U978" s="5"/>
      <c r="V978" s="5"/>
      <c r="W978" s="5"/>
      <c r="X978" s="1"/>
      <c r="Y978" s="1"/>
      <c r="Z978" s="6"/>
      <c r="AA978" s="1"/>
      <c r="AB978" s="1"/>
      <c r="AC978" s="1"/>
      <c r="AD978" s="1"/>
      <c r="AE978" s="1"/>
      <c r="AF978" s="1"/>
      <c r="AG978" s="50"/>
      <c r="AH978" s="50"/>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row>
    <row r="979" spans="1:105">
      <c r="A979" s="1"/>
      <c r="B979" s="1"/>
      <c r="C979" s="1"/>
      <c r="D979" s="1"/>
      <c r="E979" s="2"/>
      <c r="F979" s="2"/>
      <c r="G979" s="2"/>
      <c r="H979" s="2"/>
      <c r="I979" s="2"/>
      <c r="J979" s="2"/>
      <c r="K979" s="2"/>
      <c r="L979" s="2"/>
      <c r="M979" s="2"/>
      <c r="N979" s="2"/>
      <c r="O979" s="2"/>
      <c r="P979" s="3"/>
      <c r="Q979" s="2"/>
      <c r="R979" s="4"/>
      <c r="S979" s="4"/>
      <c r="T979" s="1"/>
      <c r="U979" s="5"/>
      <c r="V979" s="5"/>
      <c r="W979" s="5"/>
      <c r="X979" s="1"/>
      <c r="Y979" s="1"/>
      <c r="Z979" s="6"/>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row>
    <row r="980" spans="1:105">
      <c r="A980" s="1"/>
      <c r="B980" s="1"/>
      <c r="C980" s="1"/>
      <c r="D980" s="1"/>
      <c r="E980" s="2"/>
      <c r="F980" s="2"/>
      <c r="G980" s="2"/>
      <c r="H980" s="2"/>
      <c r="I980" s="2"/>
      <c r="J980" s="2"/>
      <c r="K980" s="2"/>
      <c r="L980" s="2"/>
      <c r="M980" s="2"/>
      <c r="N980" s="2"/>
      <c r="O980" s="2"/>
      <c r="P980" s="3"/>
      <c r="Q980" s="2"/>
      <c r="R980" s="4"/>
      <c r="S980" s="4"/>
      <c r="T980" s="1"/>
      <c r="U980" s="5"/>
      <c r="V980" s="5"/>
      <c r="W980" s="5"/>
      <c r="X980" s="1"/>
      <c r="Y980" s="1"/>
      <c r="Z980" s="6"/>
      <c r="AA980" s="1"/>
      <c r="AB980" s="1"/>
      <c r="AC980" s="1"/>
      <c r="AD980" s="1"/>
      <c r="AE980" s="1"/>
      <c r="AF980" s="1"/>
      <c r="AG980" s="60"/>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row>
    <row r="981" spans="1:105">
      <c r="A981" s="109"/>
      <c r="B981" s="109"/>
      <c r="C981" s="109"/>
      <c r="D981" s="109"/>
      <c r="E981" s="110"/>
      <c r="F981" s="110"/>
      <c r="G981" s="110"/>
      <c r="H981" s="110"/>
      <c r="I981" s="110"/>
      <c r="J981" s="110"/>
      <c r="K981" s="110"/>
      <c r="L981" s="110"/>
      <c r="M981" s="110"/>
      <c r="N981" s="110"/>
      <c r="O981" s="110"/>
      <c r="P981" s="111"/>
      <c r="Q981" s="110"/>
      <c r="R981" s="112"/>
      <c r="S981" s="112"/>
      <c r="T981" s="109"/>
      <c r="U981" s="113"/>
      <c r="V981" s="113"/>
      <c r="W981" s="113"/>
      <c r="X981" s="109"/>
      <c r="Y981" s="109"/>
      <c r="Z981" s="114"/>
      <c r="AA981" s="109"/>
      <c r="AB981" s="109"/>
      <c r="AC981" s="109"/>
      <c r="AD981" s="109"/>
      <c r="AE981" s="109"/>
      <c r="AF981" s="109"/>
      <c r="AG981" s="109"/>
      <c r="AH981" s="109"/>
      <c r="AI981" s="109"/>
      <c r="AJ981" s="109"/>
      <c r="AK981" s="109"/>
      <c r="AL981" s="109"/>
      <c r="AM981" s="109"/>
      <c r="AN981" s="109"/>
      <c r="AO981" s="109"/>
      <c r="AP981" s="109"/>
      <c r="AQ981" s="109"/>
      <c r="AR981" s="109"/>
      <c r="AS981" s="109"/>
      <c r="AT981" s="109"/>
      <c r="AU981" s="109"/>
      <c r="AV981" s="109"/>
      <c r="AW981" s="109"/>
      <c r="AX981" s="109"/>
      <c r="AY981" s="109"/>
      <c r="AZ981" s="109"/>
      <c r="BA981" s="109"/>
      <c r="BB981" s="109"/>
      <c r="BC981" s="109"/>
      <c r="BD981" s="109"/>
      <c r="BE981" s="109"/>
      <c r="BF981" s="109"/>
      <c r="BG981" s="109"/>
      <c r="BH981" s="109"/>
      <c r="BI981" s="109"/>
      <c r="BJ981" s="109"/>
      <c r="BK981" s="109"/>
      <c r="BL981" s="109"/>
      <c r="BM981" s="109"/>
      <c r="BN981" s="109"/>
      <c r="BO981" s="109"/>
      <c r="BP981" s="109"/>
      <c r="BQ981" s="109"/>
      <c r="BR981" s="109"/>
      <c r="BS981" s="109"/>
      <c r="BT981" s="109"/>
      <c r="BU981" s="109"/>
      <c r="BV981" s="109"/>
      <c r="BW981" s="109"/>
      <c r="BX981" s="109"/>
      <c r="BY981" s="109"/>
      <c r="BZ981" s="109"/>
      <c r="CA981" s="109"/>
      <c r="CB981" s="109"/>
      <c r="CC981" s="109"/>
      <c r="CD981" s="109"/>
      <c r="CE981" s="109"/>
      <c r="CF981" s="109"/>
      <c r="CG981" s="109"/>
      <c r="CH981" s="109"/>
      <c r="CI981" s="109"/>
      <c r="CJ981" s="109"/>
      <c r="CK981" s="109"/>
      <c r="CL981" s="109"/>
      <c r="CM981" s="109"/>
      <c r="CN981" s="109"/>
      <c r="CO981" s="109"/>
      <c r="CP981" s="109"/>
      <c r="CQ981" s="109"/>
      <c r="CR981" s="109"/>
      <c r="CS981" s="109"/>
      <c r="CT981" s="109"/>
      <c r="CU981" s="109"/>
      <c r="CV981" s="109"/>
      <c r="CW981" s="109"/>
      <c r="CX981" s="109"/>
      <c r="CY981" s="109"/>
      <c r="CZ981" s="109"/>
      <c r="DA981" s="109"/>
    </row>
    <row r="982" spans="1:105">
      <c r="A982" s="109"/>
      <c r="B982" s="109"/>
      <c r="C982" s="109"/>
      <c r="D982" s="109"/>
      <c r="E982" s="110"/>
      <c r="F982" s="110"/>
      <c r="G982" s="110"/>
      <c r="H982" s="110"/>
      <c r="I982" s="110"/>
      <c r="J982" s="110"/>
      <c r="K982" s="110"/>
      <c r="L982" s="110"/>
      <c r="M982" s="110"/>
      <c r="N982" s="110"/>
      <c r="O982" s="110"/>
      <c r="P982" s="111"/>
      <c r="Q982" s="110"/>
      <c r="R982" s="112"/>
      <c r="S982" s="112"/>
      <c r="T982" s="109"/>
      <c r="U982" s="113"/>
      <c r="V982" s="113"/>
      <c r="W982" s="113"/>
      <c r="X982" s="109"/>
      <c r="Y982" s="109"/>
      <c r="Z982" s="114"/>
      <c r="AA982" s="109"/>
      <c r="AB982" s="109"/>
      <c r="AC982" s="109"/>
      <c r="AD982" s="109"/>
      <c r="AE982" s="109"/>
      <c r="AF982" s="109"/>
      <c r="AG982" s="109"/>
      <c r="AH982" s="109"/>
      <c r="AI982" s="109"/>
      <c r="AJ982" s="109"/>
      <c r="AK982" s="109"/>
      <c r="AL982" s="109"/>
      <c r="AM982" s="109"/>
      <c r="AN982" s="109"/>
      <c r="AO982" s="109"/>
      <c r="AP982" s="109"/>
      <c r="AQ982" s="109"/>
      <c r="AR982" s="109"/>
      <c r="AS982" s="109"/>
      <c r="AT982" s="109"/>
      <c r="AU982" s="109"/>
      <c r="AV982" s="109"/>
      <c r="AW982" s="109"/>
      <c r="AX982" s="109"/>
      <c r="AY982" s="109"/>
      <c r="AZ982" s="109"/>
      <c r="BA982" s="109"/>
      <c r="BB982" s="109"/>
      <c r="BC982" s="109"/>
      <c r="BD982" s="109"/>
      <c r="BE982" s="109"/>
      <c r="BF982" s="109"/>
      <c r="BG982" s="109"/>
      <c r="BH982" s="109"/>
      <c r="BI982" s="109"/>
      <c r="BJ982" s="109"/>
      <c r="BK982" s="109"/>
      <c r="BL982" s="109"/>
      <c r="BM982" s="109"/>
      <c r="BN982" s="109"/>
      <c r="BO982" s="109"/>
      <c r="BP982" s="109"/>
      <c r="BQ982" s="109"/>
      <c r="BR982" s="109"/>
      <c r="BS982" s="109"/>
      <c r="BT982" s="109"/>
      <c r="BU982" s="109"/>
      <c r="BV982" s="109"/>
      <c r="BW982" s="109"/>
      <c r="BX982" s="109"/>
      <c r="BY982" s="109"/>
      <c r="BZ982" s="109"/>
      <c r="CA982" s="109"/>
      <c r="CB982" s="109"/>
      <c r="CC982" s="109"/>
      <c r="CD982" s="109"/>
      <c r="CE982" s="109"/>
      <c r="CF982" s="109"/>
      <c r="CG982" s="109"/>
      <c r="CH982" s="109"/>
      <c r="CI982" s="109"/>
      <c r="CJ982" s="109"/>
      <c r="CK982" s="109"/>
      <c r="CL982" s="109"/>
      <c r="CM982" s="109"/>
      <c r="CN982" s="109"/>
      <c r="CO982" s="109"/>
      <c r="CP982" s="109"/>
      <c r="CQ982" s="109"/>
      <c r="CR982" s="109"/>
      <c r="CS982" s="109"/>
      <c r="CT982" s="109"/>
      <c r="CU982" s="109"/>
      <c r="CV982" s="109"/>
      <c r="CW982" s="109"/>
      <c r="CX982" s="109"/>
      <c r="CY982" s="109"/>
      <c r="CZ982" s="109"/>
      <c r="DA982" s="109"/>
    </row>
    <row r="983" spans="1:105">
      <c r="A983" s="109"/>
      <c r="B983" s="109"/>
      <c r="C983" s="109"/>
      <c r="D983" s="109"/>
      <c r="E983" s="110"/>
      <c r="F983" s="110"/>
      <c r="G983" s="110"/>
      <c r="H983" s="110"/>
      <c r="I983" s="110"/>
      <c r="J983" s="110"/>
      <c r="K983" s="110"/>
      <c r="L983" s="110"/>
      <c r="M983" s="110"/>
      <c r="N983" s="110"/>
      <c r="O983" s="110"/>
      <c r="P983" s="111"/>
      <c r="Q983" s="110"/>
      <c r="R983" s="112"/>
      <c r="S983" s="112"/>
      <c r="T983" s="109"/>
      <c r="U983" s="113"/>
      <c r="V983" s="113"/>
      <c r="W983" s="113"/>
      <c r="X983" s="109"/>
      <c r="Y983" s="109"/>
      <c r="Z983" s="114"/>
      <c r="AA983" s="109"/>
      <c r="AB983" s="109"/>
      <c r="AC983" s="109"/>
      <c r="AD983" s="109"/>
      <c r="AE983" s="109"/>
      <c r="AF983" s="109"/>
      <c r="AG983" s="109"/>
      <c r="AH983" s="109"/>
      <c r="AI983" s="109"/>
      <c r="AJ983" s="109"/>
      <c r="AK983" s="109"/>
      <c r="AL983" s="109"/>
      <c r="AM983" s="109"/>
      <c r="AN983" s="109"/>
      <c r="AO983" s="109"/>
      <c r="AP983" s="109"/>
      <c r="AQ983" s="109"/>
      <c r="AR983" s="109"/>
      <c r="AS983" s="109"/>
      <c r="AT983" s="109"/>
      <c r="AU983" s="109"/>
      <c r="AV983" s="109"/>
      <c r="AW983" s="109"/>
      <c r="AX983" s="109"/>
      <c r="AY983" s="109"/>
      <c r="AZ983" s="109"/>
      <c r="BA983" s="109"/>
      <c r="BB983" s="109"/>
      <c r="BC983" s="109"/>
      <c r="BD983" s="109"/>
      <c r="BE983" s="109"/>
      <c r="BF983" s="109"/>
      <c r="BG983" s="109"/>
      <c r="BH983" s="109"/>
      <c r="BI983" s="109"/>
      <c r="BJ983" s="109"/>
      <c r="BK983" s="109"/>
      <c r="BL983" s="109"/>
      <c r="BM983" s="109"/>
      <c r="BN983" s="109"/>
      <c r="BO983" s="109"/>
      <c r="BP983" s="109"/>
      <c r="BQ983" s="109"/>
      <c r="BR983" s="109"/>
      <c r="BS983" s="109"/>
      <c r="BT983" s="109"/>
      <c r="BU983" s="109"/>
      <c r="BV983" s="109"/>
      <c r="BW983" s="109"/>
      <c r="BX983" s="109"/>
      <c r="BY983" s="109"/>
      <c r="BZ983" s="109"/>
      <c r="CA983" s="109"/>
      <c r="CB983" s="109"/>
      <c r="CC983" s="109"/>
      <c r="CD983" s="109"/>
      <c r="CE983" s="109"/>
      <c r="CF983" s="109"/>
      <c r="CG983" s="109"/>
      <c r="CH983" s="109"/>
      <c r="CI983" s="109"/>
      <c r="CJ983" s="109"/>
      <c r="CK983" s="109"/>
      <c r="CL983" s="109"/>
      <c r="CM983" s="109"/>
      <c r="CN983" s="109"/>
      <c r="CO983" s="109"/>
      <c r="CP983" s="109"/>
      <c r="CQ983" s="109"/>
      <c r="CR983" s="109"/>
      <c r="CS983" s="109"/>
      <c r="CT983" s="109"/>
      <c r="CU983" s="109"/>
      <c r="CV983" s="109"/>
      <c r="CW983" s="109"/>
      <c r="CX983" s="109"/>
      <c r="CY983" s="109"/>
      <c r="CZ983" s="109"/>
      <c r="DA983" s="109"/>
    </row>
    <row r="984" spans="1:105">
      <c r="A984" s="109"/>
      <c r="B984" s="109"/>
      <c r="C984" s="109"/>
      <c r="D984" s="109"/>
      <c r="E984" s="110"/>
      <c r="F984" s="110"/>
      <c r="G984" s="110"/>
      <c r="H984" s="110"/>
      <c r="I984" s="110"/>
      <c r="J984" s="110"/>
      <c r="K984" s="110"/>
      <c r="L984" s="110"/>
      <c r="M984" s="110"/>
      <c r="N984" s="110"/>
      <c r="O984" s="110"/>
      <c r="P984" s="111"/>
      <c r="Q984" s="110"/>
      <c r="R984" s="112"/>
      <c r="S984" s="112"/>
      <c r="T984" s="109"/>
      <c r="U984" s="113"/>
      <c r="V984" s="113"/>
      <c r="W984" s="113"/>
      <c r="X984" s="109"/>
      <c r="Y984" s="109"/>
      <c r="Z984" s="114"/>
      <c r="AA984" s="109"/>
      <c r="AB984" s="109"/>
      <c r="AC984" s="109"/>
      <c r="AD984" s="109"/>
      <c r="AE984" s="109"/>
      <c r="AF984" s="109"/>
      <c r="AG984" s="109"/>
      <c r="AH984" s="109"/>
      <c r="AI984" s="109"/>
      <c r="AJ984" s="109"/>
      <c r="AK984" s="109"/>
      <c r="AL984" s="109"/>
      <c r="AM984" s="109"/>
      <c r="AN984" s="109"/>
      <c r="AO984" s="109"/>
      <c r="AP984" s="109"/>
      <c r="AQ984" s="109"/>
      <c r="AR984" s="109"/>
      <c r="AS984" s="109"/>
      <c r="AT984" s="109"/>
      <c r="AU984" s="109"/>
      <c r="AV984" s="109"/>
      <c r="AW984" s="109"/>
      <c r="AX984" s="109"/>
      <c r="AY984" s="109"/>
      <c r="AZ984" s="109"/>
      <c r="BA984" s="109"/>
      <c r="BB984" s="109"/>
      <c r="BC984" s="109"/>
      <c r="BD984" s="109"/>
      <c r="BE984" s="109"/>
      <c r="BF984" s="109"/>
      <c r="BG984" s="109"/>
      <c r="BH984" s="109"/>
      <c r="BI984" s="109"/>
      <c r="BJ984" s="109"/>
      <c r="BK984" s="109"/>
      <c r="BL984" s="109"/>
      <c r="BM984" s="109"/>
      <c r="BN984" s="109"/>
      <c r="BO984" s="109"/>
      <c r="BP984" s="109"/>
      <c r="BQ984" s="109"/>
      <c r="BR984" s="109"/>
      <c r="BS984" s="109"/>
      <c r="BT984" s="109"/>
      <c r="BU984" s="109"/>
      <c r="BV984" s="109"/>
      <c r="BW984" s="109"/>
      <c r="BX984" s="109"/>
      <c r="BY984" s="109"/>
      <c r="BZ984" s="109"/>
      <c r="CA984" s="109"/>
      <c r="CB984" s="109"/>
      <c r="CC984" s="109"/>
      <c r="CD984" s="109"/>
      <c r="CE984" s="109"/>
      <c r="CF984" s="109"/>
      <c r="CG984" s="109"/>
      <c r="CH984" s="109"/>
      <c r="CI984" s="109"/>
      <c r="CJ984" s="109"/>
      <c r="CK984" s="109"/>
      <c r="CL984" s="109"/>
      <c r="CM984" s="109"/>
      <c r="CN984" s="109"/>
      <c r="CO984" s="109"/>
      <c r="CP984" s="109"/>
      <c r="CQ984" s="109"/>
      <c r="CR984" s="109"/>
      <c r="CS984" s="109"/>
      <c r="CT984" s="109"/>
      <c r="CU984" s="109"/>
      <c r="CV984" s="109"/>
      <c r="CW984" s="109"/>
      <c r="CX984" s="109"/>
      <c r="CY984" s="109"/>
      <c r="CZ984" s="109"/>
      <c r="DA984" s="109"/>
    </row>
    <row r="985" spans="1:105">
      <c r="A985" s="109"/>
      <c r="B985" s="109"/>
      <c r="C985" s="109"/>
      <c r="D985" s="109"/>
      <c r="E985" s="110"/>
      <c r="F985" s="110"/>
      <c r="G985" s="110"/>
      <c r="H985" s="110"/>
      <c r="I985" s="110"/>
      <c r="J985" s="110"/>
      <c r="K985" s="110"/>
      <c r="L985" s="110"/>
      <c r="M985" s="110"/>
      <c r="N985" s="110"/>
      <c r="O985" s="110"/>
      <c r="P985" s="111"/>
      <c r="Q985" s="110"/>
      <c r="R985" s="112"/>
      <c r="S985" s="112"/>
      <c r="T985" s="109"/>
      <c r="U985" s="113"/>
      <c r="V985" s="113"/>
      <c r="W985" s="113"/>
      <c r="X985" s="109"/>
      <c r="Y985" s="109"/>
      <c r="Z985" s="114"/>
      <c r="AA985" s="109"/>
      <c r="AB985" s="109"/>
      <c r="AC985" s="109"/>
      <c r="AD985" s="109"/>
      <c r="AE985" s="109"/>
      <c r="AF985" s="109"/>
      <c r="AG985" s="109"/>
      <c r="AH985" s="109"/>
      <c r="AI985" s="109"/>
      <c r="AJ985" s="109"/>
      <c r="AK985" s="109"/>
      <c r="AL985" s="109"/>
      <c r="AM985" s="109"/>
      <c r="AN985" s="109"/>
      <c r="AO985" s="109"/>
      <c r="AP985" s="109"/>
      <c r="AQ985" s="109"/>
      <c r="AR985" s="109"/>
      <c r="AS985" s="109"/>
      <c r="AT985" s="109"/>
      <c r="AU985" s="109"/>
      <c r="AV985" s="109"/>
      <c r="AW985" s="109"/>
      <c r="AX985" s="109"/>
      <c r="AY985" s="109"/>
      <c r="AZ985" s="109"/>
      <c r="BA985" s="109"/>
      <c r="BB985" s="109"/>
      <c r="BC985" s="109"/>
      <c r="BD985" s="109"/>
      <c r="BE985" s="109"/>
      <c r="BF985" s="109"/>
      <c r="BG985" s="109"/>
      <c r="BH985" s="109"/>
      <c r="BI985" s="109"/>
      <c r="BJ985" s="109"/>
      <c r="BK985" s="109"/>
      <c r="BL985" s="109"/>
      <c r="BM985" s="109"/>
      <c r="BN985" s="109"/>
      <c r="BO985" s="109"/>
      <c r="BP985" s="109"/>
      <c r="BQ985" s="109"/>
      <c r="BR985" s="109"/>
      <c r="BS985" s="109"/>
      <c r="BT985" s="109"/>
      <c r="BU985" s="109"/>
      <c r="BV985" s="109"/>
      <c r="BW985" s="109"/>
      <c r="BX985" s="109"/>
      <c r="BY985" s="109"/>
      <c r="BZ985" s="109"/>
      <c r="CA985" s="109"/>
      <c r="CB985" s="109"/>
      <c r="CC985" s="109"/>
      <c r="CD985" s="109"/>
      <c r="CE985" s="109"/>
      <c r="CF985" s="109"/>
      <c r="CG985" s="109"/>
      <c r="CH985" s="109"/>
      <c r="CI985" s="109"/>
      <c r="CJ985" s="109"/>
      <c r="CK985" s="109"/>
      <c r="CL985" s="109"/>
      <c r="CM985" s="109"/>
      <c r="CN985" s="109"/>
      <c r="CO985" s="109"/>
      <c r="CP985" s="109"/>
      <c r="CQ985" s="109"/>
      <c r="CR985" s="109"/>
      <c r="CS985" s="109"/>
      <c r="CT985" s="109"/>
      <c r="CU985" s="109"/>
      <c r="CV985" s="109"/>
      <c r="CW985" s="109"/>
      <c r="CX985" s="109"/>
      <c r="CY985" s="109"/>
      <c r="CZ985" s="109"/>
      <c r="DA985" s="109"/>
    </row>
    <row r="986" spans="1:105">
      <c r="A986" s="109"/>
      <c r="B986" s="109"/>
      <c r="C986" s="109"/>
      <c r="D986" s="109"/>
      <c r="E986" s="110"/>
      <c r="F986" s="110"/>
      <c r="G986" s="110"/>
      <c r="H986" s="110"/>
      <c r="I986" s="110"/>
      <c r="J986" s="110"/>
      <c r="K986" s="110"/>
      <c r="L986" s="110"/>
      <c r="M986" s="110"/>
      <c r="N986" s="110"/>
      <c r="O986" s="110"/>
      <c r="P986" s="111"/>
      <c r="Q986" s="110"/>
      <c r="R986" s="112"/>
      <c r="S986" s="112"/>
      <c r="T986" s="109"/>
      <c r="U986" s="113"/>
      <c r="V986" s="113"/>
      <c r="W986" s="113"/>
      <c r="X986" s="109"/>
      <c r="Y986" s="109"/>
      <c r="Z986" s="114"/>
      <c r="AA986" s="109"/>
      <c r="AB986" s="109"/>
      <c r="AC986" s="109"/>
      <c r="AD986" s="109"/>
      <c r="AE986" s="109"/>
      <c r="AF986" s="109"/>
      <c r="AG986" s="109"/>
      <c r="AH986" s="109"/>
      <c r="AI986" s="109"/>
      <c r="AJ986" s="109"/>
      <c r="AK986" s="109"/>
      <c r="AL986" s="109"/>
      <c r="AM986" s="109"/>
      <c r="AN986" s="109"/>
      <c r="AO986" s="109"/>
      <c r="AP986" s="109"/>
      <c r="AQ986" s="109"/>
      <c r="AR986" s="109"/>
      <c r="AS986" s="109"/>
      <c r="AT986" s="109"/>
      <c r="AU986" s="109"/>
      <c r="AV986" s="109"/>
      <c r="AW986" s="109"/>
      <c r="AX986" s="109"/>
      <c r="AY986" s="109"/>
      <c r="AZ986" s="109"/>
      <c r="BA986" s="109"/>
      <c r="BB986" s="109"/>
      <c r="BC986" s="109"/>
      <c r="BD986" s="109"/>
      <c r="BE986" s="109"/>
      <c r="BF986" s="109"/>
      <c r="BG986" s="109"/>
      <c r="BH986" s="109"/>
      <c r="BI986" s="109"/>
      <c r="BJ986" s="109"/>
      <c r="BK986" s="109"/>
      <c r="BL986" s="109"/>
      <c r="BM986" s="109"/>
      <c r="BN986" s="109"/>
      <c r="BO986" s="109"/>
      <c r="BP986" s="109"/>
      <c r="BQ986" s="109"/>
      <c r="BR986" s="109"/>
      <c r="BS986" s="109"/>
      <c r="BT986" s="109"/>
      <c r="BU986" s="109"/>
      <c r="BV986" s="109"/>
      <c r="BW986" s="109"/>
      <c r="BX986" s="109"/>
      <c r="BY986" s="109"/>
      <c r="BZ986" s="109"/>
      <c r="CA986" s="109"/>
      <c r="CB986" s="109"/>
      <c r="CC986" s="109"/>
      <c r="CD986" s="109"/>
      <c r="CE986" s="109"/>
      <c r="CF986" s="109"/>
      <c r="CG986" s="109"/>
      <c r="CH986" s="109"/>
      <c r="CI986" s="109"/>
      <c r="CJ986" s="109"/>
      <c r="CK986" s="109"/>
      <c r="CL986" s="109"/>
      <c r="CM986" s="109"/>
      <c r="CN986" s="109"/>
      <c r="CO986" s="109"/>
      <c r="CP986" s="109"/>
      <c r="CQ986" s="109"/>
      <c r="CR986" s="109"/>
      <c r="CS986" s="109"/>
      <c r="CT986" s="109"/>
      <c r="CU986" s="109"/>
      <c r="CV986" s="109"/>
      <c r="CW986" s="109"/>
      <c r="CX986" s="109"/>
      <c r="CY986" s="109"/>
      <c r="CZ986" s="109"/>
      <c r="DA986" s="109"/>
    </row>
    <row r="987" spans="1:105">
      <c r="A987" s="109"/>
      <c r="B987" s="109"/>
      <c r="C987" s="109"/>
      <c r="D987" s="109"/>
      <c r="E987" s="110"/>
      <c r="F987" s="110"/>
      <c r="G987" s="110"/>
      <c r="H987" s="110"/>
      <c r="I987" s="110"/>
      <c r="J987" s="110"/>
      <c r="K987" s="110"/>
      <c r="L987" s="110"/>
      <c r="M987" s="110"/>
      <c r="N987" s="110"/>
      <c r="O987" s="110"/>
      <c r="P987" s="111"/>
      <c r="Q987" s="110"/>
      <c r="R987" s="112"/>
      <c r="S987" s="112"/>
      <c r="T987" s="109"/>
      <c r="U987" s="113"/>
      <c r="V987" s="113"/>
      <c r="W987" s="113"/>
      <c r="X987" s="109"/>
      <c r="Y987" s="109"/>
      <c r="Z987" s="114"/>
      <c r="AA987" s="109"/>
      <c r="AB987" s="109"/>
      <c r="AC987" s="109"/>
      <c r="AD987" s="109"/>
      <c r="AE987" s="109"/>
      <c r="AF987" s="109"/>
      <c r="AG987" s="109"/>
      <c r="AH987" s="109"/>
      <c r="AI987" s="109"/>
      <c r="AJ987" s="109"/>
      <c r="AK987" s="109"/>
      <c r="AL987" s="109"/>
      <c r="AM987" s="109"/>
      <c r="AN987" s="109"/>
      <c r="AO987" s="109"/>
      <c r="AP987" s="109"/>
      <c r="AQ987" s="109"/>
      <c r="AR987" s="109"/>
      <c r="AS987" s="109"/>
      <c r="AT987" s="109"/>
      <c r="AU987" s="109"/>
      <c r="AV987" s="109"/>
      <c r="AW987" s="109"/>
      <c r="AX987" s="109"/>
      <c r="AY987" s="109"/>
      <c r="AZ987" s="109"/>
      <c r="BA987" s="109"/>
      <c r="BB987" s="109"/>
      <c r="BC987" s="109"/>
      <c r="BD987" s="109"/>
      <c r="BE987" s="109"/>
      <c r="BF987" s="109"/>
      <c r="BG987" s="109"/>
      <c r="BH987" s="109"/>
      <c r="BI987" s="109"/>
      <c r="BJ987" s="109"/>
      <c r="BK987" s="109"/>
      <c r="BL987" s="109"/>
      <c r="BM987" s="109"/>
      <c r="BN987" s="109"/>
      <c r="BO987" s="109"/>
      <c r="BP987" s="109"/>
      <c r="BQ987" s="109"/>
      <c r="BR987" s="109"/>
      <c r="BS987" s="109"/>
      <c r="BT987" s="109"/>
      <c r="BU987" s="109"/>
      <c r="BV987" s="109"/>
      <c r="BW987" s="109"/>
      <c r="BX987" s="109"/>
      <c r="BY987" s="109"/>
      <c r="BZ987" s="109"/>
      <c r="CA987" s="109"/>
      <c r="CB987" s="109"/>
      <c r="CC987" s="109"/>
      <c r="CD987" s="109"/>
      <c r="CE987" s="109"/>
      <c r="CF987" s="109"/>
      <c r="CG987" s="109"/>
      <c r="CH987" s="109"/>
      <c r="CI987" s="109"/>
      <c r="CJ987" s="109"/>
      <c r="CK987" s="109"/>
      <c r="CL987" s="109"/>
      <c r="CM987" s="109"/>
      <c r="CN987" s="109"/>
      <c r="CO987" s="109"/>
      <c r="CP987" s="109"/>
      <c r="CQ987" s="109"/>
      <c r="CR987" s="109"/>
      <c r="CS987" s="109"/>
      <c r="CT987" s="109"/>
      <c r="CU987" s="109"/>
      <c r="CV987" s="109"/>
      <c r="CW987" s="109"/>
      <c r="CX987" s="109"/>
      <c r="CY987" s="109"/>
      <c r="CZ987" s="109"/>
      <c r="DA987" s="109"/>
    </row>
    <row r="988" spans="1:105">
      <c r="A988" s="109"/>
      <c r="B988" s="109"/>
      <c r="C988" s="109"/>
      <c r="D988" s="109"/>
      <c r="E988" s="110"/>
      <c r="F988" s="110"/>
      <c r="G988" s="110"/>
      <c r="H988" s="110"/>
      <c r="I988" s="110"/>
      <c r="J988" s="110"/>
      <c r="K988" s="110"/>
      <c r="L988" s="110"/>
      <c r="M988" s="110"/>
      <c r="N988" s="110"/>
      <c r="O988" s="110"/>
      <c r="P988" s="111"/>
      <c r="Q988" s="110"/>
      <c r="R988" s="112"/>
      <c r="S988" s="112"/>
      <c r="T988" s="109"/>
      <c r="U988" s="113"/>
      <c r="V988" s="113"/>
      <c r="W988" s="113"/>
      <c r="X988" s="109"/>
      <c r="Y988" s="109"/>
      <c r="Z988" s="114"/>
      <c r="AA988" s="109"/>
      <c r="AB988" s="109"/>
      <c r="AC988" s="109"/>
      <c r="AD988" s="109"/>
      <c r="AE988" s="109"/>
      <c r="AF988" s="109"/>
      <c r="AG988" s="109"/>
      <c r="AH988" s="109"/>
      <c r="AI988" s="109"/>
      <c r="AJ988" s="109"/>
      <c r="AK988" s="109"/>
      <c r="AL988" s="109"/>
      <c r="AM988" s="109"/>
      <c r="AN988" s="109"/>
      <c r="AO988" s="109"/>
      <c r="AP988" s="109"/>
      <c r="AQ988" s="109"/>
      <c r="AR988" s="109"/>
      <c r="AS988" s="109"/>
      <c r="AT988" s="109"/>
      <c r="AU988" s="109"/>
      <c r="AV988" s="109"/>
      <c r="AW988" s="109"/>
      <c r="AX988" s="109"/>
      <c r="AY988" s="109"/>
      <c r="AZ988" s="109"/>
      <c r="BA988" s="109"/>
      <c r="BB988" s="109"/>
      <c r="BC988" s="109"/>
      <c r="BD988" s="109"/>
      <c r="BE988" s="109"/>
      <c r="BF988" s="109"/>
      <c r="BG988" s="109"/>
      <c r="BH988" s="109"/>
      <c r="BI988" s="109"/>
      <c r="BJ988" s="109"/>
      <c r="BK988" s="109"/>
      <c r="BL988" s="109"/>
      <c r="BM988" s="109"/>
      <c r="BN988" s="109"/>
      <c r="BO988" s="109"/>
      <c r="BP988" s="109"/>
      <c r="BQ988" s="109"/>
      <c r="BR988" s="109"/>
      <c r="BS988" s="109"/>
      <c r="BT988" s="109"/>
      <c r="BU988" s="109"/>
      <c r="BV988" s="109"/>
      <c r="BW988" s="109"/>
      <c r="BX988" s="109"/>
      <c r="BY988" s="109"/>
      <c r="BZ988" s="109"/>
      <c r="CA988" s="109"/>
      <c r="CB988" s="109"/>
      <c r="CC988" s="109"/>
      <c r="CD988" s="109"/>
      <c r="CE988" s="109"/>
      <c r="CF988" s="109"/>
      <c r="CG988" s="109"/>
      <c r="CH988" s="109"/>
      <c r="CI988" s="109"/>
      <c r="CJ988" s="109"/>
      <c r="CK988" s="109"/>
      <c r="CL988" s="109"/>
      <c r="CM988" s="109"/>
      <c r="CN988" s="109"/>
      <c r="CO988" s="109"/>
      <c r="CP988" s="109"/>
      <c r="CQ988" s="109"/>
      <c r="CR988" s="109"/>
      <c r="CS988" s="109"/>
      <c r="CT988" s="109"/>
      <c r="CU988" s="109"/>
      <c r="CV988" s="109"/>
      <c r="CW988" s="109"/>
      <c r="CX988" s="109"/>
      <c r="CY988" s="109"/>
      <c r="CZ988" s="109"/>
      <c r="DA988" s="109"/>
    </row>
    <row r="989" spans="1:105">
      <c r="A989" s="109"/>
      <c r="B989" s="109"/>
      <c r="C989" s="109"/>
      <c r="D989" s="109"/>
      <c r="E989" s="110"/>
      <c r="F989" s="110"/>
      <c r="G989" s="110"/>
      <c r="H989" s="110"/>
      <c r="I989" s="110"/>
      <c r="J989" s="110"/>
      <c r="K989" s="110"/>
      <c r="L989" s="110"/>
      <c r="M989" s="110"/>
      <c r="N989" s="110"/>
      <c r="O989" s="110"/>
      <c r="P989" s="111"/>
      <c r="Q989" s="110"/>
      <c r="R989" s="112"/>
      <c r="S989" s="112"/>
      <c r="T989" s="109"/>
      <c r="U989" s="113"/>
      <c r="V989" s="113"/>
      <c r="W989" s="113"/>
      <c r="X989" s="109"/>
      <c r="Y989" s="109"/>
      <c r="Z989" s="114"/>
      <c r="AA989" s="109"/>
      <c r="AB989" s="109"/>
      <c r="AC989" s="109"/>
      <c r="AD989" s="109"/>
      <c r="AE989" s="109"/>
      <c r="AF989" s="109"/>
      <c r="AG989" s="109"/>
      <c r="AH989" s="109"/>
      <c r="AI989" s="109"/>
      <c r="AJ989" s="109"/>
      <c r="AK989" s="109"/>
      <c r="AL989" s="109"/>
      <c r="AM989" s="109"/>
      <c r="AN989" s="109"/>
      <c r="AO989" s="109"/>
      <c r="AP989" s="109"/>
      <c r="AQ989" s="109"/>
      <c r="AR989" s="109"/>
      <c r="AS989" s="109"/>
      <c r="AT989" s="109"/>
      <c r="AU989" s="109"/>
      <c r="AV989" s="109"/>
      <c r="AW989" s="109"/>
      <c r="AX989" s="109"/>
      <c r="AY989" s="109"/>
      <c r="AZ989" s="109"/>
      <c r="BA989" s="109"/>
      <c r="BB989" s="109"/>
      <c r="BC989" s="109"/>
      <c r="BD989" s="109"/>
      <c r="BE989" s="109"/>
      <c r="BF989" s="109"/>
      <c r="BG989" s="109"/>
      <c r="BH989" s="109"/>
      <c r="BI989" s="109"/>
      <c r="BJ989" s="109"/>
      <c r="BK989" s="109"/>
      <c r="BL989" s="109"/>
      <c r="BM989" s="109"/>
      <c r="BN989" s="109"/>
      <c r="BO989" s="109"/>
      <c r="BP989" s="109"/>
      <c r="BQ989" s="109"/>
      <c r="BR989" s="109"/>
      <c r="BS989" s="109"/>
      <c r="BT989" s="109"/>
      <c r="BU989" s="109"/>
      <c r="BV989" s="109"/>
      <c r="BW989" s="109"/>
      <c r="BX989" s="109"/>
      <c r="BY989" s="109"/>
      <c r="BZ989" s="109"/>
      <c r="CA989" s="109"/>
      <c r="CB989" s="109"/>
      <c r="CC989" s="109"/>
      <c r="CD989" s="109"/>
      <c r="CE989" s="109"/>
      <c r="CF989" s="109"/>
      <c r="CG989" s="109"/>
      <c r="CH989" s="109"/>
      <c r="CI989" s="109"/>
      <c r="CJ989" s="109"/>
      <c r="CK989" s="109"/>
      <c r="CL989" s="109"/>
      <c r="CM989" s="109"/>
      <c r="CN989" s="109"/>
      <c r="CO989" s="109"/>
      <c r="CP989" s="109"/>
      <c r="CQ989" s="109"/>
      <c r="CR989" s="109"/>
      <c r="CS989" s="109"/>
      <c r="CT989" s="109"/>
      <c r="CU989" s="109"/>
      <c r="CV989" s="109"/>
      <c r="CW989" s="109"/>
      <c r="CX989" s="109"/>
      <c r="CY989" s="109"/>
      <c r="CZ989" s="109"/>
      <c r="DA989" s="109"/>
    </row>
    <row r="990" spans="1:105">
      <c r="A990" s="109"/>
      <c r="B990" s="109"/>
      <c r="C990" s="109"/>
      <c r="D990" s="109"/>
      <c r="E990" s="110"/>
      <c r="F990" s="110"/>
      <c r="G990" s="110"/>
      <c r="H990" s="110"/>
      <c r="I990" s="110"/>
      <c r="J990" s="110"/>
      <c r="K990" s="110"/>
      <c r="L990" s="110"/>
      <c r="M990" s="110"/>
      <c r="N990" s="110"/>
      <c r="O990" s="110"/>
      <c r="P990" s="111"/>
      <c r="Q990" s="110"/>
      <c r="R990" s="112"/>
      <c r="S990" s="112"/>
      <c r="T990" s="109"/>
      <c r="U990" s="113"/>
      <c r="V990" s="113"/>
      <c r="W990" s="113"/>
      <c r="X990" s="109"/>
      <c r="Y990" s="109"/>
      <c r="Z990" s="114"/>
      <c r="AA990" s="109"/>
      <c r="AB990" s="109"/>
      <c r="AC990" s="109"/>
      <c r="AD990" s="109"/>
      <c r="AE990" s="109"/>
      <c r="AF990" s="109"/>
      <c r="AG990" s="109"/>
      <c r="AH990" s="109"/>
      <c r="AI990" s="109"/>
      <c r="AJ990" s="109"/>
      <c r="AK990" s="109"/>
      <c r="AL990" s="109"/>
      <c r="AM990" s="109"/>
      <c r="AN990" s="109"/>
      <c r="AO990" s="109"/>
      <c r="AP990" s="109"/>
      <c r="AQ990" s="109"/>
      <c r="AR990" s="109"/>
      <c r="AS990" s="109"/>
      <c r="AT990" s="109"/>
      <c r="AU990" s="109"/>
      <c r="AV990" s="109"/>
      <c r="AW990" s="109"/>
      <c r="AX990" s="109"/>
      <c r="AY990" s="109"/>
      <c r="AZ990" s="109"/>
      <c r="BA990" s="109"/>
      <c r="BB990" s="109"/>
      <c r="BC990" s="109"/>
      <c r="BD990" s="109"/>
      <c r="BE990" s="109"/>
      <c r="BF990" s="109"/>
      <c r="BG990" s="109"/>
      <c r="BH990" s="109"/>
      <c r="BI990" s="109"/>
      <c r="BJ990" s="109"/>
      <c r="BK990" s="109"/>
      <c r="BL990" s="109"/>
      <c r="BM990" s="109"/>
      <c r="BN990" s="109"/>
      <c r="BO990" s="109"/>
      <c r="BP990" s="109"/>
      <c r="BQ990" s="109"/>
      <c r="BR990" s="109"/>
      <c r="BS990" s="109"/>
      <c r="BT990" s="109"/>
      <c r="BU990" s="109"/>
      <c r="BV990" s="109"/>
      <c r="BW990" s="109"/>
      <c r="BX990" s="109"/>
      <c r="BY990" s="109"/>
      <c r="BZ990" s="109"/>
      <c r="CA990" s="109"/>
      <c r="CB990" s="109"/>
      <c r="CC990" s="109"/>
      <c r="CD990" s="109"/>
      <c r="CE990" s="109"/>
      <c r="CF990" s="109"/>
      <c r="CG990" s="109"/>
      <c r="CH990" s="109"/>
      <c r="CI990" s="109"/>
      <c r="CJ990" s="109"/>
      <c r="CK990" s="109"/>
      <c r="CL990" s="109"/>
      <c r="CM990" s="109"/>
      <c r="CN990" s="109"/>
      <c r="CO990" s="109"/>
      <c r="CP990" s="109"/>
      <c r="CQ990" s="109"/>
      <c r="CR990" s="109"/>
      <c r="CS990" s="109"/>
      <c r="CT990" s="109"/>
      <c r="CU990" s="109"/>
      <c r="CV990" s="109"/>
      <c r="CW990" s="109"/>
      <c r="CX990" s="109"/>
      <c r="CY990" s="109"/>
      <c r="CZ990" s="109"/>
      <c r="DA990" s="109"/>
    </row>
    <row r="991" spans="1:105">
      <c r="A991" s="109"/>
      <c r="B991" s="109"/>
      <c r="C991" s="109"/>
      <c r="D991" s="109"/>
      <c r="E991" s="110"/>
      <c r="F991" s="110"/>
      <c r="G991" s="110"/>
      <c r="H991" s="110"/>
      <c r="I991" s="110"/>
      <c r="J991" s="110"/>
      <c r="K991" s="110"/>
      <c r="L991" s="110"/>
      <c r="M991" s="110"/>
      <c r="N991" s="110"/>
      <c r="O991" s="110"/>
      <c r="P991" s="111"/>
      <c r="Q991" s="110"/>
      <c r="R991" s="112"/>
      <c r="S991" s="112"/>
      <c r="T991" s="109"/>
      <c r="U991" s="113"/>
      <c r="V991" s="113"/>
      <c r="W991" s="113"/>
      <c r="X991" s="109"/>
      <c r="Y991" s="109"/>
      <c r="Z991" s="114"/>
      <c r="AA991" s="109"/>
      <c r="AB991" s="109"/>
      <c r="AC991" s="109"/>
      <c r="AD991" s="109"/>
      <c r="AE991" s="109"/>
      <c r="AF991" s="109"/>
      <c r="AG991" s="109"/>
      <c r="AH991" s="109"/>
      <c r="AI991" s="109"/>
      <c r="AJ991" s="109"/>
      <c r="AK991" s="109"/>
      <c r="AL991" s="109"/>
      <c r="AM991" s="109"/>
      <c r="AN991" s="109"/>
      <c r="AO991" s="109"/>
      <c r="AP991" s="109"/>
      <c r="AQ991" s="109"/>
      <c r="AR991" s="109"/>
      <c r="AS991" s="109"/>
      <c r="AT991" s="109"/>
      <c r="AU991" s="109"/>
      <c r="AV991" s="109"/>
      <c r="AW991" s="109"/>
      <c r="AX991" s="109"/>
      <c r="AY991" s="109"/>
      <c r="AZ991" s="109"/>
      <c r="BA991" s="109"/>
      <c r="BB991" s="109"/>
      <c r="BC991" s="109"/>
      <c r="BD991" s="109"/>
      <c r="BE991" s="109"/>
      <c r="BF991" s="109"/>
      <c r="BG991" s="109"/>
      <c r="BH991" s="109"/>
      <c r="BI991" s="109"/>
      <c r="BJ991" s="109"/>
      <c r="BK991" s="109"/>
      <c r="BL991" s="109"/>
      <c r="BM991" s="109"/>
      <c r="BN991" s="109"/>
      <c r="BO991" s="109"/>
      <c r="BP991" s="109"/>
      <c r="BQ991" s="109"/>
      <c r="BR991" s="109"/>
      <c r="BS991" s="109"/>
      <c r="BT991" s="109"/>
      <c r="BU991" s="109"/>
      <c r="BV991" s="109"/>
      <c r="BW991" s="109"/>
      <c r="BX991" s="109"/>
      <c r="BY991" s="109"/>
      <c r="BZ991" s="109"/>
      <c r="CA991" s="109"/>
      <c r="CB991" s="109"/>
      <c r="CC991" s="109"/>
      <c r="CD991" s="109"/>
      <c r="CE991" s="109"/>
      <c r="CF991" s="109"/>
      <c r="CG991" s="109"/>
      <c r="CH991" s="109"/>
      <c r="CI991" s="109"/>
      <c r="CJ991" s="109"/>
      <c r="CK991" s="109"/>
      <c r="CL991" s="109"/>
      <c r="CM991" s="109"/>
      <c r="CN991" s="109"/>
      <c r="CO991" s="109"/>
      <c r="CP991" s="109"/>
      <c r="CQ991" s="109"/>
      <c r="CR991" s="109"/>
      <c r="CS991" s="109"/>
      <c r="CT991" s="109"/>
      <c r="CU991" s="109"/>
      <c r="CV991" s="109"/>
      <c r="CW991" s="109"/>
      <c r="CX991" s="109"/>
      <c r="CY991" s="109"/>
      <c r="CZ991" s="109"/>
      <c r="DA991" s="109"/>
    </row>
    <row r="992" spans="1:105">
      <c r="A992" s="109"/>
      <c r="B992" s="109"/>
      <c r="C992" s="109"/>
      <c r="D992" s="109"/>
      <c r="E992" s="110"/>
      <c r="F992" s="110"/>
      <c r="G992" s="110"/>
      <c r="H992" s="110"/>
      <c r="I992" s="110"/>
      <c r="J992" s="110"/>
      <c r="K992" s="110"/>
      <c r="L992" s="110"/>
      <c r="M992" s="110"/>
      <c r="N992" s="110"/>
      <c r="O992" s="110"/>
      <c r="P992" s="111"/>
      <c r="Q992" s="110"/>
      <c r="R992" s="112"/>
      <c r="S992" s="112"/>
      <c r="T992" s="109"/>
      <c r="U992" s="113"/>
      <c r="V992" s="113"/>
      <c r="W992" s="113"/>
      <c r="X992" s="109"/>
      <c r="Y992" s="109"/>
      <c r="Z992" s="114"/>
      <c r="AA992" s="109"/>
      <c r="AB992" s="109"/>
      <c r="AC992" s="109"/>
      <c r="AD992" s="109"/>
      <c r="AE992" s="109"/>
      <c r="AF992" s="109"/>
      <c r="AG992" s="109"/>
      <c r="AH992" s="109"/>
      <c r="AI992" s="109"/>
      <c r="AJ992" s="109"/>
      <c r="AK992" s="109"/>
      <c r="AL992" s="109"/>
      <c r="AM992" s="109"/>
      <c r="AN992" s="109"/>
      <c r="AO992" s="109"/>
      <c r="AP992" s="109"/>
      <c r="AQ992" s="109"/>
      <c r="AR992" s="109"/>
      <c r="AS992" s="109"/>
      <c r="AT992" s="109"/>
      <c r="AU992" s="109"/>
      <c r="AV992" s="109"/>
      <c r="AW992" s="109"/>
      <c r="AX992" s="109"/>
      <c r="AY992" s="109"/>
      <c r="AZ992" s="109"/>
      <c r="BA992" s="109"/>
      <c r="BB992" s="109"/>
      <c r="BC992" s="109"/>
      <c r="BD992" s="109"/>
      <c r="BE992" s="109"/>
      <c r="BF992" s="109"/>
      <c r="BG992" s="109"/>
      <c r="BH992" s="109"/>
      <c r="BI992" s="109"/>
      <c r="BJ992" s="109"/>
      <c r="BK992" s="109"/>
      <c r="BL992" s="109"/>
      <c r="BM992" s="109"/>
      <c r="BN992" s="109"/>
      <c r="BO992" s="109"/>
      <c r="BP992" s="109"/>
      <c r="BQ992" s="109"/>
      <c r="BR992" s="109"/>
      <c r="BS992" s="109"/>
      <c r="BT992" s="109"/>
      <c r="BU992" s="109"/>
      <c r="BV992" s="109"/>
      <c r="BW992" s="109"/>
      <c r="BX992" s="109"/>
      <c r="BY992" s="109"/>
      <c r="BZ992" s="109"/>
      <c r="CA992" s="109"/>
      <c r="CB992" s="109"/>
      <c r="CC992" s="109"/>
      <c r="CD992" s="109"/>
      <c r="CE992" s="109"/>
      <c r="CF992" s="109"/>
      <c r="CG992" s="109"/>
      <c r="CH992" s="109"/>
      <c r="CI992" s="109"/>
      <c r="CJ992" s="109"/>
      <c r="CK992" s="109"/>
      <c r="CL992" s="109"/>
      <c r="CM992" s="109"/>
      <c r="CN992" s="109"/>
      <c r="CO992" s="109"/>
      <c r="CP992" s="109"/>
      <c r="CQ992" s="109"/>
      <c r="CR992" s="109"/>
      <c r="CS992" s="109"/>
      <c r="CT992" s="109"/>
      <c r="CU992" s="109"/>
      <c r="CV992" s="109"/>
      <c r="CW992" s="109"/>
      <c r="CX992" s="109"/>
      <c r="CY992" s="109"/>
      <c r="CZ992" s="109"/>
      <c r="DA992" s="109"/>
    </row>
    <row r="993" spans="1:105">
      <c r="A993" s="109"/>
      <c r="B993" s="109"/>
      <c r="C993" s="109"/>
      <c r="D993" s="109"/>
      <c r="E993" s="110"/>
      <c r="F993" s="110"/>
      <c r="G993" s="110"/>
      <c r="H993" s="110"/>
      <c r="I993" s="110"/>
      <c r="J993" s="110"/>
      <c r="K993" s="110"/>
      <c r="L993" s="110"/>
      <c r="M993" s="110"/>
      <c r="N993" s="110"/>
      <c r="O993" s="110"/>
      <c r="P993" s="111"/>
      <c r="Q993" s="110"/>
      <c r="R993" s="112"/>
      <c r="S993" s="112"/>
      <c r="T993" s="109"/>
      <c r="U993" s="113"/>
      <c r="V993" s="113"/>
      <c r="W993" s="113"/>
      <c r="X993" s="109"/>
      <c r="Y993" s="109"/>
      <c r="Z993" s="114"/>
      <c r="AA993" s="109"/>
      <c r="AB993" s="109"/>
      <c r="AC993" s="109"/>
      <c r="AD993" s="109"/>
      <c r="AE993" s="109"/>
      <c r="AF993" s="109"/>
      <c r="AG993" s="109"/>
      <c r="AH993" s="109"/>
      <c r="AI993" s="109"/>
      <c r="AJ993" s="109"/>
      <c r="AK993" s="109"/>
      <c r="AL993" s="109"/>
      <c r="AM993" s="109"/>
      <c r="AN993" s="109"/>
      <c r="AO993" s="109"/>
      <c r="AP993" s="109"/>
      <c r="AQ993" s="109"/>
      <c r="AR993" s="109"/>
      <c r="AS993" s="109"/>
      <c r="AT993" s="109"/>
      <c r="AU993" s="109"/>
      <c r="AV993" s="109"/>
      <c r="AW993" s="109"/>
      <c r="AX993" s="109"/>
      <c r="AY993" s="109"/>
      <c r="AZ993" s="109"/>
      <c r="BA993" s="109"/>
      <c r="BB993" s="109"/>
      <c r="BC993" s="109"/>
      <c r="BD993" s="109"/>
      <c r="BE993" s="109"/>
      <c r="BF993" s="109"/>
      <c r="BG993" s="109"/>
      <c r="BH993" s="109"/>
      <c r="BI993" s="109"/>
      <c r="BJ993" s="109"/>
      <c r="BK993" s="109"/>
      <c r="BL993" s="109"/>
      <c r="BM993" s="109"/>
      <c r="BN993" s="109"/>
      <c r="BO993" s="109"/>
      <c r="BP993" s="109"/>
      <c r="BQ993" s="109"/>
      <c r="BR993" s="109"/>
      <c r="BS993" s="109"/>
      <c r="BT993" s="109"/>
      <c r="BU993" s="109"/>
      <c r="BV993" s="109"/>
      <c r="BW993" s="109"/>
      <c r="BX993" s="109"/>
      <c r="BY993" s="109"/>
      <c r="BZ993" s="109"/>
      <c r="CA993" s="109"/>
      <c r="CB993" s="109"/>
      <c r="CC993" s="109"/>
      <c r="CD993" s="109"/>
      <c r="CE993" s="109"/>
      <c r="CF993" s="109"/>
      <c r="CG993" s="109"/>
      <c r="CH993" s="109"/>
      <c r="CI993" s="109"/>
      <c r="CJ993" s="109"/>
      <c r="CK993" s="109"/>
      <c r="CL993" s="109"/>
      <c r="CM993" s="109"/>
      <c r="CN993" s="109"/>
      <c r="CO993" s="109"/>
      <c r="CP993" s="109"/>
      <c r="CQ993" s="109"/>
      <c r="CR993" s="109"/>
      <c r="CS993" s="109"/>
      <c r="CT993" s="109"/>
      <c r="CU993" s="109"/>
      <c r="CV993" s="109"/>
      <c r="CW993" s="109"/>
      <c r="CX993" s="109"/>
      <c r="CY993" s="109"/>
      <c r="CZ993" s="109"/>
      <c r="DA993" s="109"/>
    </row>
    <row r="994" spans="1:105">
      <c r="A994" s="109"/>
      <c r="B994" s="109"/>
      <c r="C994" s="109"/>
      <c r="D994" s="109"/>
      <c r="E994" s="110"/>
      <c r="F994" s="110"/>
      <c r="G994" s="110"/>
      <c r="H994" s="110"/>
      <c r="I994" s="110"/>
      <c r="J994" s="110"/>
      <c r="K994" s="110"/>
      <c r="L994" s="110"/>
      <c r="M994" s="110"/>
      <c r="N994" s="110"/>
      <c r="O994" s="110"/>
      <c r="P994" s="111"/>
      <c r="Q994" s="110"/>
      <c r="R994" s="112"/>
      <c r="S994" s="112"/>
      <c r="T994" s="109"/>
      <c r="U994" s="113"/>
      <c r="V994" s="113"/>
      <c r="W994" s="113"/>
      <c r="X994" s="109"/>
      <c r="Y994" s="109"/>
      <c r="Z994" s="114"/>
      <c r="AA994" s="109"/>
      <c r="AB994" s="109"/>
      <c r="AC994" s="109"/>
      <c r="AD994" s="109"/>
      <c r="AE994" s="109"/>
      <c r="AF994" s="109"/>
      <c r="AG994" s="109"/>
      <c r="AH994" s="109"/>
      <c r="AI994" s="109"/>
      <c r="AJ994" s="109"/>
      <c r="AK994" s="109"/>
      <c r="AL994" s="109"/>
      <c r="AM994" s="109"/>
      <c r="AN994" s="109"/>
      <c r="AO994" s="109"/>
      <c r="AP994" s="109"/>
      <c r="AQ994" s="109"/>
      <c r="AR994" s="109"/>
      <c r="AS994" s="109"/>
      <c r="AT994" s="109"/>
      <c r="AU994" s="109"/>
      <c r="AV994" s="109"/>
      <c r="AW994" s="109"/>
      <c r="AX994" s="109"/>
      <c r="AY994" s="109"/>
      <c r="AZ994" s="109"/>
      <c r="BA994" s="109"/>
      <c r="BB994" s="109"/>
      <c r="BC994" s="109"/>
      <c r="BD994" s="109"/>
      <c r="BE994" s="109"/>
      <c r="BF994" s="109"/>
      <c r="BG994" s="109"/>
      <c r="BH994" s="109"/>
      <c r="BI994" s="109"/>
      <c r="BJ994" s="109"/>
      <c r="BK994" s="109"/>
      <c r="BL994" s="109"/>
      <c r="BM994" s="109"/>
      <c r="BN994" s="109"/>
      <c r="BO994" s="109"/>
      <c r="BP994" s="109"/>
      <c r="BQ994" s="109"/>
      <c r="BR994" s="109"/>
      <c r="BS994" s="109"/>
      <c r="BT994" s="109"/>
      <c r="BU994" s="109"/>
      <c r="BV994" s="109"/>
      <c r="BW994" s="109"/>
      <c r="BX994" s="109"/>
      <c r="BY994" s="109"/>
      <c r="BZ994" s="109"/>
      <c r="CA994" s="109"/>
      <c r="CB994" s="109"/>
      <c r="CC994" s="109"/>
      <c r="CD994" s="109"/>
      <c r="CE994" s="109"/>
      <c r="CF994" s="109"/>
      <c r="CG994" s="109"/>
      <c r="CH994" s="109"/>
      <c r="CI994" s="109"/>
      <c r="CJ994" s="109"/>
      <c r="CK994" s="109"/>
      <c r="CL994" s="109"/>
      <c r="CM994" s="109"/>
      <c r="CN994" s="109"/>
      <c r="CO994" s="109"/>
      <c r="CP994" s="109"/>
      <c r="CQ994" s="109"/>
      <c r="CR994" s="109"/>
      <c r="CS994" s="109"/>
      <c r="CT994" s="109"/>
      <c r="CU994" s="109"/>
      <c r="CV994" s="109"/>
      <c r="CW994" s="109"/>
      <c r="CX994" s="109"/>
      <c r="CY994" s="109"/>
      <c r="CZ994" s="109"/>
      <c r="DA994" s="109"/>
    </row>
    <row r="995" spans="1:105">
      <c r="A995" s="109"/>
      <c r="B995" s="109"/>
      <c r="C995" s="109"/>
      <c r="D995" s="109"/>
      <c r="E995" s="110"/>
      <c r="F995" s="110"/>
      <c r="G995" s="110"/>
      <c r="H995" s="110"/>
      <c r="I995" s="110"/>
      <c r="J995" s="110"/>
      <c r="K995" s="110"/>
      <c r="L995" s="110"/>
      <c r="M995" s="110"/>
      <c r="N995" s="110"/>
      <c r="O995" s="110"/>
      <c r="P995" s="111"/>
      <c r="Q995" s="110"/>
      <c r="R995" s="112"/>
      <c r="S995" s="112"/>
      <c r="T995" s="109"/>
      <c r="U995" s="113"/>
      <c r="V995" s="113"/>
      <c r="W995" s="113"/>
      <c r="X995" s="109"/>
      <c r="Y995" s="109"/>
      <c r="Z995" s="114"/>
      <c r="AA995" s="109"/>
      <c r="AB995" s="109"/>
      <c r="AC995" s="109"/>
      <c r="AD995" s="109"/>
      <c r="AE995" s="109"/>
      <c r="AF995" s="109"/>
      <c r="AG995" s="109"/>
      <c r="AH995" s="109"/>
      <c r="AI995" s="109"/>
      <c r="AJ995" s="109"/>
      <c r="AK995" s="109"/>
      <c r="AL995" s="109"/>
      <c r="AM995" s="109"/>
      <c r="AN995" s="109"/>
      <c r="AO995" s="109"/>
      <c r="AP995" s="109"/>
      <c r="AQ995" s="109"/>
      <c r="AR995" s="109"/>
      <c r="AS995" s="109"/>
      <c r="AT995" s="109"/>
      <c r="AU995" s="109"/>
      <c r="AV995" s="109"/>
      <c r="AW995" s="109"/>
      <c r="AX995" s="109"/>
      <c r="AY995" s="109"/>
      <c r="AZ995" s="109"/>
      <c r="BA995" s="109"/>
      <c r="BB995" s="109"/>
      <c r="BC995" s="109"/>
      <c r="BD995" s="109"/>
      <c r="BE995" s="109"/>
      <c r="BF995" s="109"/>
      <c r="BG995" s="109"/>
      <c r="BH995" s="109"/>
      <c r="BI995" s="109"/>
      <c r="BJ995" s="109"/>
      <c r="BK995" s="109"/>
      <c r="BL995" s="109"/>
      <c r="BM995" s="109"/>
      <c r="BN995" s="109"/>
      <c r="BO995" s="109"/>
      <c r="BP995" s="109"/>
      <c r="BQ995" s="109"/>
      <c r="BR995" s="109"/>
      <c r="BS995" s="109"/>
      <c r="BT995" s="109"/>
      <c r="BU995" s="109"/>
      <c r="BV995" s="109"/>
      <c r="BW995" s="109"/>
      <c r="BX995" s="109"/>
      <c r="BY995" s="109"/>
      <c r="BZ995" s="109"/>
      <c r="CA995" s="109"/>
      <c r="CB995" s="109"/>
      <c r="CC995" s="109"/>
      <c r="CD995" s="109"/>
      <c r="CE995" s="109"/>
      <c r="CF995" s="109"/>
      <c r="CG995" s="109"/>
      <c r="CH995" s="109"/>
      <c r="CI995" s="109"/>
      <c r="CJ995" s="109"/>
      <c r="CK995" s="109"/>
      <c r="CL995" s="109"/>
      <c r="CM995" s="109"/>
      <c r="CN995" s="109"/>
      <c r="CO995" s="109"/>
      <c r="CP995" s="109"/>
      <c r="CQ995" s="109"/>
      <c r="CR995" s="109"/>
      <c r="CS995" s="109"/>
      <c r="CT995" s="109"/>
      <c r="CU995" s="109"/>
      <c r="CV995" s="109"/>
      <c r="CW995" s="109"/>
      <c r="CX995" s="109"/>
      <c r="CY995" s="109"/>
      <c r="CZ995" s="109"/>
      <c r="DA995" s="109"/>
    </row>
    <row r="996" spans="1:105">
      <c r="A996" s="109"/>
      <c r="B996" s="109"/>
      <c r="C996" s="109"/>
      <c r="D996" s="109"/>
      <c r="E996" s="110"/>
      <c r="F996" s="110"/>
      <c r="G996" s="110"/>
      <c r="H996" s="110"/>
      <c r="I996" s="110"/>
      <c r="J996" s="110"/>
      <c r="K996" s="110"/>
      <c r="L996" s="110"/>
      <c r="M996" s="110"/>
      <c r="N996" s="110"/>
      <c r="O996" s="110"/>
      <c r="P996" s="111"/>
      <c r="Q996" s="110"/>
      <c r="R996" s="112"/>
      <c r="S996" s="112"/>
      <c r="T996" s="109"/>
      <c r="U996" s="113"/>
      <c r="V996" s="113"/>
      <c r="W996" s="113"/>
      <c r="X996" s="109"/>
      <c r="Y996" s="109"/>
      <c r="Z996" s="114"/>
      <c r="AA996" s="109"/>
      <c r="AB996" s="109"/>
      <c r="AC996" s="109"/>
      <c r="AD996" s="109"/>
      <c r="AE996" s="109"/>
      <c r="AF996" s="109"/>
      <c r="AG996" s="109"/>
      <c r="AH996" s="109"/>
      <c r="AI996" s="109"/>
      <c r="AJ996" s="109"/>
      <c r="AK996" s="109"/>
      <c r="AL996" s="109"/>
      <c r="AM996" s="109"/>
      <c r="AN996" s="109"/>
      <c r="AO996" s="109"/>
      <c r="AP996" s="109"/>
      <c r="AQ996" s="109"/>
      <c r="AR996" s="109"/>
      <c r="AS996" s="109"/>
      <c r="AT996" s="109"/>
      <c r="AU996" s="109"/>
      <c r="AV996" s="109"/>
      <c r="AW996" s="109"/>
      <c r="AX996" s="109"/>
      <c r="AY996" s="109"/>
      <c r="AZ996" s="109"/>
      <c r="BA996" s="109"/>
      <c r="BB996" s="109"/>
      <c r="BC996" s="109"/>
      <c r="BD996" s="109"/>
      <c r="BE996" s="109"/>
      <c r="BF996" s="109"/>
      <c r="BG996" s="109"/>
      <c r="BH996" s="109"/>
      <c r="BI996" s="109"/>
      <c r="BJ996" s="109"/>
      <c r="BK996" s="109"/>
      <c r="BL996" s="109"/>
      <c r="BM996" s="109"/>
      <c r="BN996" s="109"/>
      <c r="BO996" s="109"/>
      <c r="BP996" s="109"/>
      <c r="BQ996" s="109"/>
      <c r="BR996" s="109"/>
      <c r="BS996" s="109"/>
      <c r="BT996" s="109"/>
      <c r="BU996" s="109"/>
      <c r="BV996" s="109"/>
      <c r="BW996" s="109"/>
      <c r="BX996" s="109"/>
      <c r="BY996" s="109"/>
      <c r="BZ996" s="109"/>
      <c r="CA996" s="109"/>
      <c r="CB996" s="109"/>
      <c r="CC996" s="109"/>
      <c r="CD996" s="109"/>
      <c r="CE996" s="109"/>
      <c r="CF996" s="109"/>
      <c r="CG996" s="109"/>
      <c r="CH996" s="109"/>
      <c r="CI996" s="109"/>
      <c r="CJ996" s="109"/>
      <c r="CK996" s="109"/>
      <c r="CL996" s="109"/>
      <c r="CM996" s="109"/>
      <c r="CN996" s="109"/>
      <c r="CO996" s="109"/>
      <c r="CP996" s="109"/>
      <c r="CQ996" s="109"/>
      <c r="CR996" s="109"/>
      <c r="CS996" s="109"/>
      <c r="CT996" s="109"/>
      <c r="CU996" s="109"/>
      <c r="CV996" s="109"/>
      <c r="CW996" s="109"/>
      <c r="CX996" s="109"/>
      <c r="CY996" s="109"/>
      <c r="CZ996" s="109"/>
      <c r="DA996" s="109"/>
    </row>
    <row r="997" spans="1:105">
      <c r="A997" s="109"/>
      <c r="B997" s="109"/>
      <c r="C997" s="109"/>
      <c r="D997" s="109"/>
      <c r="E997" s="110"/>
      <c r="F997" s="110"/>
      <c r="G997" s="110"/>
      <c r="H997" s="110"/>
      <c r="I997" s="110"/>
      <c r="J997" s="110"/>
      <c r="K997" s="110"/>
      <c r="L997" s="110"/>
      <c r="M997" s="110"/>
      <c r="N997" s="110"/>
      <c r="O997" s="110"/>
      <c r="P997" s="111"/>
      <c r="Q997" s="110"/>
      <c r="R997" s="112"/>
      <c r="S997" s="112"/>
      <c r="T997" s="109"/>
      <c r="U997" s="113"/>
      <c r="V997" s="113"/>
      <c r="W997" s="113"/>
      <c r="X997" s="109"/>
      <c r="Y997" s="109"/>
      <c r="Z997" s="114"/>
      <c r="AA997" s="109"/>
      <c r="AB997" s="109"/>
      <c r="AC997" s="109"/>
      <c r="AD997" s="109"/>
      <c r="AE997" s="109"/>
      <c r="AF997" s="109"/>
      <c r="AG997" s="109"/>
      <c r="AH997" s="109"/>
      <c r="AI997" s="109"/>
      <c r="AJ997" s="109"/>
      <c r="AK997" s="109"/>
      <c r="AL997" s="109"/>
      <c r="AM997" s="109"/>
      <c r="AN997" s="109"/>
      <c r="AO997" s="109"/>
      <c r="AP997" s="109"/>
      <c r="AQ997" s="109"/>
      <c r="AR997" s="109"/>
      <c r="AS997" s="109"/>
      <c r="AT997" s="109"/>
      <c r="AU997" s="109"/>
      <c r="AV997" s="109"/>
      <c r="AW997" s="109"/>
      <c r="AX997" s="109"/>
      <c r="AY997" s="109"/>
      <c r="AZ997" s="109"/>
      <c r="BA997" s="109"/>
      <c r="BB997" s="109"/>
      <c r="BC997" s="109"/>
      <c r="BD997" s="109"/>
      <c r="BE997" s="109"/>
      <c r="BF997" s="109"/>
      <c r="BG997" s="109"/>
      <c r="BH997" s="109"/>
      <c r="BI997" s="109"/>
      <c r="BJ997" s="109"/>
      <c r="BK997" s="109"/>
      <c r="BL997" s="109"/>
      <c r="BM997" s="109"/>
      <c r="BN997" s="109"/>
      <c r="BO997" s="109"/>
      <c r="BP997" s="109"/>
      <c r="BQ997" s="109"/>
      <c r="BR997" s="109"/>
      <c r="BS997" s="109"/>
      <c r="BT997" s="109"/>
      <c r="BU997" s="109"/>
      <c r="BV997" s="109"/>
      <c r="BW997" s="109"/>
      <c r="BX997" s="109"/>
      <c r="BY997" s="109"/>
      <c r="BZ997" s="109"/>
      <c r="CA997" s="109"/>
      <c r="CB997" s="109"/>
      <c r="CC997" s="109"/>
      <c r="CD997" s="109"/>
      <c r="CE997" s="109"/>
      <c r="CF997" s="109"/>
      <c r="CG997" s="109"/>
      <c r="CH997" s="109"/>
      <c r="CI997" s="109"/>
      <c r="CJ997" s="109"/>
      <c r="CK997" s="109"/>
      <c r="CL997" s="109"/>
      <c r="CM997" s="109"/>
      <c r="CN997" s="109"/>
      <c r="CO997" s="109"/>
      <c r="CP997" s="109"/>
      <c r="CQ997" s="109"/>
      <c r="CR997" s="109"/>
      <c r="CS997" s="109"/>
      <c r="CT997" s="109"/>
      <c r="CU997" s="109"/>
      <c r="CV997" s="109"/>
      <c r="CW997" s="109"/>
      <c r="CX997" s="109"/>
      <c r="CY997" s="109"/>
      <c r="CZ997" s="109"/>
      <c r="DA997" s="109"/>
    </row>
    <row r="998" spans="1:105">
      <c r="A998" s="109"/>
      <c r="B998" s="109"/>
      <c r="C998" s="109"/>
      <c r="D998" s="109"/>
      <c r="E998" s="110"/>
      <c r="F998" s="110"/>
      <c r="G998" s="110"/>
      <c r="H998" s="110"/>
      <c r="I998" s="110"/>
      <c r="J998" s="110"/>
      <c r="K998" s="110"/>
      <c r="L998" s="110"/>
      <c r="M998" s="110"/>
      <c r="N998" s="110"/>
      <c r="O998" s="110"/>
      <c r="P998" s="111"/>
      <c r="Q998" s="110"/>
      <c r="R998" s="112"/>
      <c r="S998" s="112"/>
      <c r="T998" s="109"/>
      <c r="U998" s="113"/>
      <c r="V998" s="113"/>
      <c r="W998" s="113"/>
      <c r="X998" s="109"/>
      <c r="Y998" s="109"/>
      <c r="Z998" s="114"/>
      <c r="AA998" s="109"/>
      <c r="AB998" s="109"/>
      <c r="AC998" s="109"/>
      <c r="AD998" s="109"/>
      <c r="AE998" s="109"/>
      <c r="AF998" s="109"/>
      <c r="AG998" s="109"/>
      <c r="AH998" s="109"/>
      <c r="AI998" s="109"/>
      <c r="AJ998" s="109"/>
      <c r="AK998" s="109"/>
      <c r="AL998" s="109"/>
      <c r="AM998" s="109"/>
      <c r="AN998" s="109"/>
      <c r="AO998" s="109"/>
      <c r="AP998" s="109"/>
      <c r="AQ998" s="109"/>
      <c r="AR998" s="109"/>
      <c r="AS998" s="109"/>
      <c r="AT998" s="109"/>
      <c r="AU998" s="109"/>
      <c r="AV998" s="109"/>
      <c r="AW998" s="109"/>
      <c r="AX998" s="109"/>
      <c r="AY998" s="109"/>
      <c r="AZ998" s="109"/>
      <c r="BA998" s="109"/>
      <c r="BB998" s="109"/>
      <c r="BC998" s="109"/>
      <c r="BD998" s="109"/>
      <c r="BE998" s="109"/>
      <c r="BF998" s="109"/>
      <c r="BG998" s="109"/>
      <c r="BH998" s="109"/>
      <c r="BI998" s="109"/>
      <c r="BJ998" s="109"/>
      <c r="BK998" s="109"/>
      <c r="BL998" s="109"/>
      <c r="BM998" s="109"/>
      <c r="BN998" s="109"/>
      <c r="BO998" s="109"/>
      <c r="BP998" s="109"/>
      <c r="BQ998" s="109"/>
      <c r="BR998" s="109"/>
      <c r="BS998" s="109"/>
      <c r="BT998" s="109"/>
      <c r="BU998" s="109"/>
      <c r="BV998" s="109"/>
      <c r="BW998" s="109"/>
      <c r="BX998" s="109"/>
      <c r="BY998" s="109"/>
      <c r="BZ998" s="109"/>
      <c r="CA998" s="109"/>
      <c r="CB998" s="109"/>
      <c r="CC998" s="109"/>
      <c r="CD998" s="109"/>
      <c r="CE998" s="109"/>
      <c r="CF998" s="109"/>
      <c r="CG998" s="109"/>
      <c r="CH998" s="109"/>
      <c r="CI998" s="109"/>
      <c r="CJ998" s="109"/>
      <c r="CK998" s="109"/>
      <c r="CL998" s="109"/>
      <c r="CM998" s="109"/>
      <c r="CN998" s="109"/>
      <c r="CO998" s="109"/>
      <c r="CP998" s="109"/>
      <c r="CQ998" s="109"/>
      <c r="CR998" s="109"/>
      <c r="CS998" s="109"/>
      <c r="CT998" s="109"/>
      <c r="CU998" s="109"/>
      <c r="CV998" s="109"/>
      <c r="CW998" s="109"/>
      <c r="CX998" s="109"/>
      <c r="CY998" s="109"/>
      <c r="CZ998" s="109"/>
      <c r="DA998" s="109"/>
    </row>
    <row r="999" spans="1:105">
      <c r="A999" s="109"/>
      <c r="B999" s="109"/>
      <c r="C999" s="109"/>
      <c r="D999" s="109"/>
      <c r="E999" s="110"/>
      <c r="F999" s="110"/>
      <c r="G999" s="110"/>
      <c r="H999" s="110"/>
      <c r="I999" s="110"/>
      <c r="J999" s="110"/>
      <c r="K999" s="110"/>
      <c r="L999" s="110"/>
      <c r="M999" s="110"/>
      <c r="N999" s="110"/>
      <c r="O999" s="110"/>
      <c r="P999" s="111"/>
      <c r="Q999" s="110"/>
      <c r="R999" s="112"/>
      <c r="S999" s="112"/>
      <c r="T999" s="109"/>
      <c r="U999" s="113"/>
      <c r="V999" s="113"/>
      <c r="W999" s="113"/>
      <c r="X999" s="109"/>
      <c r="Y999" s="109"/>
      <c r="Z999" s="114"/>
      <c r="AA999" s="109"/>
      <c r="AB999" s="109"/>
      <c r="AC999" s="109"/>
      <c r="AD999" s="109"/>
      <c r="AE999" s="109"/>
      <c r="AF999" s="109"/>
      <c r="AG999" s="109"/>
      <c r="AH999" s="109"/>
      <c r="AI999" s="109"/>
      <c r="AJ999" s="109"/>
      <c r="AK999" s="109"/>
      <c r="AL999" s="109"/>
      <c r="AM999" s="109"/>
      <c r="AN999" s="109"/>
      <c r="AO999" s="109"/>
      <c r="AP999" s="109"/>
      <c r="AQ999" s="109"/>
      <c r="AR999" s="109"/>
      <c r="AS999" s="109"/>
      <c r="AT999" s="109"/>
      <c r="AU999" s="109"/>
      <c r="AV999" s="109"/>
      <c r="AW999" s="109"/>
      <c r="AX999" s="109"/>
      <c r="AY999" s="109"/>
      <c r="AZ999" s="109"/>
      <c r="BA999" s="109"/>
      <c r="BB999" s="109"/>
      <c r="BC999" s="109"/>
      <c r="BD999" s="109"/>
      <c r="BE999" s="109"/>
      <c r="BF999" s="109"/>
      <c r="BG999" s="109"/>
      <c r="BH999" s="109"/>
      <c r="BI999" s="109"/>
      <c r="BJ999" s="109"/>
      <c r="BK999" s="109"/>
      <c r="BL999" s="109"/>
      <c r="BM999" s="109"/>
      <c r="BN999" s="109"/>
      <c r="BO999" s="109"/>
      <c r="BP999" s="109"/>
      <c r="BQ999" s="109"/>
      <c r="BR999" s="109"/>
      <c r="BS999" s="109"/>
      <c r="BT999" s="109"/>
      <c r="BU999" s="109"/>
      <c r="BV999" s="109"/>
      <c r="BW999" s="109"/>
      <c r="BX999" s="109"/>
      <c r="BY999" s="109"/>
      <c r="BZ999" s="109"/>
      <c r="CA999" s="109"/>
      <c r="CB999" s="109"/>
      <c r="CC999" s="109"/>
      <c r="CD999" s="109"/>
      <c r="CE999" s="109"/>
      <c r="CF999" s="109"/>
      <c r="CG999" s="109"/>
      <c r="CH999" s="109"/>
      <c r="CI999" s="109"/>
      <c r="CJ999" s="109"/>
      <c r="CK999" s="109"/>
      <c r="CL999" s="109"/>
      <c r="CM999" s="109"/>
      <c r="CN999" s="109"/>
      <c r="CO999" s="109"/>
      <c r="CP999" s="109"/>
      <c r="CQ999" s="109"/>
      <c r="CR999" s="109"/>
      <c r="CS999" s="109"/>
      <c r="CT999" s="109"/>
      <c r="CU999" s="109"/>
      <c r="CV999" s="109"/>
      <c r="CW999" s="109"/>
      <c r="CX999" s="109"/>
      <c r="CY999" s="109"/>
      <c r="CZ999" s="109"/>
      <c r="DA999" s="109"/>
    </row>
    <row r="1000" spans="1:105">
      <c r="A1000" s="109"/>
      <c r="B1000" s="109"/>
      <c r="C1000" s="109"/>
      <c r="D1000" s="109"/>
      <c r="E1000" s="110"/>
      <c r="F1000" s="110"/>
      <c r="G1000" s="110"/>
      <c r="H1000" s="110"/>
      <c r="I1000" s="110"/>
      <c r="J1000" s="110"/>
      <c r="K1000" s="110"/>
      <c r="L1000" s="110"/>
      <c r="M1000" s="110"/>
      <c r="N1000" s="110"/>
      <c r="O1000" s="110"/>
      <c r="P1000" s="111"/>
      <c r="Q1000" s="110"/>
      <c r="R1000" s="112"/>
      <c r="S1000" s="112"/>
      <c r="T1000" s="109"/>
      <c r="U1000" s="113"/>
      <c r="V1000" s="113"/>
      <c r="W1000" s="113"/>
      <c r="X1000" s="109"/>
      <c r="Y1000" s="109"/>
      <c r="Z1000" s="114"/>
      <c r="AA1000" s="109"/>
      <c r="AB1000" s="109"/>
      <c r="AC1000" s="109"/>
      <c r="AD1000" s="109"/>
      <c r="AE1000" s="109"/>
      <c r="AF1000" s="109"/>
      <c r="AG1000" s="109"/>
      <c r="AH1000" s="109"/>
      <c r="AI1000" s="109"/>
      <c r="AJ1000" s="109"/>
      <c r="AK1000" s="109"/>
      <c r="AL1000" s="109"/>
      <c r="AM1000" s="109"/>
      <c r="AN1000" s="109"/>
      <c r="AO1000" s="109"/>
      <c r="AP1000" s="109"/>
      <c r="AQ1000" s="109"/>
      <c r="AR1000" s="109"/>
      <c r="AS1000" s="109"/>
      <c r="AT1000" s="109"/>
      <c r="AU1000" s="109"/>
      <c r="AV1000" s="109"/>
      <c r="AW1000" s="109"/>
      <c r="AX1000" s="109"/>
      <c r="AY1000" s="109"/>
      <c r="AZ1000" s="109"/>
      <c r="BA1000" s="109"/>
      <c r="BB1000" s="109"/>
      <c r="BC1000" s="109"/>
      <c r="BD1000" s="109"/>
      <c r="BE1000" s="109"/>
      <c r="BF1000" s="109"/>
      <c r="BG1000" s="109"/>
      <c r="BH1000" s="109"/>
      <c r="BI1000" s="109"/>
      <c r="BJ1000" s="109"/>
      <c r="BK1000" s="109"/>
      <c r="BL1000" s="109"/>
      <c r="BM1000" s="109"/>
      <c r="BN1000" s="109"/>
      <c r="BO1000" s="109"/>
      <c r="BP1000" s="109"/>
      <c r="BQ1000" s="109"/>
      <c r="BR1000" s="109"/>
      <c r="BS1000" s="109"/>
      <c r="BT1000" s="109"/>
      <c r="BU1000" s="109"/>
      <c r="BV1000" s="109"/>
      <c r="BW1000" s="109"/>
      <c r="BX1000" s="109"/>
      <c r="BY1000" s="109"/>
      <c r="BZ1000" s="109"/>
      <c r="CA1000" s="109"/>
      <c r="CB1000" s="109"/>
      <c r="CC1000" s="109"/>
      <c r="CD1000" s="109"/>
      <c r="CE1000" s="109"/>
      <c r="CF1000" s="109"/>
      <c r="CG1000" s="109"/>
      <c r="CH1000" s="109"/>
      <c r="CI1000" s="109"/>
      <c r="CJ1000" s="109"/>
      <c r="CK1000" s="109"/>
      <c r="CL1000" s="109"/>
      <c r="CM1000" s="109"/>
      <c r="CN1000" s="109"/>
      <c r="CO1000" s="109"/>
      <c r="CP1000" s="109"/>
      <c r="CQ1000" s="109"/>
      <c r="CR1000" s="109"/>
      <c r="CS1000" s="109"/>
      <c r="CT1000" s="109"/>
      <c r="CU1000" s="109"/>
      <c r="CV1000" s="109"/>
      <c r="CW1000" s="109"/>
      <c r="CX1000" s="109"/>
      <c r="CY1000" s="109"/>
      <c r="CZ1000" s="109"/>
      <c r="DA1000" s="109"/>
    </row>
    <row r="1001" spans="1:105">
      <c r="A1001" s="109"/>
      <c r="B1001" s="109"/>
      <c r="C1001" s="109"/>
      <c r="D1001" s="109"/>
      <c r="E1001" s="110"/>
      <c r="F1001" s="110"/>
      <c r="G1001" s="110"/>
      <c r="H1001" s="110"/>
      <c r="I1001" s="110"/>
      <c r="J1001" s="110"/>
      <c r="K1001" s="110"/>
      <c r="L1001" s="110"/>
      <c r="M1001" s="110"/>
      <c r="N1001" s="110"/>
      <c r="O1001" s="110"/>
      <c r="P1001" s="111"/>
      <c r="Q1001" s="110"/>
      <c r="R1001" s="112"/>
      <c r="S1001" s="112"/>
      <c r="T1001" s="109"/>
      <c r="U1001" s="113"/>
      <c r="V1001" s="113"/>
      <c r="W1001" s="113"/>
      <c r="X1001" s="109"/>
      <c r="Y1001" s="109"/>
      <c r="Z1001" s="114"/>
      <c r="AA1001" s="109"/>
      <c r="AB1001" s="109"/>
      <c r="AC1001" s="109"/>
      <c r="AD1001" s="109"/>
      <c r="AE1001" s="109"/>
      <c r="AF1001" s="109"/>
      <c r="AG1001" s="109"/>
      <c r="AH1001" s="109"/>
      <c r="AI1001" s="109"/>
      <c r="AJ1001" s="109"/>
      <c r="AK1001" s="109"/>
      <c r="AL1001" s="109"/>
      <c r="AM1001" s="109"/>
      <c r="AN1001" s="109"/>
      <c r="AO1001" s="109"/>
      <c r="AP1001" s="109"/>
      <c r="AQ1001" s="109"/>
      <c r="AR1001" s="109"/>
      <c r="AS1001" s="109"/>
      <c r="AT1001" s="109"/>
      <c r="AU1001" s="109"/>
      <c r="AV1001" s="109"/>
      <c r="AW1001" s="109"/>
      <c r="AX1001" s="109"/>
      <c r="AY1001" s="109"/>
      <c r="AZ1001" s="109"/>
      <c r="BA1001" s="109"/>
      <c r="BB1001" s="109"/>
      <c r="BC1001" s="109"/>
      <c r="BD1001" s="109"/>
      <c r="BE1001" s="109"/>
      <c r="BF1001" s="109"/>
      <c r="BG1001" s="109"/>
      <c r="BH1001" s="109"/>
      <c r="BI1001" s="109"/>
      <c r="BJ1001" s="109"/>
      <c r="BK1001" s="109"/>
      <c r="BL1001" s="109"/>
      <c r="BM1001" s="109"/>
      <c r="BN1001" s="109"/>
      <c r="BO1001" s="109"/>
      <c r="BP1001" s="109"/>
      <c r="BQ1001" s="109"/>
      <c r="BR1001" s="109"/>
      <c r="BS1001" s="109"/>
      <c r="BT1001" s="109"/>
      <c r="BU1001" s="109"/>
      <c r="BV1001" s="109"/>
      <c r="BW1001" s="109"/>
      <c r="BX1001" s="109"/>
      <c r="BY1001" s="109"/>
      <c r="BZ1001" s="109"/>
      <c r="CA1001" s="109"/>
      <c r="CB1001" s="109"/>
      <c r="CC1001" s="109"/>
      <c r="CD1001" s="109"/>
      <c r="CE1001" s="109"/>
      <c r="CF1001" s="109"/>
      <c r="CG1001" s="109"/>
      <c r="CH1001" s="109"/>
      <c r="CI1001" s="109"/>
      <c r="CJ1001" s="109"/>
      <c r="CK1001" s="109"/>
      <c r="CL1001" s="109"/>
      <c r="CM1001" s="109"/>
      <c r="CN1001" s="109"/>
      <c r="CO1001" s="109"/>
      <c r="CP1001" s="109"/>
      <c r="CQ1001" s="109"/>
      <c r="CR1001" s="109"/>
      <c r="CS1001" s="109"/>
      <c r="CT1001" s="109"/>
      <c r="CU1001" s="109"/>
      <c r="CV1001" s="109"/>
      <c r="CW1001" s="109"/>
      <c r="CX1001" s="109"/>
      <c r="CY1001" s="109"/>
      <c r="CZ1001" s="109"/>
      <c r="DA1001" s="109"/>
    </row>
    <row r="1002" spans="1:105">
      <c r="A1002" s="109"/>
      <c r="B1002" s="109"/>
      <c r="C1002" s="109"/>
      <c r="D1002" s="109"/>
      <c r="E1002" s="110"/>
      <c r="F1002" s="110"/>
      <c r="G1002" s="110"/>
      <c r="H1002" s="110"/>
      <c r="I1002" s="110"/>
      <c r="J1002" s="110"/>
      <c r="K1002" s="110"/>
      <c r="L1002" s="110"/>
      <c r="M1002" s="110"/>
      <c r="N1002" s="110"/>
      <c r="O1002" s="110"/>
      <c r="P1002" s="111"/>
      <c r="Q1002" s="110"/>
      <c r="R1002" s="112"/>
      <c r="S1002" s="112"/>
      <c r="T1002" s="109"/>
      <c r="U1002" s="113"/>
      <c r="V1002" s="113"/>
      <c r="W1002" s="113"/>
      <c r="X1002" s="109"/>
      <c r="Y1002" s="109"/>
      <c r="Z1002" s="114"/>
      <c r="AA1002" s="109"/>
      <c r="AB1002" s="109"/>
      <c r="AC1002" s="109"/>
      <c r="AD1002" s="109"/>
      <c r="AE1002" s="109"/>
      <c r="AF1002" s="109"/>
      <c r="AG1002" s="109"/>
      <c r="AH1002" s="109"/>
      <c r="AI1002" s="109"/>
      <c r="AJ1002" s="109"/>
      <c r="AK1002" s="109"/>
      <c r="AL1002" s="109"/>
      <c r="AM1002" s="109"/>
      <c r="AN1002" s="109"/>
      <c r="AO1002" s="109"/>
      <c r="AP1002" s="109"/>
      <c r="AQ1002" s="109"/>
      <c r="AR1002" s="109"/>
      <c r="AS1002" s="109"/>
      <c r="AT1002" s="109"/>
      <c r="AU1002" s="109"/>
      <c r="AV1002" s="109"/>
      <c r="AW1002" s="109"/>
      <c r="AX1002" s="109"/>
      <c r="AY1002" s="109"/>
      <c r="AZ1002" s="109"/>
      <c r="BA1002" s="109"/>
      <c r="BB1002" s="109"/>
      <c r="BC1002" s="109"/>
      <c r="BD1002" s="109"/>
      <c r="BE1002" s="109"/>
      <c r="BF1002" s="109"/>
      <c r="BG1002" s="109"/>
      <c r="BH1002" s="109"/>
      <c r="BI1002" s="109"/>
      <c r="BJ1002" s="109"/>
      <c r="BK1002" s="109"/>
      <c r="BL1002" s="109"/>
      <c r="BM1002" s="109"/>
      <c r="BN1002" s="109"/>
      <c r="BO1002" s="109"/>
      <c r="BP1002" s="109"/>
      <c r="BQ1002" s="109"/>
      <c r="BR1002" s="109"/>
      <c r="BS1002" s="109"/>
      <c r="BT1002" s="109"/>
      <c r="BU1002" s="109"/>
      <c r="BV1002" s="109"/>
      <c r="BW1002" s="109"/>
      <c r="BX1002" s="109"/>
      <c r="BY1002" s="109"/>
      <c r="BZ1002" s="109"/>
      <c r="CA1002" s="109"/>
      <c r="CB1002" s="109"/>
      <c r="CC1002" s="109"/>
      <c r="CD1002" s="109"/>
      <c r="CE1002" s="109"/>
      <c r="CF1002" s="109"/>
      <c r="CG1002" s="109"/>
      <c r="CH1002" s="109"/>
      <c r="CI1002" s="109"/>
      <c r="CJ1002" s="109"/>
      <c r="CK1002" s="109"/>
      <c r="CL1002" s="109"/>
      <c r="CM1002" s="109"/>
      <c r="CN1002" s="109"/>
      <c r="CO1002" s="109"/>
      <c r="CP1002" s="109"/>
      <c r="CQ1002" s="109"/>
      <c r="CR1002" s="109"/>
      <c r="CS1002" s="109"/>
      <c r="CT1002" s="109"/>
      <c r="CU1002" s="109"/>
      <c r="CV1002" s="109"/>
      <c r="CW1002" s="109"/>
      <c r="CX1002" s="109"/>
      <c r="CY1002" s="109"/>
      <c r="CZ1002" s="109"/>
      <c r="DA1002" s="109"/>
    </row>
    <row r="1003" spans="1:105">
      <c r="A1003" s="109"/>
      <c r="B1003" s="109"/>
      <c r="C1003" s="109"/>
      <c r="D1003" s="109"/>
      <c r="E1003" s="110"/>
      <c r="F1003" s="110"/>
      <c r="G1003" s="110"/>
      <c r="H1003" s="110"/>
      <c r="I1003" s="110"/>
      <c r="J1003" s="110"/>
      <c r="K1003" s="110"/>
      <c r="L1003" s="110"/>
      <c r="M1003" s="110"/>
      <c r="N1003" s="110"/>
      <c r="O1003" s="110"/>
      <c r="P1003" s="111"/>
      <c r="Q1003" s="110"/>
      <c r="R1003" s="112"/>
      <c r="S1003" s="112"/>
      <c r="T1003" s="109"/>
      <c r="U1003" s="113"/>
      <c r="V1003" s="113"/>
      <c r="W1003" s="113"/>
      <c r="X1003" s="109"/>
      <c r="Y1003" s="109"/>
      <c r="Z1003" s="114"/>
      <c r="AA1003" s="109"/>
      <c r="AB1003" s="109"/>
      <c r="AC1003" s="109"/>
      <c r="AD1003" s="109"/>
      <c r="AE1003" s="109"/>
      <c r="AF1003" s="109"/>
      <c r="AG1003" s="109"/>
      <c r="AH1003" s="109"/>
      <c r="AI1003" s="109"/>
      <c r="AJ1003" s="109"/>
      <c r="AK1003" s="109"/>
      <c r="AL1003" s="109"/>
      <c r="AM1003" s="109"/>
      <c r="AN1003" s="109"/>
      <c r="AO1003" s="109"/>
      <c r="AP1003" s="109"/>
      <c r="AQ1003" s="109"/>
      <c r="AR1003" s="109"/>
      <c r="AS1003" s="109"/>
      <c r="AT1003" s="109"/>
      <c r="AU1003" s="109"/>
      <c r="AV1003" s="109"/>
      <c r="AW1003" s="109"/>
      <c r="AX1003" s="109"/>
      <c r="AY1003" s="109"/>
      <c r="AZ1003" s="109"/>
      <c r="BA1003" s="109"/>
      <c r="BB1003" s="109"/>
      <c r="BC1003" s="109"/>
      <c r="BD1003" s="109"/>
      <c r="BE1003" s="109"/>
      <c r="BF1003" s="109"/>
      <c r="BG1003" s="109"/>
      <c r="BH1003" s="109"/>
      <c r="BI1003" s="109"/>
      <c r="BJ1003" s="109"/>
      <c r="BK1003" s="109"/>
      <c r="BL1003" s="109"/>
      <c r="BM1003" s="109"/>
      <c r="BN1003" s="109"/>
      <c r="BO1003" s="109"/>
      <c r="BP1003" s="109"/>
      <c r="BQ1003" s="109"/>
      <c r="BR1003" s="109"/>
      <c r="BS1003" s="109"/>
      <c r="BT1003" s="109"/>
      <c r="BU1003" s="109"/>
      <c r="BV1003" s="109"/>
      <c r="BW1003" s="109"/>
      <c r="BX1003" s="109"/>
      <c r="BY1003" s="109"/>
      <c r="BZ1003" s="109"/>
      <c r="CA1003" s="109"/>
      <c r="CB1003" s="109"/>
      <c r="CC1003" s="109"/>
      <c r="CD1003" s="109"/>
      <c r="CE1003" s="109"/>
      <c r="CF1003" s="109"/>
      <c r="CG1003" s="109"/>
      <c r="CH1003" s="109"/>
      <c r="CI1003" s="109"/>
      <c r="CJ1003" s="109"/>
      <c r="CK1003" s="109"/>
      <c r="CL1003" s="109"/>
      <c r="CM1003" s="109"/>
      <c r="CN1003" s="109"/>
      <c r="CO1003" s="109"/>
      <c r="CP1003" s="109"/>
      <c r="CQ1003" s="109"/>
      <c r="CR1003" s="109"/>
      <c r="CS1003" s="109"/>
      <c r="CT1003" s="109"/>
      <c r="CU1003" s="109"/>
      <c r="CV1003" s="109"/>
      <c r="CW1003" s="109"/>
      <c r="CX1003" s="109"/>
      <c r="CY1003" s="109"/>
      <c r="CZ1003" s="109"/>
      <c r="DA1003" s="109"/>
    </row>
    <row r="1004" spans="1:105">
      <c r="A1004" s="109"/>
      <c r="B1004" s="109"/>
      <c r="C1004" s="109"/>
      <c r="D1004" s="109"/>
      <c r="E1004" s="110"/>
      <c r="F1004" s="110"/>
      <c r="G1004" s="110"/>
      <c r="H1004" s="110"/>
      <c r="I1004" s="110"/>
      <c r="J1004" s="110"/>
      <c r="K1004" s="110"/>
      <c r="L1004" s="110"/>
      <c r="M1004" s="110"/>
      <c r="N1004" s="110"/>
      <c r="O1004" s="110"/>
      <c r="P1004" s="111"/>
      <c r="Q1004" s="110"/>
      <c r="R1004" s="112"/>
      <c r="S1004" s="112"/>
      <c r="T1004" s="109"/>
      <c r="U1004" s="113"/>
      <c r="V1004" s="113"/>
      <c r="W1004" s="113"/>
      <c r="X1004" s="109"/>
      <c r="Y1004" s="109"/>
      <c r="Z1004" s="114"/>
      <c r="AA1004" s="109"/>
      <c r="AB1004" s="109"/>
      <c r="AC1004" s="109"/>
      <c r="AD1004" s="109"/>
      <c r="AE1004" s="109"/>
      <c r="AF1004" s="109"/>
      <c r="AG1004" s="109"/>
      <c r="AH1004" s="109"/>
      <c r="AI1004" s="109"/>
      <c r="AJ1004" s="109"/>
      <c r="AK1004" s="109"/>
      <c r="AL1004" s="109"/>
      <c r="AM1004" s="109"/>
      <c r="AN1004" s="109"/>
      <c r="AO1004" s="109"/>
      <c r="AP1004" s="109"/>
      <c r="AQ1004" s="109"/>
      <c r="AR1004" s="109"/>
      <c r="AS1004" s="109"/>
      <c r="AT1004" s="109"/>
      <c r="AU1004" s="109"/>
      <c r="AV1004" s="109"/>
      <c r="AW1004" s="109"/>
      <c r="AX1004" s="109"/>
      <c r="AY1004" s="109"/>
      <c r="AZ1004" s="109"/>
      <c r="BA1004" s="109"/>
      <c r="BB1004" s="109"/>
      <c r="BC1004" s="109"/>
      <c r="BD1004" s="109"/>
      <c r="BE1004" s="109"/>
      <c r="BF1004" s="109"/>
      <c r="BG1004" s="109"/>
      <c r="BH1004" s="109"/>
      <c r="BI1004" s="109"/>
      <c r="BJ1004" s="109"/>
      <c r="BK1004" s="109"/>
      <c r="BL1004" s="109"/>
      <c r="BM1004" s="109"/>
      <c r="BN1004" s="109"/>
      <c r="BO1004" s="109"/>
      <c r="BP1004" s="109"/>
      <c r="BQ1004" s="109"/>
      <c r="BR1004" s="109"/>
      <c r="BS1004" s="109"/>
      <c r="BT1004" s="109"/>
      <c r="BU1004" s="109"/>
      <c r="BV1004" s="109"/>
      <c r="BW1004" s="109"/>
      <c r="BX1004" s="109"/>
      <c r="BY1004" s="109"/>
      <c r="BZ1004" s="109"/>
      <c r="CA1004" s="109"/>
      <c r="CB1004" s="109"/>
      <c r="CC1004" s="109"/>
      <c r="CD1004" s="109"/>
      <c r="CE1004" s="109"/>
      <c r="CF1004" s="109"/>
      <c r="CG1004" s="109"/>
      <c r="CH1004" s="109"/>
      <c r="CI1004" s="109"/>
      <c r="CJ1004" s="109"/>
      <c r="CK1004" s="109"/>
      <c r="CL1004" s="109"/>
      <c r="CM1004" s="109"/>
      <c r="CN1004" s="109"/>
      <c r="CO1004" s="109"/>
      <c r="CP1004" s="109"/>
      <c r="CQ1004" s="109"/>
      <c r="CR1004" s="109"/>
      <c r="CS1004" s="109"/>
      <c r="CT1004" s="109"/>
      <c r="CU1004" s="109"/>
      <c r="CV1004" s="109"/>
      <c r="CW1004" s="109"/>
      <c r="CX1004" s="109"/>
      <c r="CY1004" s="109"/>
      <c r="CZ1004" s="109"/>
      <c r="DA1004" s="109"/>
    </row>
    <row r="1005" spans="1:105">
      <c r="A1005" s="109"/>
      <c r="B1005" s="109"/>
      <c r="C1005" s="109"/>
      <c r="D1005" s="109"/>
      <c r="E1005" s="110"/>
      <c r="F1005" s="110"/>
      <c r="G1005" s="110"/>
      <c r="H1005" s="110"/>
      <c r="I1005" s="110"/>
      <c r="J1005" s="110"/>
      <c r="K1005" s="110"/>
      <c r="L1005" s="110"/>
      <c r="M1005" s="110"/>
      <c r="N1005" s="110"/>
      <c r="O1005" s="110"/>
      <c r="P1005" s="111"/>
      <c r="Q1005" s="110"/>
      <c r="R1005" s="112"/>
      <c r="S1005" s="112"/>
      <c r="T1005" s="109"/>
      <c r="U1005" s="113"/>
      <c r="V1005" s="113"/>
      <c r="W1005" s="113"/>
      <c r="X1005" s="109"/>
      <c r="Y1005" s="109"/>
      <c r="Z1005" s="114"/>
      <c r="AA1005" s="109"/>
      <c r="AB1005" s="109"/>
      <c r="AC1005" s="109"/>
      <c r="AD1005" s="109"/>
      <c r="AE1005" s="109"/>
      <c r="AF1005" s="109"/>
      <c r="AG1005" s="109"/>
      <c r="AH1005" s="109"/>
      <c r="AI1005" s="109"/>
      <c r="AJ1005" s="109"/>
      <c r="AK1005" s="109"/>
      <c r="AL1005" s="109"/>
      <c r="AM1005" s="109"/>
      <c r="AN1005" s="109"/>
      <c r="AO1005" s="109"/>
      <c r="AP1005" s="109"/>
      <c r="AQ1005" s="109"/>
      <c r="AR1005" s="109"/>
      <c r="AS1005" s="109"/>
      <c r="AT1005" s="109"/>
      <c r="AU1005" s="109"/>
      <c r="AV1005" s="109"/>
      <c r="AW1005" s="109"/>
      <c r="AX1005" s="109"/>
      <c r="AY1005" s="109"/>
      <c r="AZ1005" s="109"/>
      <c r="BA1005" s="109"/>
      <c r="BB1005" s="109"/>
      <c r="BC1005" s="109"/>
      <c r="BD1005" s="109"/>
      <c r="BE1005" s="109"/>
      <c r="BF1005" s="109"/>
      <c r="BG1005" s="109"/>
      <c r="BH1005" s="109"/>
      <c r="BI1005" s="109"/>
      <c r="BJ1005" s="109"/>
      <c r="BK1005" s="109"/>
      <c r="BL1005" s="109"/>
      <c r="BM1005" s="109"/>
      <c r="BN1005" s="109"/>
      <c r="BO1005" s="109"/>
      <c r="BP1005" s="109"/>
      <c r="BQ1005" s="109"/>
      <c r="BR1005" s="109"/>
      <c r="BS1005" s="109"/>
      <c r="BT1005" s="109"/>
      <c r="BU1005" s="109"/>
      <c r="BV1005" s="109"/>
      <c r="BW1005" s="109"/>
      <c r="BX1005" s="109"/>
      <c r="BY1005" s="109"/>
      <c r="BZ1005" s="109"/>
      <c r="CA1005" s="109"/>
      <c r="CB1005" s="109"/>
      <c r="CC1005" s="109"/>
      <c r="CD1005" s="109"/>
      <c r="CE1005" s="109"/>
      <c r="CF1005" s="109"/>
      <c r="CG1005" s="109"/>
      <c r="CH1005" s="109"/>
      <c r="CI1005" s="109"/>
      <c r="CJ1005" s="109"/>
      <c r="CK1005" s="109"/>
      <c r="CL1005" s="109"/>
      <c r="CM1005" s="109"/>
      <c r="CN1005" s="109"/>
      <c r="CO1005" s="109"/>
      <c r="CP1005" s="109"/>
      <c r="CQ1005" s="109"/>
      <c r="CR1005" s="109"/>
      <c r="CS1005" s="109"/>
      <c r="CT1005" s="109"/>
      <c r="CU1005" s="109"/>
      <c r="CV1005" s="109"/>
      <c r="CW1005" s="109"/>
      <c r="CX1005" s="109"/>
      <c r="CY1005" s="109"/>
      <c r="CZ1005" s="109"/>
      <c r="DA1005" s="109"/>
    </row>
    <row r="1006" spans="1:105">
      <c r="A1006" s="109"/>
      <c r="B1006" s="109"/>
      <c r="C1006" s="109"/>
      <c r="D1006" s="109"/>
      <c r="E1006" s="110"/>
      <c r="F1006" s="110"/>
      <c r="G1006" s="110"/>
      <c r="H1006" s="110"/>
      <c r="I1006" s="110"/>
      <c r="J1006" s="110"/>
      <c r="K1006" s="110"/>
      <c r="L1006" s="110"/>
      <c r="M1006" s="110"/>
      <c r="N1006" s="110"/>
      <c r="O1006" s="110"/>
      <c r="P1006" s="111"/>
      <c r="Q1006" s="110"/>
      <c r="R1006" s="112"/>
      <c r="S1006" s="112"/>
      <c r="T1006" s="109"/>
      <c r="U1006" s="113"/>
      <c r="V1006" s="113"/>
      <c r="W1006" s="113"/>
      <c r="X1006" s="109"/>
      <c r="Y1006" s="109"/>
      <c r="Z1006" s="114"/>
      <c r="AA1006" s="109"/>
      <c r="AB1006" s="109"/>
      <c r="AC1006" s="109"/>
      <c r="AD1006" s="109"/>
      <c r="AE1006" s="109"/>
      <c r="AF1006" s="109"/>
      <c r="AG1006" s="109"/>
      <c r="AH1006" s="109"/>
      <c r="AI1006" s="109"/>
      <c r="AJ1006" s="109"/>
      <c r="AK1006" s="109"/>
      <c r="AL1006" s="109"/>
      <c r="AM1006" s="109"/>
      <c r="AN1006" s="109"/>
      <c r="AO1006" s="109"/>
      <c r="AP1006" s="109"/>
      <c r="AQ1006" s="109"/>
      <c r="AR1006" s="109"/>
      <c r="AS1006" s="109"/>
      <c r="AT1006" s="109"/>
      <c r="AU1006" s="109"/>
      <c r="AV1006" s="109"/>
      <c r="AW1006" s="109"/>
      <c r="AX1006" s="109"/>
      <c r="AY1006" s="109"/>
      <c r="AZ1006" s="109"/>
      <c r="BA1006" s="109"/>
      <c r="BB1006" s="109"/>
      <c r="BC1006" s="109"/>
      <c r="BD1006" s="109"/>
      <c r="BE1006" s="109"/>
      <c r="BF1006" s="109"/>
      <c r="BG1006" s="109"/>
      <c r="BH1006" s="109"/>
      <c r="BI1006" s="109"/>
      <c r="BJ1006" s="109"/>
      <c r="BK1006" s="109"/>
      <c r="BL1006" s="109"/>
      <c r="BM1006" s="109"/>
      <c r="BN1006" s="109"/>
      <c r="BO1006" s="109"/>
      <c r="BP1006" s="109"/>
      <c r="BQ1006" s="109"/>
      <c r="BR1006" s="109"/>
      <c r="BS1006" s="109"/>
      <c r="BT1006" s="109"/>
      <c r="BU1006" s="109"/>
      <c r="BV1006" s="109"/>
      <c r="BW1006" s="109"/>
      <c r="BX1006" s="109"/>
      <c r="BY1006" s="109"/>
      <c r="BZ1006" s="109"/>
      <c r="CA1006" s="109"/>
      <c r="CB1006" s="109"/>
      <c r="CC1006" s="109"/>
      <c r="CD1006" s="109"/>
      <c r="CE1006" s="109"/>
      <c r="CF1006" s="109"/>
      <c r="CG1006" s="109"/>
      <c r="CH1006" s="109"/>
      <c r="CI1006" s="109"/>
      <c r="CJ1006" s="109"/>
      <c r="CK1006" s="109"/>
      <c r="CL1006" s="109"/>
      <c r="CM1006" s="109"/>
      <c r="CN1006" s="109"/>
      <c r="CO1006" s="109"/>
      <c r="CP1006" s="109"/>
      <c r="CQ1006" s="109"/>
      <c r="CR1006" s="109"/>
      <c r="CS1006" s="109"/>
      <c r="CT1006" s="109"/>
      <c r="CU1006" s="109"/>
      <c r="CV1006" s="109"/>
      <c r="CW1006" s="109"/>
      <c r="CX1006" s="109"/>
      <c r="CY1006" s="109"/>
      <c r="CZ1006" s="109"/>
      <c r="DA1006" s="109"/>
    </row>
    <row r="1007" spans="1:105">
      <c r="A1007" s="109"/>
      <c r="B1007" s="109"/>
      <c r="C1007" s="109"/>
      <c r="D1007" s="109"/>
      <c r="E1007" s="110"/>
      <c r="F1007" s="110"/>
      <c r="G1007" s="110"/>
      <c r="H1007" s="110"/>
      <c r="I1007" s="110"/>
      <c r="J1007" s="110"/>
      <c r="K1007" s="110"/>
      <c r="L1007" s="110"/>
      <c r="M1007" s="110"/>
      <c r="N1007" s="110"/>
      <c r="O1007" s="110"/>
      <c r="P1007" s="111"/>
      <c r="Q1007" s="110"/>
      <c r="R1007" s="112"/>
      <c r="S1007" s="112"/>
      <c r="T1007" s="109"/>
      <c r="U1007" s="113"/>
      <c r="V1007" s="113"/>
      <c r="W1007" s="113"/>
      <c r="X1007" s="109"/>
      <c r="Y1007" s="109"/>
      <c r="Z1007" s="114"/>
      <c r="AA1007" s="109"/>
      <c r="AB1007" s="109"/>
      <c r="AC1007" s="109"/>
      <c r="AD1007" s="109"/>
      <c r="AE1007" s="109"/>
      <c r="AF1007" s="109"/>
      <c r="AG1007" s="109"/>
      <c r="AH1007" s="109"/>
      <c r="AI1007" s="109"/>
      <c r="AJ1007" s="109"/>
      <c r="AK1007" s="109"/>
      <c r="AL1007" s="109"/>
      <c r="AM1007" s="109"/>
      <c r="AN1007" s="109"/>
      <c r="AO1007" s="109"/>
      <c r="AP1007" s="109"/>
      <c r="AQ1007" s="109"/>
      <c r="AR1007" s="109"/>
      <c r="AS1007" s="109"/>
      <c r="AT1007" s="109"/>
      <c r="AU1007" s="109"/>
      <c r="AV1007" s="109"/>
      <c r="AW1007" s="109"/>
      <c r="AX1007" s="109"/>
      <c r="AY1007" s="109"/>
      <c r="AZ1007" s="109"/>
      <c r="BA1007" s="109"/>
      <c r="BB1007" s="109"/>
      <c r="BC1007" s="109"/>
      <c r="BD1007" s="109"/>
      <c r="BE1007" s="109"/>
      <c r="BF1007" s="109"/>
      <c r="BG1007" s="109"/>
      <c r="BH1007" s="109"/>
      <c r="BI1007" s="109"/>
      <c r="BJ1007" s="109"/>
      <c r="BK1007" s="109"/>
      <c r="BL1007" s="109"/>
      <c r="BM1007" s="109"/>
      <c r="BN1007" s="109"/>
      <c r="BO1007" s="109"/>
      <c r="BP1007" s="109"/>
      <c r="BQ1007" s="109"/>
      <c r="BR1007" s="109"/>
      <c r="BS1007" s="109"/>
      <c r="BT1007" s="109"/>
      <c r="BU1007" s="109"/>
      <c r="BV1007" s="109"/>
      <c r="BW1007" s="109"/>
      <c r="BX1007" s="109"/>
      <c r="BY1007" s="109"/>
      <c r="BZ1007" s="109"/>
      <c r="CA1007" s="109"/>
      <c r="CB1007" s="109"/>
      <c r="CC1007" s="109"/>
      <c r="CD1007" s="109"/>
      <c r="CE1007" s="109"/>
      <c r="CF1007" s="109"/>
      <c r="CG1007" s="109"/>
      <c r="CH1007" s="109"/>
      <c r="CI1007" s="109"/>
      <c r="CJ1007" s="109"/>
      <c r="CK1007" s="109"/>
      <c r="CL1007" s="109"/>
      <c r="CM1007" s="109"/>
      <c r="CN1007" s="109"/>
      <c r="CO1007" s="109"/>
      <c r="CP1007" s="109"/>
      <c r="CQ1007" s="109"/>
      <c r="CR1007" s="109"/>
      <c r="CS1007" s="109"/>
      <c r="CT1007" s="109"/>
      <c r="CU1007" s="109"/>
      <c r="CV1007" s="109"/>
      <c r="CW1007" s="109"/>
      <c r="CX1007" s="109"/>
      <c r="CY1007" s="109"/>
      <c r="CZ1007" s="109"/>
      <c r="DA1007" s="109"/>
    </row>
    <row r="1008" spans="1:105">
      <c r="A1008" s="109"/>
      <c r="B1008" s="109"/>
      <c r="C1008" s="109"/>
      <c r="D1008" s="109"/>
      <c r="E1008" s="110"/>
      <c r="F1008" s="110"/>
      <c r="G1008" s="110"/>
      <c r="H1008" s="110"/>
      <c r="I1008" s="110"/>
      <c r="J1008" s="110"/>
      <c r="K1008" s="110"/>
      <c r="L1008" s="110"/>
      <c r="M1008" s="110"/>
      <c r="N1008" s="110"/>
      <c r="O1008" s="110"/>
      <c r="P1008" s="111"/>
      <c r="Q1008" s="110"/>
      <c r="R1008" s="112"/>
      <c r="S1008" s="112"/>
      <c r="T1008" s="109"/>
      <c r="U1008" s="113"/>
      <c r="V1008" s="113"/>
      <c r="W1008" s="113"/>
      <c r="X1008" s="109"/>
      <c r="Y1008" s="109"/>
      <c r="Z1008" s="114"/>
      <c r="AA1008" s="109"/>
      <c r="AB1008" s="109"/>
      <c r="AC1008" s="109"/>
      <c r="AD1008" s="109"/>
      <c r="AE1008" s="109"/>
      <c r="AF1008" s="109"/>
      <c r="AG1008" s="109"/>
      <c r="AH1008" s="109"/>
      <c r="AI1008" s="109"/>
      <c r="AJ1008" s="109"/>
      <c r="AK1008" s="109"/>
      <c r="AL1008" s="109"/>
      <c r="AM1008" s="109"/>
      <c r="AN1008" s="109"/>
      <c r="AO1008" s="109"/>
      <c r="AP1008" s="109"/>
      <c r="AQ1008" s="109"/>
      <c r="AR1008" s="109"/>
      <c r="AS1008" s="109"/>
      <c r="AT1008" s="109"/>
      <c r="AU1008" s="109"/>
      <c r="AV1008" s="109"/>
      <c r="AW1008" s="109"/>
      <c r="AX1008" s="109"/>
      <c r="AY1008" s="109"/>
      <c r="AZ1008" s="109"/>
      <c r="BA1008" s="109"/>
      <c r="BB1008" s="109"/>
      <c r="BC1008" s="109"/>
      <c r="BD1008" s="109"/>
      <c r="BE1008" s="109"/>
      <c r="BF1008" s="109"/>
      <c r="BG1008" s="109"/>
      <c r="BH1008" s="109"/>
      <c r="BI1008" s="109"/>
      <c r="BJ1008" s="109"/>
      <c r="BK1008" s="109"/>
      <c r="BL1008" s="109"/>
      <c r="BM1008" s="109"/>
      <c r="BN1008" s="109"/>
      <c r="BO1008" s="109"/>
      <c r="BP1008" s="109"/>
      <c r="BQ1008" s="109"/>
      <c r="BR1008" s="109"/>
      <c r="BS1008" s="109"/>
      <c r="BT1008" s="109"/>
      <c r="BU1008" s="109"/>
      <c r="BV1008" s="109"/>
      <c r="BW1008" s="109"/>
      <c r="BX1008" s="109"/>
      <c r="BY1008" s="109"/>
      <c r="BZ1008" s="109"/>
      <c r="CA1008" s="109"/>
      <c r="CB1008" s="109"/>
      <c r="CC1008" s="109"/>
      <c r="CD1008" s="109"/>
      <c r="CE1008" s="109"/>
      <c r="CF1008" s="109"/>
      <c r="CG1008" s="109"/>
      <c r="CH1008" s="109"/>
      <c r="CI1008" s="109"/>
      <c r="CJ1008" s="109"/>
      <c r="CK1008" s="109"/>
      <c r="CL1008" s="109"/>
      <c r="CM1008" s="109"/>
      <c r="CN1008" s="109"/>
      <c r="CO1008" s="109"/>
      <c r="CP1008" s="109"/>
      <c r="CQ1008" s="109"/>
      <c r="CR1008" s="109"/>
      <c r="CS1008" s="109"/>
      <c r="CT1008" s="109"/>
      <c r="CU1008" s="109"/>
      <c r="CV1008" s="109"/>
      <c r="CW1008" s="109"/>
      <c r="CX1008" s="109"/>
      <c r="CY1008" s="109"/>
      <c r="CZ1008" s="109"/>
      <c r="DA1008" s="109"/>
    </row>
    <row r="1009" spans="1:105">
      <c r="A1009" s="109"/>
      <c r="B1009" s="109"/>
      <c r="C1009" s="109"/>
      <c r="D1009" s="109"/>
      <c r="E1009" s="110"/>
      <c r="F1009" s="110"/>
      <c r="G1009" s="110"/>
      <c r="H1009" s="110"/>
      <c r="I1009" s="110"/>
      <c r="J1009" s="110"/>
      <c r="K1009" s="110"/>
      <c r="L1009" s="110"/>
      <c r="M1009" s="110"/>
      <c r="N1009" s="110"/>
      <c r="O1009" s="110"/>
      <c r="P1009" s="111"/>
      <c r="Q1009" s="110"/>
      <c r="R1009" s="112"/>
      <c r="S1009" s="112"/>
      <c r="T1009" s="109"/>
      <c r="U1009" s="113"/>
      <c r="V1009" s="113"/>
      <c r="W1009" s="113"/>
      <c r="X1009" s="109"/>
      <c r="Y1009" s="109"/>
      <c r="Z1009" s="114"/>
      <c r="AA1009" s="109"/>
      <c r="AB1009" s="109"/>
      <c r="AC1009" s="109"/>
      <c r="AD1009" s="109"/>
      <c r="AE1009" s="109"/>
      <c r="AF1009" s="109"/>
      <c r="AG1009" s="109"/>
      <c r="AH1009" s="109"/>
      <c r="AI1009" s="109"/>
      <c r="AJ1009" s="109"/>
      <c r="AK1009" s="109"/>
      <c r="AL1009" s="109"/>
      <c r="AM1009" s="109"/>
      <c r="AN1009" s="109"/>
      <c r="AO1009" s="109"/>
      <c r="AP1009" s="109"/>
      <c r="AQ1009" s="109"/>
      <c r="AR1009" s="109"/>
      <c r="AS1009" s="109"/>
      <c r="AT1009" s="109"/>
      <c r="AU1009" s="109"/>
      <c r="AV1009" s="109"/>
      <c r="AW1009" s="109"/>
      <c r="AX1009" s="109"/>
      <c r="AY1009" s="109"/>
      <c r="AZ1009" s="109"/>
      <c r="BA1009" s="109"/>
      <c r="BB1009" s="109"/>
      <c r="BC1009" s="109"/>
      <c r="BD1009" s="109"/>
      <c r="BE1009" s="109"/>
      <c r="BF1009" s="109"/>
      <c r="BG1009" s="109"/>
      <c r="BH1009" s="109"/>
      <c r="BI1009" s="109"/>
      <c r="BJ1009" s="109"/>
      <c r="BK1009" s="109"/>
      <c r="BL1009" s="109"/>
      <c r="BM1009" s="109"/>
      <c r="BN1009" s="109"/>
      <c r="BO1009" s="109"/>
      <c r="BP1009" s="109"/>
      <c r="BQ1009" s="109"/>
      <c r="BR1009" s="109"/>
      <c r="BS1009" s="109"/>
      <c r="BT1009" s="109"/>
      <c r="BU1009" s="109"/>
      <c r="BV1009" s="109"/>
      <c r="BW1009" s="109"/>
      <c r="BX1009" s="109"/>
      <c r="BY1009" s="109"/>
      <c r="BZ1009" s="109"/>
      <c r="CA1009" s="109"/>
      <c r="CB1009" s="109"/>
      <c r="CC1009" s="109"/>
      <c r="CD1009" s="109"/>
      <c r="CE1009" s="109"/>
      <c r="CF1009" s="109"/>
      <c r="CG1009" s="109"/>
      <c r="CH1009" s="109"/>
      <c r="CI1009" s="109"/>
      <c r="CJ1009" s="109"/>
      <c r="CK1009" s="109"/>
      <c r="CL1009" s="109"/>
      <c r="CM1009" s="109"/>
      <c r="CN1009" s="109"/>
      <c r="CO1009" s="109"/>
      <c r="CP1009" s="109"/>
      <c r="CQ1009" s="109"/>
      <c r="CR1009" s="109"/>
      <c r="CS1009" s="109"/>
      <c r="CT1009" s="109"/>
      <c r="CU1009" s="109"/>
      <c r="CV1009" s="109"/>
      <c r="CW1009" s="109"/>
      <c r="CX1009" s="109"/>
      <c r="CY1009" s="109"/>
      <c r="CZ1009" s="109"/>
      <c r="DA1009" s="109"/>
    </row>
    <row r="1010" spans="1:105">
      <c r="A1010" s="109"/>
      <c r="B1010" s="109"/>
      <c r="C1010" s="109"/>
      <c r="D1010" s="109"/>
      <c r="E1010" s="110"/>
      <c r="F1010" s="110"/>
      <c r="G1010" s="110"/>
      <c r="H1010" s="110"/>
      <c r="I1010" s="110"/>
      <c r="J1010" s="110"/>
      <c r="K1010" s="110"/>
      <c r="L1010" s="110"/>
      <c r="M1010" s="110"/>
      <c r="N1010" s="110"/>
      <c r="O1010" s="110"/>
      <c r="P1010" s="111"/>
      <c r="Q1010" s="110"/>
      <c r="R1010" s="112"/>
      <c r="S1010" s="112"/>
      <c r="T1010" s="109"/>
      <c r="U1010" s="113"/>
      <c r="V1010" s="113"/>
      <c r="W1010" s="113"/>
      <c r="X1010" s="109"/>
      <c r="Y1010" s="109"/>
      <c r="Z1010" s="114"/>
      <c r="AA1010" s="109"/>
      <c r="AB1010" s="109"/>
      <c r="AC1010" s="109"/>
      <c r="AD1010" s="109"/>
      <c r="AE1010" s="109"/>
      <c r="AF1010" s="109"/>
      <c r="AG1010" s="109"/>
      <c r="AH1010" s="109"/>
      <c r="AI1010" s="109"/>
      <c r="AJ1010" s="109"/>
      <c r="AK1010" s="109"/>
      <c r="AL1010" s="109"/>
      <c r="AM1010" s="109"/>
      <c r="AN1010" s="109"/>
      <c r="AO1010" s="109"/>
      <c r="AP1010" s="109"/>
      <c r="AQ1010" s="109"/>
      <c r="AR1010" s="109"/>
      <c r="AS1010" s="109"/>
      <c r="AT1010" s="109"/>
      <c r="AU1010" s="109"/>
      <c r="AV1010" s="109"/>
      <c r="AW1010" s="109"/>
      <c r="AX1010" s="109"/>
      <c r="AY1010" s="109"/>
      <c r="AZ1010" s="109"/>
      <c r="BA1010" s="109"/>
      <c r="BB1010" s="109"/>
      <c r="BC1010" s="109"/>
      <c r="BD1010" s="109"/>
      <c r="BE1010" s="109"/>
      <c r="BF1010" s="109"/>
      <c r="BG1010" s="109"/>
      <c r="BH1010" s="109"/>
      <c r="BI1010" s="109"/>
      <c r="BJ1010" s="109"/>
      <c r="BK1010" s="109"/>
      <c r="BL1010" s="109"/>
      <c r="BM1010" s="109"/>
      <c r="BN1010" s="109"/>
      <c r="BO1010" s="109"/>
      <c r="BP1010" s="109"/>
      <c r="BQ1010" s="109"/>
      <c r="BR1010" s="109"/>
      <c r="BS1010" s="109"/>
      <c r="BT1010" s="109"/>
      <c r="BU1010" s="109"/>
      <c r="BV1010" s="109"/>
      <c r="BW1010" s="109"/>
      <c r="BX1010" s="109"/>
      <c r="BY1010" s="109"/>
      <c r="BZ1010" s="109"/>
      <c r="CA1010" s="109"/>
      <c r="CB1010" s="109"/>
      <c r="CC1010" s="109"/>
      <c r="CD1010" s="109"/>
      <c r="CE1010" s="109"/>
      <c r="CF1010" s="109"/>
      <c r="CG1010" s="109"/>
      <c r="CH1010" s="109"/>
      <c r="CI1010" s="109"/>
      <c r="CJ1010" s="109"/>
      <c r="CK1010" s="109"/>
      <c r="CL1010" s="109"/>
      <c r="CM1010" s="109"/>
      <c r="CN1010" s="109"/>
      <c r="CO1010" s="109"/>
      <c r="CP1010" s="109"/>
      <c r="CQ1010" s="109"/>
      <c r="CR1010" s="109"/>
      <c r="CS1010" s="109"/>
      <c r="CT1010" s="109"/>
      <c r="CU1010" s="109"/>
      <c r="CV1010" s="109"/>
      <c r="CW1010" s="109"/>
      <c r="CX1010" s="109"/>
      <c r="CY1010" s="109"/>
      <c r="CZ1010" s="109"/>
      <c r="DA1010" s="109"/>
    </row>
    <row r="1011" spans="1:105">
      <c r="A1011" s="109"/>
      <c r="B1011" s="109"/>
      <c r="C1011" s="109"/>
      <c r="D1011" s="109"/>
      <c r="E1011" s="110"/>
      <c r="F1011" s="110"/>
      <c r="G1011" s="110"/>
      <c r="H1011" s="110"/>
      <c r="I1011" s="110"/>
      <c r="J1011" s="110"/>
      <c r="K1011" s="110"/>
      <c r="L1011" s="110"/>
      <c r="M1011" s="110"/>
      <c r="N1011" s="110"/>
      <c r="O1011" s="110"/>
      <c r="P1011" s="111"/>
      <c r="Q1011" s="110"/>
      <c r="R1011" s="112"/>
      <c r="S1011" s="112"/>
      <c r="T1011" s="109"/>
      <c r="U1011" s="113"/>
      <c r="V1011" s="113"/>
      <c r="W1011" s="113"/>
      <c r="X1011" s="109"/>
      <c r="Y1011" s="109"/>
      <c r="Z1011" s="114"/>
      <c r="AA1011" s="109"/>
      <c r="AB1011" s="109"/>
      <c r="AC1011" s="109"/>
      <c r="AD1011" s="109"/>
      <c r="AE1011" s="109"/>
      <c r="AF1011" s="109"/>
      <c r="AG1011" s="109"/>
      <c r="AH1011" s="109"/>
      <c r="AI1011" s="109"/>
      <c r="AJ1011" s="109"/>
      <c r="AK1011" s="109"/>
      <c r="AL1011" s="109"/>
      <c r="AM1011" s="109"/>
      <c r="AN1011" s="109"/>
      <c r="AO1011" s="109"/>
      <c r="AP1011" s="109"/>
      <c r="AQ1011" s="109"/>
      <c r="AR1011" s="109"/>
      <c r="AS1011" s="109"/>
      <c r="AT1011" s="109"/>
      <c r="AU1011" s="109"/>
      <c r="AV1011" s="109"/>
      <c r="AW1011" s="109"/>
      <c r="AX1011" s="109"/>
      <c r="AY1011" s="109"/>
      <c r="AZ1011" s="109"/>
      <c r="BA1011" s="109"/>
      <c r="BB1011" s="109"/>
      <c r="BC1011" s="109"/>
      <c r="BD1011" s="109"/>
      <c r="BE1011" s="109"/>
      <c r="BF1011" s="109"/>
      <c r="BG1011" s="109"/>
      <c r="BH1011" s="109"/>
      <c r="BI1011" s="109"/>
      <c r="BJ1011" s="109"/>
      <c r="BK1011" s="109"/>
      <c r="BL1011" s="109"/>
      <c r="BM1011" s="109"/>
      <c r="BN1011" s="109"/>
      <c r="BO1011" s="109"/>
      <c r="BP1011" s="109"/>
      <c r="BQ1011" s="109"/>
      <c r="BR1011" s="109"/>
      <c r="BS1011" s="109"/>
      <c r="BT1011" s="109"/>
      <c r="BU1011" s="109"/>
      <c r="BV1011" s="109"/>
      <c r="BW1011" s="109"/>
      <c r="BX1011" s="109"/>
      <c r="BY1011" s="109"/>
      <c r="BZ1011" s="109"/>
      <c r="CA1011" s="109"/>
      <c r="CB1011" s="109"/>
      <c r="CC1011" s="109"/>
      <c r="CD1011" s="109"/>
      <c r="CE1011" s="109"/>
      <c r="CF1011" s="109"/>
      <c r="CG1011" s="109"/>
      <c r="CH1011" s="109"/>
      <c r="CI1011" s="109"/>
      <c r="CJ1011" s="109"/>
      <c r="CK1011" s="109"/>
      <c r="CL1011" s="109"/>
      <c r="CM1011" s="109"/>
      <c r="CN1011" s="109"/>
      <c r="CO1011" s="109"/>
      <c r="CP1011" s="109"/>
      <c r="CQ1011" s="109"/>
      <c r="CR1011" s="109"/>
      <c r="CS1011" s="109"/>
      <c r="CT1011" s="109"/>
      <c r="CU1011" s="109"/>
      <c r="CV1011" s="109"/>
      <c r="CW1011" s="109"/>
      <c r="CX1011" s="109"/>
      <c r="CY1011" s="109"/>
      <c r="CZ1011" s="109"/>
      <c r="DA1011" s="109"/>
    </row>
    <row r="1012" spans="1:105">
      <c r="A1012" s="109"/>
      <c r="B1012" s="109"/>
      <c r="C1012" s="109"/>
      <c r="D1012" s="109"/>
      <c r="E1012" s="110"/>
      <c r="F1012" s="110"/>
      <c r="G1012" s="110"/>
      <c r="H1012" s="110"/>
      <c r="I1012" s="110"/>
      <c r="J1012" s="110"/>
      <c r="K1012" s="110"/>
      <c r="L1012" s="110"/>
      <c r="M1012" s="110"/>
      <c r="N1012" s="110"/>
      <c r="O1012" s="110"/>
      <c r="P1012" s="111"/>
      <c r="Q1012" s="110"/>
      <c r="R1012" s="112"/>
      <c r="S1012" s="112"/>
      <c r="T1012" s="109"/>
      <c r="U1012" s="113"/>
      <c r="V1012" s="113"/>
      <c r="W1012" s="113"/>
      <c r="X1012" s="109"/>
      <c r="Y1012" s="109"/>
      <c r="Z1012" s="114"/>
      <c r="AA1012" s="109"/>
      <c r="AB1012" s="109"/>
      <c r="AC1012" s="109"/>
      <c r="AD1012" s="109"/>
      <c r="AE1012" s="109"/>
      <c r="AF1012" s="109"/>
      <c r="AG1012" s="109"/>
      <c r="AH1012" s="109"/>
      <c r="AI1012" s="109"/>
      <c r="AJ1012" s="109"/>
      <c r="AK1012" s="109"/>
      <c r="AL1012" s="109"/>
      <c r="AM1012" s="109"/>
      <c r="AN1012" s="109"/>
      <c r="AO1012" s="109"/>
      <c r="AP1012" s="109"/>
      <c r="AQ1012" s="109"/>
      <c r="AR1012" s="109"/>
      <c r="AS1012" s="109"/>
      <c r="AT1012" s="109"/>
      <c r="AU1012" s="109"/>
      <c r="AV1012" s="109"/>
      <c r="AW1012" s="109"/>
      <c r="AX1012" s="109"/>
      <c r="AY1012" s="109"/>
      <c r="AZ1012" s="109"/>
      <c r="BA1012" s="109"/>
      <c r="BB1012" s="109"/>
      <c r="BC1012" s="109"/>
      <c r="BD1012" s="109"/>
      <c r="BE1012" s="109"/>
      <c r="BF1012" s="109"/>
      <c r="BG1012" s="109"/>
      <c r="BH1012" s="109"/>
      <c r="BI1012" s="109"/>
      <c r="BJ1012" s="109"/>
      <c r="BK1012" s="109"/>
      <c r="BL1012" s="109"/>
      <c r="BM1012" s="109"/>
      <c r="BN1012" s="109"/>
      <c r="BO1012" s="109"/>
      <c r="BP1012" s="109"/>
      <c r="BQ1012" s="109"/>
      <c r="BR1012" s="109"/>
      <c r="BS1012" s="109"/>
      <c r="BT1012" s="109"/>
      <c r="BU1012" s="109"/>
      <c r="BV1012" s="109"/>
      <c r="BW1012" s="109"/>
      <c r="BX1012" s="109"/>
      <c r="BY1012" s="109"/>
      <c r="BZ1012" s="109"/>
      <c r="CA1012" s="109"/>
      <c r="CB1012" s="109"/>
      <c r="CC1012" s="109"/>
      <c r="CD1012" s="109"/>
      <c r="CE1012" s="109"/>
      <c r="CF1012" s="109"/>
      <c r="CG1012" s="109"/>
      <c r="CH1012" s="109"/>
      <c r="CI1012" s="109"/>
      <c r="CJ1012" s="109"/>
      <c r="CK1012" s="109"/>
      <c r="CL1012" s="109"/>
      <c r="CM1012" s="109"/>
      <c r="CN1012" s="109"/>
      <c r="CO1012" s="109"/>
      <c r="CP1012" s="109"/>
      <c r="CQ1012" s="109"/>
      <c r="CR1012" s="109"/>
      <c r="CS1012" s="109"/>
      <c r="CT1012" s="109"/>
      <c r="CU1012" s="109"/>
      <c r="CV1012" s="109"/>
      <c r="CW1012" s="109"/>
      <c r="CX1012" s="109"/>
      <c r="CY1012" s="109"/>
      <c r="CZ1012" s="109"/>
      <c r="DA1012" s="109"/>
    </row>
    <row r="1013" spans="1:105">
      <c r="A1013" s="109"/>
      <c r="B1013" s="109"/>
      <c r="C1013" s="109"/>
      <c r="D1013" s="109"/>
      <c r="E1013" s="110"/>
      <c r="F1013" s="110"/>
      <c r="G1013" s="110"/>
      <c r="H1013" s="110"/>
      <c r="I1013" s="110"/>
      <c r="J1013" s="110"/>
      <c r="K1013" s="110"/>
      <c r="L1013" s="110"/>
      <c r="M1013" s="110"/>
      <c r="N1013" s="110"/>
      <c r="O1013" s="110"/>
      <c r="P1013" s="111"/>
      <c r="Q1013" s="110"/>
      <c r="R1013" s="112"/>
      <c r="S1013" s="112"/>
      <c r="T1013" s="109"/>
      <c r="U1013" s="113"/>
      <c r="V1013" s="113"/>
      <c r="W1013" s="113"/>
      <c r="X1013" s="109"/>
      <c r="Y1013" s="109"/>
      <c r="Z1013" s="114"/>
      <c r="AA1013" s="109"/>
      <c r="AB1013" s="109"/>
      <c r="AC1013" s="109"/>
      <c r="AD1013" s="109"/>
      <c r="AE1013" s="109"/>
      <c r="AF1013" s="109"/>
      <c r="AG1013" s="109"/>
      <c r="AH1013" s="109"/>
      <c r="AI1013" s="109"/>
      <c r="AJ1013" s="109"/>
      <c r="AK1013" s="109"/>
      <c r="AL1013" s="109"/>
      <c r="AM1013" s="109"/>
      <c r="AN1013" s="109"/>
      <c r="AO1013" s="109"/>
      <c r="AP1013" s="109"/>
      <c r="AQ1013" s="109"/>
      <c r="AR1013" s="109"/>
      <c r="AS1013" s="109"/>
      <c r="AT1013" s="109"/>
      <c r="AU1013" s="109"/>
      <c r="AV1013" s="109"/>
      <c r="AW1013" s="109"/>
      <c r="AX1013" s="109"/>
      <c r="AY1013" s="109"/>
      <c r="AZ1013" s="109"/>
      <c r="BA1013" s="109"/>
      <c r="BB1013" s="109"/>
      <c r="BC1013" s="109"/>
      <c r="BD1013" s="109"/>
      <c r="BE1013" s="109"/>
      <c r="BF1013" s="109"/>
      <c r="BG1013" s="109"/>
      <c r="BH1013" s="109"/>
      <c r="BI1013" s="109"/>
      <c r="BJ1013" s="109"/>
      <c r="BK1013" s="109"/>
      <c r="BL1013" s="109"/>
      <c r="BM1013" s="109"/>
      <c r="BN1013" s="109"/>
      <c r="BO1013" s="109"/>
      <c r="BP1013" s="109"/>
      <c r="BQ1013" s="109"/>
      <c r="BR1013" s="109"/>
      <c r="BS1013" s="109"/>
      <c r="BT1013" s="109"/>
      <c r="BU1013" s="109"/>
      <c r="BV1013" s="109"/>
      <c r="BW1013" s="109"/>
      <c r="BX1013" s="109"/>
      <c r="BY1013" s="109"/>
      <c r="BZ1013" s="109"/>
      <c r="CA1013" s="109"/>
      <c r="CB1013" s="109"/>
      <c r="CC1013" s="109"/>
      <c r="CD1013" s="109"/>
      <c r="CE1013" s="109"/>
      <c r="CF1013" s="109"/>
      <c r="CG1013" s="109"/>
      <c r="CH1013" s="109"/>
      <c r="CI1013" s="109"/>
      <c r="CJ1013" s="109"/>
      <c r="CK1013" s="109"/>
      <c r="CL1013" s="109"/>
      <c r="CM1013" s="109"/>
      <c r="CN1013" s="109"/>
      <c r="CO1013" s="109"/>
      <c r="CP1013" s="109"/>
      <c r="CQ1013" s="109"/>
      <c r="CR1013" s="109"/>
      <c r="CS1013" s="109"/>
      <c r="CT1013" s="109"/>
      <c r="CU1013" s="109"/>
      <c r="CV1013" s="109"/>
      <c r="CW1013" s="109"/>
      <c r="CX1013" s="109"/>
      <c r="CY1013" s="109"/>
      <c r="CZ1013" s="109"/>
      <c r="DA1013" s="109"/>
    </row>
    <row r="1014" spans="1:105">
      <c r="A1014" s="109"/>
      <c r="B1014" s="109"/>
      <c r="C1014" s="109"/>
      <c r="D1014" s="109"/>
      <c r="E1014" s="110"/>
      <c r="F1014" s="110"/>
      <c r="G1014" s="110"/>
      <c r="H1014" s="110"/>
      <c r="I1014" s="110"/>
      <c r="J1014" s="110"/>
      <c r="K1014" s="110"/>
      <c r="L1014" s="110"/>
      <c r="M1014" s="110"/>
      <c r="N1014" s="110"/>
      <c r="O1014" s="110"/>
      <c r="P1014" s="111"/>
      <c r="Q1014" s="110"/>
      <c r="R1014" s="112"/>
      <c r="S1014" s="112"/>
      <c r="T1014" s="109"/>
      <c r="U1014" s="113"/>
      <c r="V1014" s="113"/>
      <c r="W1014" s="113"/>
      <c r="X1014" s="109"/>
      <c r="Y1014" s="109"/>
      <c r="Z1014" s="114"/>
      <c r="AA1014" s="109"/>
      <c r="AB1014" s="109"/>
      <c r="AC1014" s="109"/>
      <c r="AD1014" s="109"/>
      <c r="AE1014" s="109"/>
      <c r="AF1014" s="109"/>
      <c r="AG1014" s="109"/>
      <c r="AH1014" s="109"/>
      <c r="AI1014" s="109"/>
      <c r="AJ1014" s="109"/>
      <c r="AK1014" s="109"/>
      <c r="AL1014" s="109"/>
      <c r="AM1014" s="109"/>
      <c r="AN1014" s="109"/>
      <c r="AO1014" s="109"/>
      <c r="AP1014" s="109"/>
      <c r="AQ1014" s="109"/>
      <c r="AR1014" s="109"/>
      <c r="AS1014" s="109"/>
      <c r="AT1014" s="109"/>
      <c r="AU1014" s="109"/>
      <c r="AV1014" s="109"/>
      <c r="AW1014" s="109"/>
      <c r="AX1014" s="109"/>
      <c r="AY1014" s="109"/>
      <c r="AZ1014" s="109"/>
      <c r="BA1014" s="109"/>
      <c r="BB1014" s="109"/>
      <c r="BC1014" s="109"/>
      <c r="BD1014" s="109"/>
      <c r="BE1014" s="109"/>
      <c r="BF1014" s="109"/>
      <c r="BG1014" s="109"/>
      <c r="BH1014" s="109"/>
      <c r="BI1014" s="109"/>
      <c r="BJ1014" s="109"/>
      <c r="BK1014" s="109"/>
      <c r="BL1014" s="109"/>
      <c r="BM1014" s="109"/>
      <c r="BN1014" s="109"/>
      <c r="BO1014" s="109"/>
      <c r="BP1014" s="109"/>
      <c r="BQ1014" s="109"/>
      <c r="BR1014" s="109"/>
      <c r="BS1014" s="109"/>
      <c r="BT1014" s="109"/>
      <c r="BU1014" s="109"/>
      <c r="BV1014" s="109"/>
      <c r="BW1014" s="109"/>
      <c r="BX1014" s="109"/>
      <c r="BY1014" s="109"/>
      <c r="BZ1014" s="109"/>
      <c r="CA1014" s="109"/>
      <c r="CB1014" s="109"/>
      <c r="CC1014" s="109"/>
      <c r="CD1014" s="109"/>
      <c r="CE1014" s="109"/>
      <c r="CF1014" s="109"/>
      <c r="CG1014" s="109"/>
      <c r="CH1014" s="109"/>
      <c r="CI1014" s="109"/>
      <c r="CJ1014" s="109"/>
      <c r="CK1014" s="109"/>
      <c r="CL1014" s="109"/>
      <c r="CM1014" s="109"/>
      <c r="CN1014" s="109"/>
      <c r="CO1014" s="109"/>
      <c r="CP1014" s="109"/>
      <c r="CQ1014" s="109"/>
      <c r="CR1014" s="109"/>
      <c r="CS1014" s="109"/>
      <c r="CT1014" s="109"/>
      <c r="CU1014" s="109"/>
      <c r="CV1014" s="109"/>
      <c r="CW1014" s="109"/>
      <c r="CX1014" s="109"/>
      <c r="CY1014" s="109"/>
      <c r="CZ1014" s="109"/>
      <c r="DA1014" s="109"/>
    </row>
    <row r="1015" spans="1:105">
      <c r="A1015" s="109"/>
      <c r="B1015" s="109"/>
      <c r="C1015" s="109"/>
      <c r="D1015" s="109"/>
      <c r="E1015" s="110"/>
      <c r="F1015" s="110"/>
      <c r="G1015" s="110"/>
      <c r="H1015" s="110"/>
      <c r="I1015" s="110"/>
      <c r="J1015" s="110"/>
      <c r="K1015" s="110"/>
      <c r="L1015" s="110"/>
      <c r="M1015" s="110"/>
      <c r="N1015" s="110"/>
      <c r="O1015" s="110"/>
      <c r="P1015" s="111"/>
      <c r="Q1015" s="110"/>
      <c r="R1015" s="112"/>
      <c r="S1015" s="112"/>
      <c r="T1015" s="109"/>
      <c r="U1015" s="113"/>
      <c r="V1015" s="113"/>
      <c r="W1015" s="113"/>
      <c r="X1015" s="109"/>
      <c r="Y1015" s="109"/>
      <c r="Z1015" s="114"/>
      <c r="AA1015" s="109"/>
      <c r="AB1015" s="109"/>
      <c r="AC1015" s="109"/>
      <c r="AD1015" s="109"/>
      <c r="AE1015" s="109"/>
      <c r="AF1015" s="109"/>
      <c r="AG1015" s="109"/>
      <c r="AH1015" s="109"/>
      <c r="AI1015" s="109"/>
      <c r="AJ1015" s="109"/>
      <c r="AK1015" s="109"/>
      <c r="AL1015" s="109"/>
      <c r="AM1015" s="109"/>
      <c r="AN1015" s="109"/>
      <c r="AO1015" s="109"/>
      <c r="AP1015" s="109"/>
      <c r="AQ1015" s="109"/>
      <c r="AR1015" s="109"/>
      <c r="AS1015" s="109"/>
      <c r="AT1015" s="109"/>
      <c r="AU1015" s="109"/>
      <c r="AV1015" s="109"/>
      <c r="AW1015" s="109"/>
      <c r="AX1015" s="109"/>
      <c r="AY1015" s="109"/>
      <c r="AZ1015" s="109"/>
      <c r="BA1015" s="109"/>
      <c r="BB1015" s="109"/>
      <c r="BC1015" s="109"/>
      <c r="BD1015" s="109"/>
      <c r="BE1015" s="109"/>
      <c r="BF1015" s="109"/>
      <c r="BG1015" s="109"/>
      <c r="BH1015" s="109"/>
      <c r="BI1015" s="109"/>
      <c r="BJ1015" s="109"/>
      <c r="BK1015" s="109"/>
      <c r="BL1015" s="109"/>
      <c r="BM1015" s="109"/>
      <c r="BN1015" s="109"/>
      <c r="BO1015" s="109"/>
      <c r="BP1015" s="109"/>
      <c r="BQ1015" s="109"/>
      <c r="BR1015" s="109"/>
      <c r="BS1015" s="109"/>
      <c r="BT1015" s="109"/>
      <c r="BU1015" s="109"/>
      <c r="BV1015" s="109"/>
      <c r="BW1015" s="109"/>
      <c r="BX1015" s="109"/>
      <c r="BY1015" s="109"/>
      <c r="BZ1015" s="109"/>
      <c r="CA1015" s="109"/>
      <c r="CB1015" s="109"/>
      <c r="CC1015" s="109"/>
      <c r="CD1015" s="109"/>
      <c r="CE1015" s="109"/>
      <c r="CF1015" s="109"/>
      <c r="CG1015" s="109"/>
      <c r="CH1015" s="109"/>
      <c r="CI1015" s="109"/>
      <c r="CJ1015" s="109"/>
      <c r="CK1015" s="109"/>
      <c r="CL1015" s="109"/>
      <c r="CM1015" s="109"/>
      <c r="CN1015" s="109"/>
      <c r="CO1015" s="109"/>
      <c r="CP1015" s="109"/>
      <c r="CQ1015" s="109"/>
      <c r="CR1015" s="109"/>
      <c r="CS1015" s="109"/>
      <c r="CT1015" s="109"/>
      <c r="CU1015" s="109"/>
      <c r="CV1015" s="109"/>
      <c r="CW1015" s="109"/>
      <c r="CX1015" s="109"/>
      <c r="CY1015" s="109"/>
      <c r="CZ1015" s="109"/>
      <c r="DA1015" s="109"/>
    </row>
    <row r="1016" spans="1:105">
      <c r="A1016" s="109"/>
      <c r="B1016" s="109"/>
      <c r="C1016" s="109"/>
      <c r="D1016" s="109"/>
      <c r="E1016" s="110"/>
      <c r="F1016" s="110"/>
      <c r="G1016" s="110"/>
      <c r="H1016" s="110"/>
      <c r="I1016" s="110"/>
      <c r="J1016" s="110"/>
      <c r="K1016" s="110"/>
      <c r="L1016" s="110"/>
      <c r="M1016" s="110"/>
      <c r="N1016" s="110"/>
      <c r="O1016" s="110"/>
      <c r="P1016" s="111"/>
      <c r="Q1016" s="110"/>
      <c r="R1016" s="112"/>
      <c r="S1016" s="112"/>
      <c r="T1016" s="109"/>
      <c r="U1016" s="113"/>
      <c r="V1016" s="113"/>
      <c r="W1016" s="113"/>
      <c r="X1016" s="109"/>
      <c r="Y1016" s="109"/>
      <c r="Z1016" s="114"/>
      <c r="AA1016" s="109"/>
      <c r="AB1016" s="109"/>
      <c r="AC1016" s="109"/>
      <c r="AD1016" s="109"/>
      <c r="AE1016" s="109"/>
      <c r="AF1016" s="109"/>
      <c r="AG1016" s="109"/>
      <c r="AH1016" s="109"/>
      <c r="AI1016" s="109"/>
      <c r="AJ1016" s="109"/>
      <c r="AK1016" s="109"/>
      <c r="AL1016" s="109"/>
      <c r="AM1016" s="109"/>
      <c r="AN1016" s="109"/>
      <c r="AO1016" s="109"/>
      <c r="AP1016" s="109"/>
      <c r="AQ1016" s="109"/>
      <c r="AR1016" s="109"/>
      <c r="AS1016" s="109"/>
      <c r="AT1016" s="109"/>
      <c r="AU1016" s="109"/>
      <c r="AV1016" s="109"/>
      <c r="AW1016" s="109"/>
      <c r="AX1016" s="109"/>
      <c r="AY1016" s="109"/>
      <c r="AZ1016" s="109"/>
      <c r="BA1016" s="109"/>
      <c r="BB1016" s="109"/>
      <c r="BC1016" s="109"/>
      <c r="BD1016" s="109"/>
      <c r="BE1016" s="109"/>
      <c r="BF1016" s="109"/>
      <c r="BG1016" s="109"/>
      <c r="BH1016" s="109"/>
      <c r="BI1016" s="109"/>
      <c r="BJ1016" s="109"/>
      <c r="BK1016" s="109"/>
      <c r="BL1016" s="109"/>
      <c r="BM1016" s="109"/>
      <c r="BN1016" s="109"/>
      <c r="BO1016" s="109"/>
      <c r="BP1016" s="109"/>
      <c r="BQ1016" s="109"/>
      <c r="BR1016" s="109"/>
      <c r="BS1016" s="109"/>
      <c r="BT1016" s="109"/>
      <c r="BU1016" s="109"/>
      <c r="BV1016" s="109"/>
      <c r="BW1016" s="109"/>
      <c r="BX1016" s="109"/>
      <c r="BY1016" s="109"/>
      <c r="BZ1016" s="109"/>
      <c r="CA1016" s="109"/>
      <c r="CB1016" s="109"/>
      <c r="CC1016" s="109"/>
      <c r="CD1016" s="109"/>
      <c r="CE1016" s="109"/>
      <c r="CF1016" s="109"/>
      <c r="CG1016" s="109"/>
      <c r="CH1016" s="109"/>
      <c r="CI1016" s="109"/>
      <c r="CJ1016" s="109"/>
      <c r="CK1016" s="109"/>
      <c r="CL1016" s="109"/>
      <c r="CM1016" s="109"/>
      <c r="CN1016" s="109"/>
      <c r="CO1016" s="109"/>
      <c r="CP1016" s="109"/>
      <c r="CQ1016" s="109"/>
      <c r="CR1016" s="109"/>
      <c r="CS1016" s="109"/>
      <c r="CT1016" s="109"/>
      <c r="CU1016" s="109"/>
      <c r="CV1016" s="109"/>
      <c r="CW1016" s="109"/>
      <c r="CX1016" s="109"/>
      <c r="CY1016" s="109"/>
      <c r="CZ1016" s="109"/>
      <c r="DA1016" s="109"/>
    </row>
    <row r="1017" spans="1:105">
      <c r="A1017" s="109"/>
      <c r="B1017" s="109"/>
      <c r="C1017" s="109"/>
      <c r="D1017" s="109"/>
      <c r="E1017" s="110"/>
      <c r="F1017" s="110"/>
      <c r="G1017" s="110"/>
      <c r="H1017" s="110"/>
      <c r="I1017" s="110"/>
      <c r="J1017" s="110"/>
      <c r="K1017" s="110"/>
      <c r="L1017" s="110"/>
      <c r="M1017" s="110"/>
      <c r="N1017" s="110"/>
      <c r="O1017" s="110"/>
      <c r="P1017" s="111"/>
      <c r="Q1017" s="110"/>
      <c r="R1017" s="112"/>
      <c r="S1017" s="112"/>
      <c r="T1017" s="109"/>
      <c r="U1017" s="113"/>
      <c r="V1017" s="113"/>
      <c r="W1017" s="113"/>
      <c r="X1017" s="109"/>
      <c r="Y1017" s="109"/>
      <c r="Z1017" s="114"/>
      <c r="AA1017" s="109"/>
      <c r="AB1017" s="109"/>
      <c r="AC1017" s="109"/>
      <c r="AD1017" s="109"/>
      <c r="AE1017" s="109"/>
      <c r="AF1017" s="109"/>
      <c r="AG1017" s="109"/>
      <c r="AH1017" s="109"/>
      <c r="AI1017" s="109"/>
      <c r="AJ1017" s="109"/>
      <c r="AK1017" s="109"/>
      <c r="AL1017" s="109"/>
      <c r="AM1017" s="109"/>
      <c r="AN1017" s="109"/>
      <c r="AO1017" s="109"/>
      <c r="AP1017" s="109"/>
      <c r="AQ1017" s="109"/>
      <c r="AR1017" s="109"/>
      <c r="AS1017" s="109"/>
      <c r="AT1017" s="109"/>
      <c r="AU1017" s="109"/>
      <c r="AV1017" s="109"/>
      <c r="AW1017" s="109"/>
      <c r="AX1017" s="109"/>
      <c r="AY1017" s="109"/>
      <c r="AZ1017" s="109"/>
      <c r="BA1017" s="109"/>
      <c r="BB1017" s="109"/>
      <c r="BC1017" s="109"/>
      <c r="BD1017" s="109"/>
      <c r="BE1017" s="109"/>
      <c r="BF1017" s="109"/>
      <c r="BG1017" s="109"/>
      <c r="BH1017" s="109"/>
      <c r="BI1017" s="109"/>
      <c r="BJ1017" s="109"/>
      <c r="BK1017" s="109"/>
      <c r="BL1017" s="109"/>
      <c r="BM1017" s="109"/>
      <c r="BN1017" s="109"/>
      <c r="BO1017" s="109"/>
      <c r="BP1017" s="109"/>
      <c r="BQ1017" s="109"/>
      <c r="BR1017" s="109"/>
      <c r="BS1017" s="109"/>
      <c r="BT1017" s="109"/>
      <c r="BU1017" s="109"/>
      <c r="BV1017" s="109"/>
      <c r="BW1017" s="109"/>
      <c r="BX1017" s="109"/>
      <c r="BY1017" s="109"/>
      <c r="BZ1017" s="109"/>
      <c r="CA1017" s="109"/>
      <c r="CB1017" s="109"/>
      <c r="CC1017" s="109"/>
      <c r="CD1017" s="109"/>
      <c r="CE1017" s="109"/>
      <c r="CF1017" s="109"/>
      <c r="CG1017" s="109"/>
      <c r="CH1017" s="109"/>
      <c r="CI1017" s="109"/>
      <c r="CJ1017" s="109"/>
      <c r="CK1017" s="109"/>
      <c r="CL1017" s="109"/>
      <c r="CM1017" s="109"/>
      <c r="CN1017" s="109"/>
      <c r="CO1017" s="109"/>
      <c r="CP1017" s="109"/>
      <c r="CQ1017" s="109"/>
      <c r="CR1017" s="109"/>
      <c r="CS1017" s="109"/>
      <c r="CT1017" s="109"/>
      <c r="CU1017" s="109"/>
      <c r="CV1017" s="109"/>
      <c r="CW1017" s="109"/>
      <c r="CX1017" s="109"/>
      <c r="CY1017" s="109"/>
      <c r="CZ1017" s="109"/>
      <c r="DA1017" s="109"/>
    </row>
    <row r="1018" spans="1:105">
      <c r="A1018" s="109"/>
      <c r="B1018" s="109"/>
      <c r="C1018" s="109"/>
      <c r="D1018" s="109"/>
      <c r="E1018" s="110"/>
      <c r="F1018" s="110"/>
      <c r="G1018" s="110"/>
      <c r="H1018" s="110"/>
      <c r="I1018" s="110"/>
      <c r="J1018" s="110"/>
      <c r="K1018" s="110"/>
      <c r="L1018" s="110"/>
      <c r="M1018" s="110"/>
      <c r="N1018" s="110"/>
      <c r="O1018" s="110"/>
      <c r="P1018" s="111"/>
      <c r="Q1018" s="110"/>
      <c r="R1018" s="112"/>
      <c r="S1018" s="112"/>
      <c r="T1018" s="109"/>
      <c r="U1018" s="113"/>
      <c r="V1018" s="113"/>
      <c r="W1018" s="113"/>
      <c r="X1018" s="109"/>
      <c r="Y1018" s="109"/>
      <c r="Z1018" s="114"/>
      <c r="AA1018" s="109"/>
      <c r="AB1018" s="109"/>
      <c r="AC1018" s="109"/>
      <c r="AD1018" s="109"/>
      <c r="AE1018" s="109"/>
      <c r="AF1018" s="109"/>
      <c r="AG1018" s="109"/>
      <c r="AH1018" s="109"/>
      <c r="AI1018" s="109"/>
      <c r="AJ1018" s="109"/>
      <c r="AK1018" s="109"/>
      <c r="AL1018" s="109"/>
      <c r="AM1018" s="109"/>
      <c r="AN1018" s="109"/>
      <c r="AO1018" s="109"/>
      <c r="AP1018" s="109"/>
      <c r="AQ1018" s="109"/>
      <c r="AR1018" s="109"/>
      <c r="AS1018" s="109"/>
      <c r="AT1018" s="109"/>
      <c r="AU1018" s="109"/>
      <c r="AV1018" s="109"/>
      <c r="AW1018" s="109"/>
      <c r="AX1018" s="109"/>
      <c r="AY1018" s="109"/>
      <c r="AZ1018" s="109"/>
      <c r="BA1018" s="109"/>
      <c r="BB1018" s="109"/>
      <c r="BC1018" s="109"/>
      <c r="BD1018" s="109"/>
      <c r="BE1018" s="109"/>
      <c r="BF1018" s="109"/>
      <c r="BG1018" s="109"/>
      <c r="BH1018" s="109"/>
      <c r="BI1018" s="109"/>
      <c r="BJ1018" s="109"/>
      <c r="BK1018" s="109"/>
      <c r="BL1018" s="109"/>
      <c r="BM1018" s="109"/>
      <c r="BN1018" s="109"/>
      <c r="BO1018" s="109"/>
      <c r="BP1018" s="109"/>
      <c r="BQ1018" s="109"/>
      <c r="BR1018" s="109"/>
      <c r="BS1018" s="109"/>
      <c r="BT1018" s="109"/>
      <c r="BU1018" s="109"/>
      <c r="BV1018" s="109"/>
      <c r="BW1018" s="109"/>
      <c r="BX1018" s="109"/>
      <c r="BY1018" s="109"/>
      <c r="BZ1018" s="109"/>
      <c r="CA1018" s="109"/>
      <c r="CB1018" s="109"/>
      <c r="CC1018" s="109"/>
      <c r="CD1018" s="109"/>
      <c r="CE1018" s="109"/>
      <c r="CF1018" s="109"/>
      <c r="CG1018" s="109"/>
      <c r="CH1018" s="109"/>
      <c r="CI1018" s="109"/>
      <c r="CJ1018" s="109"/>
      <c r="CK1018" s="109"/>
      <c r="CL1018" s="109"/>
      <c r="CM1018" s="109"/>
      <c r="CN1018" s="109"/>
      <c r="CO1018" s="109"/>
      <c r="CP1018" s="109"/>
      <c r="CQ1018" s="109"/>
      <c r="CR1018" s="109"/>
      <c r="CS1018" s="109"/>
      <c r="CT1018" s="109"/>
      <c r="CU1018" s="109"/>
      <c r="CV1018" s="109"/>
      <c r="CW1018" s="109"/>
      <c r="CX1018" s="109"/>
      <c r="CY1018" s="109"/>
      <c r="CZ1018" s="109"/>
      <c r="DA1018" s="109"/>
    </row>
    <row r="1019" spans="1:105">
      <c r="A1019" s="109"/>
      <c r="B1019" s="109"/>
      <c r="C1019" s="109"/>
      <c r="D1019" s="109"/>
      <c r="E1019" s="110"/>
      <c r="F1019" s="110"/>
      <c r="G1019" s="110"/>
      <c r="H1019" s="110"/>
      <c r="I1019" s="110"/>
      <c r="J1019" s="110"/>
      <c r="K1019" s="110"/>
      <c r="L1019" s="110"/>
      <c r="M1019" s="110"/>
      <c r="N1019" s="110"/>
      <c r="O1019" s="110"/>
      <c r="P1019" s="111"/>
      <c r="Q1019" s="110"/>
      <c r="R1019" s="112"/>
      <c r="S1019" s="112"/>
      <c r="T1019" s="109"/>
      <c r="U1019" s="113"/>
      <c r="V1019" s="113"/>
      <c r="W1019" s="113"/>
      <c r="X1019" s="109"/>
      <c r="Y1019" s="109"/>
      <c r="Z1019" s="114"/>
      <c r="AA1019" s="109"/>
      <c r="AB1019" s="109"/>
      <c r="AC1019" s="109"/>
      <c r="AD1019" s="109"/>
      <c r="AE1019" s="109"/>
      <c r="AF1019" s="109"/>
      <c r="AG1019" s="109"/>
      <c r="AH1019" s="109"/>
      <c r="AI1019" s="109"/>
      <c r="AJ1019" s="109"/>
      <c r="AK1019" s="109"/>
      <c r="AL1019" s="109"/>
      <c r="AM1019" s="109"/>
      <c r="AN1019" s="109"/>
      <c r="AO1019" s="109"/>
      <c r="AP1019" s="109"/>
      <c r="AQ1019" s="109"/>
      <c r="AR1019" s="109"/>
      <c r="AS1019" s="109"/>
      <c r="AT1019" s="109"/>
      <c r="AU1019" s="109"/>
      <c r="AV1019" s="109"/>
      <c r="AW1019" s="109"/>
      <c r="AX1019" s="109"/>
      <c r="AY1019" s="109"/>
      <c r="AZ1019" s="109"/>
      <c r="BA1019" s="109"/>
      <c r="BB1019" s="109"/>
      <c r="BC1019" s="109"/>
      <c r="BD1019" s="109"/>
      <c r="BE1019" s="109"/>
      <c r="BF1019" s="109"/>
      <c r="BG1019" s="109"/>
      <c r="BH1019" s="109"/>
      <c r="BI1019" s="109"/>
      <c r="BJ1019" s="109"/>
      <c r="BK1019" s="109"/>
      <c r="BL1019" s="109"/>
      <c r="BM1019" s="109"/>
      <c r="BN1019" s="109"/>
      <c r="BO1019" s="109"/>
      <c r="BP1019" s="109"/>
      <c r="BQ1019" s="109"/>
      <c r="BR1019" s="109"/>
      <c r="BS1019" s="109"/>
      <c r="BT1019" s="109"/>
      <c r="BU1019" s="109"/>
      <c r="BV1019" s="109"/>
      <c r="BW1019" s="109"/>
      <c r="BX1019" s="109"/>
      <c r="BY1019" s="109"/>
      <c r="BZ1019" s="109"/>
      <c r="CA1019" s="109"/>
      <c r="CB1019" s="109"/>
      <c r="CC1019" s="109"/>
      <c r="CD1019" s="109"/>
      <c r="CE1019" s="109"/>
      <c r="CF1019" s="109"/>
      <c r="CG1019" s="109"/>
      <c r="CH1019" s="109"/>
      <c r="CI1019" s="109"/>
      <c r="CJ1019" s="109"/>
      <c r="CK1019" s="109"/>
      <c r="CL1019" s="109"/>
      <c r="CM1019" s="109"/>
      <c r="CN1019" s="109"/>
      <c r="CO1019" s="109"/>
      <c r="CP1019" s="109"/>
      <c r="CQ1019" s="109"/>
      <c r="CR1019" s="109"/>
      <c r="CS1019" s="109"/>
      <c r="CT1019" s="109"/>
      <c r="CU1019" s="109"/>
      <c r="CV1019" s="109"/>
      <c r="CW1019" s="109"/>
      <c r="CX1019" s="109"/>
      <c r="CY1019" s="109"/>
      <c r="CZ1019" s="109"/>
      <c r="DA1019" s="109"/>
    </row>
    <row r="1020" spans="1:105">
      <c r="A1020" s="109"/>
      <c r="B1020" s="109"/>
      <c r="C1020" s="109"/>
      <c r="D1020" s="109"/>
      <c r="E1020" s="110"/>
      <c r="F1020" s="110"/>
      <c r="G1020" s="110"/>
      <c r="H1020" s="110"/>
      <c r="I1020" s="110"/>
      <c r="J1020" s="110"/>
      <c r="K1020" s="110"/>
      <c r="L1020" s="110"/>
      <c r="M1020" s="110"/>
      <c r="N1020" s="110"/>
      <c r="O1020" s="110"/>
      <c r="P1020" s="111"/>
      <c r="Q1020" s="110"/>
      <c r="R1020" s="112"/>
      <c r="S1020" s="112"/>
      <c r="T1020" s="109"/>
      <c r="U1020" s="113"/>
      <c r="V1020" s="113"/>
      <c r="W1020" s="113"/>
      <c r="X1020" s="109"/>
      <c r="Y1020" s="109"/>
      <c r="Z1020" s="114"/>
      <c r="AA1020" s="109"/>
      <c r="AB1020" s="109"/>
      <c r="AC1020" s="109"/>
      <c r="AD1020" s="109"/>
      <c r="AE1020" s="109"/>
      <c r="AF1020" s="109"/>
      <c r="AG1020" s="109"/>
      <c r="AH1020" s="109"/>
      <c r="AI1020" s="109"/>
      <c r="AJ1020" s="109"/>
      <c r="AK1020" s="109"/>
      <c r="AL1020" s="109"/>
      <c r="AM1020" s="109"/>
      <c r="AN1020" s="109"/>
      <c r="AO1020" s="109"/>
      <c r="AP1020" s="109"/>
      <c r="AQ1020" s="109"/>
      <c r="AR1020" s="109"/>
      <c r="AS1020" s="109"/>
      <c r="AT1020" s="109"/>
      <c r="AU1020" s="109"/>
      <c r="AV1020" s="109"/>
      <c r="AW1020" s="109"/>
      <c r="AX1020" s="109"/>
      <c r="AY1020" s="109"/>
      <c r="AZ1020" s="109"/>
      <c r="BA1020" s="109"/>
      <c r="BB1020" s="109"/>
      <c r="BC1020" s="109"/>
      <c r="BD1020" s="109"/>
      <c r="BE1020" s="109"/>
      <c r="BF1020" s="109"/>
      <c r="BG1020" s="109"/>
      <c r="BH1020" s="109"/>
      <c r="BI1020" s="109"/>
      <c r="BJ1020" s="109"/>
      <c r="BK1020" s="109"/>
      <c r="BL1020" s="109"/>
      <c r="BM1020" s="109"/>
      <c r="BN1020" s="109"/>
      <c r="BO1020" s="109"/>
      <c r="BP1020" s="109"/>
      <c r="BQ1020" s="109"/>
      <c r="BR1020" s="109"/>
      <c r="BS1020" s="109"/>
      <c r="BT1020" s="109"/>
      <c r="BU1020" s="109"/>
      <c r="BV1020" s="109"/>
      <c r="BW1020" s="109"/>
      <c r="BX1020" s="109"/>
      <c r="BY1020" s="109"/>
      <c r="BZ1020" s="109"/>
      <c r="CA1020" s="109"/>
      <c r="CB1020" s="109"/>
      <c r="CC1020" s="109"/>
      <c r="CD1020" s="109"/>
      <c r="CE1020" s="109"/>
      <c r="CF1020" s="109"/>
      <c r="CG1020" s="109"/>
      <c r="CH1020" s="109"/>
      <c r="CI1020" s="109"/>
      <c r="CJ1020" s="109"/>
      <c r="CK1020" s="109"/>
      <c r="CL1020" s="109"/>
      <c r="CM1020" s="109"/>
      <c r="CN1020" s="109"/>
      <c r="CO1020" s="109"/>
      <c r="CP1020" s="109"/>
      <c r="CQ1020" s="109"/>
      <c r="CR1020" s="109"/>
      <c r="CS1020" s="109"/>
      <c r="CT1020" s="109"/>
      <c r="CU1020" s="109"/>
      <c r="CV1020" s="109"/>
      <c r="CW1020" s="109"/>
      <c r="CX1020" s="109"/>
      <c r="CY1020" s="109"/>
      <c r="CZ1020" s="109"/>
      <c r="DA1020" s="109"/>
    </row>
    <row r="1021" spans="1:105">
      <c r="A1021" s="109"/>
      <c r="B1021" s="109"/>
      <c r="C1021" s="109"/>
      <c r="D1021" s="109"/>
      <c r="E1021" s="110"/>
      <c r="F1021" s="110"/>
      <c r="G1021" s="110"/>
      <c r="H1021" s="110"/>
      <c r="I1021" s="110"/>
      <c r="J1021" s="110"/>
      <c r="K1021" s="110"/>
      <c r="L1021" s="110"/>
      <c r="M1021" s="110"/>
      <c r="N1021" s="110"/>
      <c r="O1021" s="110"/>
      <c r="P1021" s="111"/>
      <c r="Q1021" s="110"/>
      <c r="R1021" s="112"/>
      <c r="S1021" s="112"/>
      <c r="T1021" s="109"/>
      <c r="U1021" s="113"/>
      <c r="V1021" s="113"/>
      <c r="W1021" s="113"/>
      <c r="X1021" s="109"/>
      <c r="Y1021" s="109"/>
      <c r="Z1021" s="114"/>
      <c r="AA1021" s="109"/>
      <c r="AB1021" s="109"/>
      <c r="AC1021" s="109"/>
      <c r="AD1021" s="109"/>
      <c r="AE1021" s="109"/>
      <c r="AF1021" s="109"/>
      <c r="AG1021" s="109"/>
      <c r="AH1021" s="109"/>
      <c r="AI1021" s="109"/>
      <c r="AJ1021" s="109"/>
      <c r="AK1021" s="109"/>
      <c r="AL1021" s="109"/>
      <c r="AM1021" s="109"/>
      <c r="AN1021" s="109"/>
      <c r="AO1021" s="109"/>
      <c r="AP1021" s="109"/>
      <c r="AQ1021" s="109"/>
      <c r="AR1021" s="109"/>
      <c r="AS1021" s="109"/>
      <c r="AT1021" s="109"/>
      <c r="AU1021" s="109"/>
      <c r="AV1021" s="109"/>
      <c r="AW1021" s="109"/>
      <c r="AX1021" s="109"/>
      <c r="AY1021" s="109"/>
      <c r="AZ1021" s="109"/>
      <c r="BA1021" s="109"/>
      <c r="BB1021" s="109"/>
      <c r="BC1021" s="109"/>
      <c r="BD1021" s="109"/>
      <c r="BE1021" s="109"/>
      <c r="BF1021" s="109"/>
      <c r="BG1021" s="109"/>
      <c r="BH1021" s="109"/>
      <c r="BI1021" s="109"/>
      <c r="BJ1021" s="109"/>
      <c r="BK1021" s="109"/>
      <c r="BL1021" s="109"/>
      <c r="BM1021" s="109"/>
      <c r="BN1021" s="109"/>
      <c r="BO1021" s="109"/>
      <c r="BP1021" s="109"/>
      <c r="BQ1021" s="109"/>
      <c r="BR1021" s="109"/>
      <c r="BS1021" s="109"/>
      <c r="BT1021" s="109"/>
      <c r="BU1021" s="109"/>
      <c r="BV1021" s="109"/>
      <c r="BW1021" s="109"/>
      <c r="BX1021" s="109"/>
      <c r="BY1021" s="109"/>
      <c r="BZ1021" s="109"/>
      <c r="CA1021" s="109"/>
      <c r="CB1021" s="109"/>
      <c r="CC1021" s="109"/>
      <c r="CD1021" s="109"/>
      <c r="CE1021" s="109"/>
      <c r="CF1021" s="109"/>
      <c r="CG1021" s="109"/>
      <c r="CH1021" s="109"/>
      <c r="CI1021" s="109"/>
      <c r="CJ1021" s="109"/>
      <c r="CK1021" s="109"/>
      <c r="CL1021" s="109"/>
      <c r="CM1021" s="109"/>
      <c r="CN1021" s="109"/>
      <c r="CO1021" s="109"/>
      <c r="CP1021" s="109"/>
      <c r="CQ1021" s="109"/>
      <c r="CR1021" s="109"/>
      <c r="CS1021" s="109"/>
      <c r="CT1021" s="109"/>
      <c r="CU1021" s="109"/>
      <c r="CV1021" s="109"/>
      <c r="CW1021" s="109"/>
      <c r="CX1021" s="109"/>
      <c r="CY1021" s="109"/>
      <c r="CZ1021" s="109"/>
      <c r="DA1021" s="109"/>
    </row>
    <row r="1022" spans="1:105">
      <c r="A1022" s="109"/>
      <c r="B1022" s="109"/>
      <c r="C1022" s="109"/>
      <c r="D1022" s="109"/>
      <c r="E1022" s="110"/>
      <c r="F1022" s="110"/>
      <c r="G1022" s="110"/>
      <c r="H1022" s="110"/>
      <c r="I1022" s="110"/>
      <c r="J1022" s="110"/>
      <c r="K1022" s="110"/>
      <c r="L1022" s="110"/>
      <c r="M1022" s="110"/>
      <c r="N1022" s="110"/>
      <c r="O1022" s="110"/>
      <c r="P1022" s="111"/>
      <c r="Q1022" s="110"/>
      <c r="R1022" s="112"/>
      <c r="S1022" s="112"/>
      <c r="T1022" s="109"/>
      <c r="U1022" s="113"/>
      <c r="V1022" s="113"/>
      <c r="W1022" s="113"/>
      <c r="X1022" s="109"/>
      <c r="Y1022" s="109"/>
      <c r="Z1022" s="114"/>
      <c r="AA1022" s="109"/>
      <c r="AB1022" s="109"/>
      <c r="AC1022" s="109"/>
      <c r="AD1022" s="109"/>
      <c r="AE1022" s="109"/>
      <c r="AF1022" s="109"/>
      <c r="AG1022" s="109"/>
      <c r="AH1022" s="109"/>
      <c r="AI1022" s="109"/>
      <c r="AJ1022" s="109"/>
      <c r="AK1022" s="109"/>
      <c r="AL1022" s="109"/>
      <c r="AM1022" s="109"/>
      <c r="AN1022" s="109"/>
      <c r="AO1022" s="109"/>
      <c r="AP1022" s="109"/>
      <c r="AQ1022" s="109"/>
      <c r="AR1022" s="109"/>
      <c r="AS1022" s="109"/>
      <c r="AT1022" s="109"/>
      <c r="AU1022" s="109"/>
      <c r="AV1022" s="109"/>
      <c r="AW1022" s="109"/>
      <c r="AX1022" s="109"/>
      <c r="AY1022" s="109"/>
      <c r="AZ1022" s="109"/>
      <c r="BA1022" s="109"/>
      <c r="BB1022" s="109"/>
      <c r="BC1022" s="109"/>
      <c r="BD1022" s="109"/>
      <c r="BE1022" s="109"/>
      <c r="BF1022" s="109"/>
      <c r="BG1022" s="109"/>
      <c r="BH1022" s="109"/>
      <c r="BI1022" s="109"/>
      <c r="BJ1022" s="109"/>
      <c r="BK1022" s="109"/>
      <c r="BL1022" s="109"/>
      <c r="BM1022" s="109"/>
      <c r="BN1022" s="109"/>
      <c r="BO1022" s="109"/>
      <c r="BP1022" s="109"/>
      <c r="BQ1022" s="109"/>
      <c r="BR1022" s="109"/>
      <c r="BS1022" s="109"/>
      <c r="BT1022" s="109"/>
      <c r="BU1022" s="109"/>
      <c r="BV1022" s="109"/>
      <c r="BW1022" s="109"/>
      <c r="BX1022" s="109"/>
      <c r="BY1022" s="109"/>
      <c r="BZ1022" s="109"/>
      <c r="CA1022" s="109"/>
      <c r="CB1022" s="109"/>
      <c r="CC1022" s="109"/>
      <c r="CD1022" s="109"/>
      <c r="CE1022" s="109"/>
      <c r="CF1022" s="109"/>
      <c r="CG1022" s="109"/>
      <c r="CH1022" s="109"/>
      <c r="CI1022" s="109"/>
      <c r="CJ1022" s="109"/>
      <c r="CK1022" s="109"/>
      <c r="CL1022" s="109"/>
      <c r="CM1022" s="109"/>
      <c r="CN1022" s="109"/>
      <c r="CO1022" s="109"/>
      <c r="CP1022" s="109"/>
      <c r="CQ1022" s="109"/>
      <c r="CR1022" s="109"/>
      <c r="CS1022" s="109"/>
      <c r="CT1022" s="109"/>
      <c r="CU1022" s="109"/>
      <c r="CV1022" s="109"/>
      <c r="CW1022" s="109"/>
      <c r="CX1022" s="109"/>
      <c r="CY1022" s="109"/>
      <c r="CZ1022" s="109"/>
      <c r="DA1022" s="109"/>
    </row>
    <row r="1023" spans="1:105">
      <c r="A1023" s="109"/>
      <c r="B1023" s="109"/>
      <c r="C1023" s="109"/>
      <c r="D1023" s="109"/>
      <c r="E1023" s="110"/>
      <c r="F1023" s="110"/>
      <c r="G1023" s="110"/>
      <c r="H1023" s="110"/>
      <c r="I1023" s="110"/>
      <c r="J1023" s="110"/>
      <c r="K1023" s="110"/>
      <c r="L1023" s="110"/>
      <c r="M1023" s="110"/>
      <c r="N1023" s="110"/>
      <c r="O1023" s="110"/>
      <c r="P1023" s="111"/>
      <c r="Q1023" s="110"/>
      <c r="R1023" s="112"/>
      <c r="S1023" s="112"/>
      <c r="T1023" s="109"/>
      <c r="U1023" s="113"/>
      <c r="V1023" s="113"/>
      <c r="W1023" s="113"/>
      <c r="X1023" s="109"/>
      <c r="Y1023" s="109"/>
      <c r="Z1023" s="114"/>
      <c r="AA1023" s="109"/>
      <c r="AB1023" s="109"/>
      <c r="AC1023" s="109"/>
      <c r="AD1023" s="109"/>
      <c r="AE1023" s="109"/>
      <c r="AF1023" s="109"/>
      <c r="AG1023" s="109"/>
      <c r="AH1023" s="109"/>
      <c r="AI1023" s="109"/>
      <c r="AJ1023" s="109"/>
      <c r="AK1023" s="109"/>
      <c r="AL1023" s="109"/>
      <c r="AM1023" s="109"/>
      <c r="AN1023" s="109"/>
      <c r="AO1023" s="109"/>
      <c r="AP1023" s="109"/>
      <c r="AQ1023" s="109"/>
      <c r="AR1023" s="109"/>
      <c r="AS1023" s="109"/>
      <c r="AT1023" s="109"/>
      <c r="AU1023" s="109"/>
      <c r="AV1023" s="109"/>
      <c r="AW1023" s="109"/>
      <c r="AX1023" s="109"/>
      <c r="AY1023" s="109"/>
      <c r="AZ1023" s="109"/>
      <c r="BA1023" s="109"/>
      <c r="BB1023" s="109"/>
      <c r="BC1023" s="109"/>
      <c r="BD1023" s="109"/>
      <c r="BE1023" s="109"/>
      <c r="BF1023" s="109"/>
      <c r="BG1023" s="109"/>
      <c r="BH1023" s="109"/>
      <c r="BI1023" s="109"/>
      <c r="BJ1023" s="109"/>
      <c r="BK1023" s="109"/>
      <c r="BL1023" s="109"/>
      <c r="BM1023" s="109"/>
      <c r="BN1023" s="109"/>
      <c r="BO1023" s="109"/>
      <c r="BP1023" s="109"/>
      <c r="BQ1023" s="109"/>
      <c r="BR1023" s="109"/>
      <c r="BS1023" s="109"/>
      <c r="BT1023" s="109"/>
      <c r="BU1023" s="109"/>
      <c r="BV1023" s="109"/>
      <c r="BW1023" s="109"/>
      <c r="BX1023" s="109"/>
      <c r="BY1023" s="109"/>
      <c r="BZ1023" s="109"/>
      <c r="CA1023" s="109"/>
      <c r="CB1023" s="109"/>
      <c r="CC1023" s="109"/>
      <c r="CD1023" s="109"/>
      <c r="CE1023" s="109"/>
      <c r="CF1023" s="109"/>
      <c r="CG1023" s="109"/>
      <c r="CH1023" s="109"/>
      <c r="CI1023" s="109"/>
      <c r="CJ1023" s="109"/>
      <c r="CK1023" s="109"/>
      <c r="CL1023" s="109"/>
      <c r="CM1023" s="109"/>
      <c r="CN1023" s="109"/>
      <c r="CO1023" s="109"/>
      <c r="CP1023" s="109"/>
      <c r="CQ1023" s="109"/>
      <c r="CR1023" s="109"/>
      <c r="CS1023" s="109"/>
      <c r="CT1023" s="109"/>
      <c r="CU1023" s="109"/>
      <c r="CV1023" s="109"/>
      <c r="CW1023" s="109"/>
      <c r="CX1023" s="109"/>
      <c r="CY1023" s="109"/>
      <c r="CZ1023" s="109"/>
      <c r="DA1023" s="109"/>
    </row>
    <row r="1024" spans="1:105">
      <c r="A1024" s="109"/>
      <c r="B1024" s="109"/>
      <c r="C1024" s="109"/>
      <c r="D1024" s="109"/>
      <c r="E1024" s="110"/>
      <c r="F1024" s="110"/>
      <c r="G1024" s="110"/>
      <c r="H1024" s="110"/>
      <c r="I1024" s="110"/>
      <c r="J1024" s="110"/>
      <c r="K1024" s="110"/>
      <c r="L1024" s="110"/>
      <c r="M1024" s="110"/>
      <c r="N1024" s="110"/>
      <c r="O1024" s="110"/>
      <c r="P1024" s="111"/>
      <c r="Q1024" s="110"/>
      <c r="R1024" s="112"/>
      <c r="S1024" s="112"/>
      <c r="T1024" s="109"/>
      <c r="U1024" s="113"/>
      <c r="V1024" s="113"/>
      <c r="W1024" s="113"/>
      <c r="X1024" s="109"/>
      <c r="Y1024" s="109"/>
      <c r="Z1024" s="114"/>
      <c r="AA1024" s="109"/>
      <c r="AB1024" s="109"/>
      <c r="AC1024" s="109"/>
      <c r="AD1024" s="109"/>
      <c r="AE1024" s="109"/>
      <c r="AF1024" s="109"/>
      <c r="AG1024" s="109"/>
      <c r="AH1024" s="109"/>
      <c r="AI1024" s="109"/>
      <c r="AJ1024" s="109"/>
      <c r="AK1024" s="109"/>
      <c r="AL1024" s="109"/>
      <c r="AM1024" s="109"/>
      <c r="AN1024" s="109"/>
      <c r="AO1024" s="109"/>
      <c r="AP1024" s="109"/>
      <c r="AQ1024" s="109"/>
      <c r="AR1024" s="109"/>
      <c r="AS1024" s="109"/>
      <c r="AT1024" s="109"/>
      <c r="AU1024" s="109"/>
      <c r="AV1024" s="109"/>
      <c r="AW1024" s="109"/>
      <c r="AX1024" s="109"/>
      <c r="AY1024" s="109"/>
      <c r="AZ1024" s="109"/>
      <c r="BA1024" s="109"/>
      <c r="BB1024" s="109"/>
      <c r="BC1024" s="109"/>
      <c r="BD1024" s="109"/>
      <c r="BE1024" s="109"/>
      <c r="BF1024" s="109"/>
      <c r="BG1024" s="109"/>
      <c r="BH1024" s="109"/>
      <c r="BI1024" s="109"/>
      <c r="BJ1024" s="109"/>
      <c r="BK1024" s="109"/>
      <c r="BL1024" s="109"/>
      <c r="BM1024" s="109"/>
      <c r="BN1024" s="109"/>
      <c r="BO1024" s="109"/>
      <c r="BP1024" s="109"/>
      <c r="BQ1024" s="109"/>
      <c r="BR1024" s="109"/>
      <c r="BS1024" s="109"/>
      <c r="BT1024" s="109"/>
      <c r="BU1024" s="109"/>
      <c r="BV1024" s="109"/>
      <c r="BW1024" s="109"/>
      <c r="BX1024" s="109"/>
      <c r="BY1024" s="109"/>
      <c r="BZ1024" s="109"/>
      <c r="CA1024" s="109"/>
      <c r="CB1024" s="109"/>
      <c r="CC1024" s="109"/>
      <c r="CD1024" s="109"/>
      <c r="CE1024" s="109"/>
      <c r="CF1024" s="109"/>
      <c r="CG1024" s="109"/>
      <c r="CH1024" s="109"/>
      <c r="CI1024" s="109"/>
      <c r="CJ1024" s="109"/>
      <c r="CK1024" s="109"/>
      <c r="CL1024" s="109"/>
      <c r="CM1024" s="109"/>
      <c r="CN1024" s="109"/>
      <c r="CO1024" s="109"/>
      <c r="CP1024" s="109"/>
      <c r="CQ1024" s="109"/>
      <c r="CR1024" s="109"/>
      <c r="CS1024" s="109"/>
      <c r="CT1024" s="109"/>
      <c r="CU1024" s="109"/>
      <c r="CV1024" s="109"/>
      <c r="CW1024" s="109"/>
      <c r="CX1024" s="109"/>
      <c r="CY1024" s="109"/>
      <c r="CZ1024" s="109"/>
      <c r="DA1024" s="109"/>
    </row>
    <row r="1025" spans="1:105">
      <c r="A1025" s="109"/>
      <c r="B1025" s="109"/>
      <c r="C1025" s="109"/>
      <c r="D1025" s="109"/>
      <c r="E1025" s="110"/>
      <c r="F1025" s="110"/>
      <c r="G1025" s="110"/>
      <c r="H1025" s="110"/>
      <c r="I1025" s="110"/>
      <c r="J1025" s="110"/>
      <c r="K1025" s="110"/>
      <c r="L1025" s="110"/>
      <c r="M1025" s="110"/>
      <c r="N1025" s="110"/>
      <c r="O1025" s="110"/>
      <c r="P1025" s="111"/>
      <c r="Q1025" s="110"/>
      <c r="R1025" s="112"/>
      <c r="S1025" s="112"/>
      <c r="T1025" s="109"/>
      <c r="U1025" s="113"/>
      <c r="V1025" s="113"/>
      <c r="W1025" s="113"/>
      <c r="X1025" s="109"/>
      <c r="Y1025" s="109"/>
      <c r="Z1025" s="114"/>
      <c r="AA1025" s="109"/>
      <c r="AB1025" s="109"/>
      <c r="AC1025" s="109"/>
      <c r="AD1025" s="109"/>
      <c r="AE1025" s="109"/>
      <c r="AF1025" s="109"/>
      <c r="AG1025" s="109"/>
      <c r="AH1025" s="109"/>
      <c r="AI1025" s="109"/>
      <c r="AJ1025" s="109"/>
      <c r="AK1025" s="109"/>
      <c r="AL1025" s="109"/>
      <c r="AM1025" s="109"/>
      <c r="AN1025" s="109"/>
      <c r="AO1025" s="109"/>
      <c r="AP1025" s="109"/>
      <c r="AQ1025" s="109"/>
      <c r="AR1025" s="109"/>
      <c r="AS1025" s="109"/>
      <c r="AT1025" s="109"/>
      <c r="AU1025" s="109"/>
      <c r="AV1025" s="109"/>
      <c r="AW1025" s="109"/>
      <c r="AX1025" s="109"/>
      <c r="AY1025" s="109"/>
      <c r="AZ1025" s="109"/>
      <c r="BA1025" s="109"/>
      <c r="BB1025" s="109"/>
      <c r="BC1025" s="109"/>
      <c r="BD1025" s="109"/>
      <c r="BE1025" s="109"/>
      <c r="BF1025" s="109"/>
      <c r="BG1025" s="109"/>
      <c r="BH1025" s="109"/>
      <c r="BI1025" s="109"/>
      <c r="BJ1025" s="109"/>
      <c r="BK1025" s="109"/>
      <c r="BL1025" s="109"/>
      <c r="BM1025" s="109"/>
      <c r="BN1025" s="109"/>
      <c r="BO1025" s="109"/>
      <c r="BP1025" s="109"/>
      <c r="BQ1025" s="109"/>
      <c r="BR1025" s="109"/>
      <c r="BS1025" s="109"/>
      <c r="BT1025" s="109"/>
      <c r="BU1025" s="109"/>
      <c r="BV1025" s="109"/>
      <c r="BW1025" s="109"/>
      <c r="BX1025" s="109"/>
      <c r="BY1025" s="109"/>
      <c r="BZ1025" s="109"/>
      <c r="CA1025" s="109"/>
      <c r="CB1025" s="109"/>
      <c r="CC1025" s="109"/>
      <c r="CD1025" s="109"/>
      <c r="CE1025" s="109"/>
      <c r="CF1025" s="109"/>
      <c r="CG1025" s="109"/>
      <c r="CH1025" s="109"/>
      <c r="CI1025" s="109"/>
      <c r="CJ1025" s="109"/>
      <c r="CK1025" s="109"/>
      <c r="CL1025" s="109"/>
      <c r="CM1025" s="109"/>
      <c r="CN1025" s="109"/>
      <c r="CO1025" s="109"/>
      <c r="CP1025" s="109"/>
      <c r="CQ1025" s="109"/>
      <c r="CR1025" s="109"/>
      <c r="CS1025" s="109"/>
      <c r="CT1025" s="109"/>
      <c r="CU1025" s="109"/>
      <c r="CV1025" s="109"/>
      <c r="CW1025" s="109"/>
      <c r="CX1025" s="109"/>
      <c r="CY1025" s="109"/>
      <c r="CZ1025" s="109"/>
      <c r="DA1025" s="109"/>
    </row>
    <row r="1026" spans="1:105">
      <c r="A1026" s="109"/>
      <c r="B1026" s="109"/>
      <c r="C1026" s="109"/>
      <c r="D1026" s="109"/>
      <c r="E1026" s="110"/>
      <c r="F1026" s="110"/>
      <c r="G1026" s="110"/>
      <c r="H1026" s="110"/>
      <c r="I1026" s="110"/>
      <c r="J1026" s="110"/>
      <c r="K1026" s="110"/>
      <c r="L1026" s="110"/>
      <c r="M1026" s="110"/>
      <c r="N1026" s="110"/>
      <c r="O1026" s="110"/>
      <c r="P1026" s="111"/>
      <c r="Q1026" s="110"/>
      <c r="R1026" s="112"/>
      <c r="S1026" s="112"/>
      <c r="T1026" s="109"/>
      <c r="U1026" s="113"/>
      <c r="V1026" s="113"/>
      <c r="W1026" s="113"/>
      <c r="X1026" s="109"/>
      <c r="Y1026" s="109"/>
      <c r="Z1026" s="114"/>
      <c r="AA1026" s="109"/>
      <c r="AB1026" s="109"/>
      <c r="AC1026" s="109"/>
      <c r="AD1026" s="109"/>
      <c r="AE1026" s="109"/>
      <c r="AF1026" s="109"/>
      <c r="AG1026" s="109"/>
      <c r="AH1026" s="109"/>
      <c r="AI1026" s="109"/>
      <c r="AJ1026" s="109"/>
      <c r="AK1026" s="109"/>
      <c r="AL1026" s="109"/>
      <c r="AM1026" s="109"/>
      <c r="AN1026" s="109"/>
      <c r="AO1026" s="109"/>
      <c r="AP1026" s="109"/>
      <c r="AQ1026" s="109"/>
      <c r="AR1026" s="109"/>
      <c r="AS1026" s="109"/>
      <c r="AT1026" s="109"/>
      <c r="AU1026" s="109"/>
      <c r="AV1026" s="109"/>
      <c r="AW1026" s="109"/>
      <c r="AX1026" s="109"/>
      <c r="AY1026" s="109"/>
      <c r="AZ1026" s="109"/>
      <c r="BA1026" s="109"/>
      <c r="BB1026" s="109"/>
      <c r="BC1026" s="109"/>
      <c r="BD1026" s="109"/>
      <c r="BE1026" s="109"/>
      <c r="BF1026" s="109"/>
      <c r="BG1026" s="109"/>
      <c r="BH1026" s="109"/>
      <c r="BI1026" s="109"/>
      <c r="BJ1026" s="109"/>
      <c r="BK1026" s="109"/>
      <c r="BL1026" s="109"/>
      <c r="BM1026" s="109"/>
      <c r="BN1026" s="109"/>
      <c r="BO1026" s="109"/>
      <c r="BP1026" s="109"/>
      <c r="BQ1026" s="109"/>
      <c r="BR1026" s="109"/>
      <c r="BS1026" s="109"/>
      <c r="BT1026" s="109"/>
      <c r="BU1026" s="109"/>
      <c r="BV1026" s="109"/>
      <c r="BW1026" s="109"/>
      <c r="BX1026" s="109"/>
      <c r="BY1026" s="109"/>
      <c r="BZ1026" s="109"/>
      <c r="CA1026" s="109"/>
      <c r="CB1026" s="109"/>
      <c r="CC1026" s="109"/>
      <c r="CD1026" s="109"/>
      <c r="CE1026" s="109"/>
      <c r="CF1026" s="109"/>
      <c r="CG1026" s="109"/>
      <c r="CH1026" s="109"/>
      <c r="CI1026" s="109"/>
      <c r="CJ1026" s="109"/>
      <c r="CK1026" s="109"/>
      <c r="CL1026" s="109"/>
      <c r="CM1026" s="109"/>
      <c r="CN1026" s="109"/>
      <c r="CO1026" s="109"/>
      <c r="CP1026" s="109"/>
      <c r="CQ1026" s="109"/>
      <c r="CR1026" s="109"/>
      <c r="CS1026" s="109"/>
      <c r="CT1026" s="109"/>
      <c r="CU1026" s="109"/>
      <c r="CV1026" s="109"/>
      <c r="CW1026" s="109"/>
      <c r="CX1026" s="109"/>
      <c r="CY1026" s="109"/>
      <c r="CZ1026" s="109"/>
      <c r="DA1026" s="109"/>
    </row>
    <row r="1027" spans="1:105">
      <c r="A1027" s="109"/>
      <c r="B1027" s="109"/>
      <c r="C1027" s="109"/>
      <c r="D1027" s="109"/>
      <c r="E1027" s="110"/>
      <c r="F1027" s="110"/>
      <c r="G1027" s="110"/>
      <c r="H1027" s="110"/>
      <c r="I1027" s="110"/>
      <c r="J1027" s="110"/>
      <c r="K1027" s="110"/>
      <c r="L1027" s="110"/>
      <c r="M1027" s="110"/>
      <c r="N1027" s="110"/>
      <c r="O1027" s="110"/>
      <c r="P1027" s="111"/>
      <c r="Q1027" s="110"/>
      <c r="R1027" s="112"/>
      <c r="S1027" s="112"/>
      <c r="T1027" s="109"/>
      <c r="U1027" s="113"/>
      <c r="V1027" s="113"/>
      <c r="W1027" s="113"/>
      <c r="X1027" s="109"/>
      <c r="Y1027" s="109"/>
      <c r="Z1027" s="114"/>
      <c r="AA1027" s="109"/>
      <c r="AB1027" s="109"/>
      <c r="AC1027" s="109"/>
      <c r="AD1027" s="109"/>
      <c r="AE1027" s="109"/>
      <c r="AF1027" s="109"/>
      <c r="AG1027" s="109"/>
      <c r="AH1027" s="109"/>
      <c r="AI1027" s="109"/>
      <c r="AJ1027" s="109"/>
      <c r="AK1027" s="109"/>
      <c r="AL1027" s="109"/>
      <c r="AM1027" s="109"/>
      <c r="AN1027" s="109"/>
      <c r="AO1027" s="109"/>
      <c r="AP1027" s="109"/>
      <c r="AQ1027" s="109"/>
      <c r="AR1027" s="109"/>
      <c r="AS1027" s="109"/>
      <c r="AT1027" s="109"/>
      <c r="AU1027" s="109"/>
      <c r="AV1027" s="109"/>
      <c r="AW1027" s="109"/>
      <c r="AX1027" s="109"/>
      <c r="AY1027" s="109"/>
      <c r="AZ1027" s="109"/>
      <c r="BA1027" s="109"/>
      <c r="BB1027" s="109"/>
      <c r="BC1027" s="109"/>
      <c r="BD1027" s="109"/>
      <c r="BE1027" s="109"/>
      <c r="BF1027" s="109"/>
      <c r="BG1027" s="109"/>
      <c r="BH1027" s="109"/>
      <c r="BI1027" s="109"/>
      <c r="BJ1027" s="109"/>
      <c r="BK1027" s="109"/>
      <c r="BL1027" s="109"/>
      <c r="BM1027" s="109"/>
      <c r="BN1027" s="109"/>
      <c r="BO1027" s="109"/>
      <c r="BP1027" s="109"/>
      <c r="BQ1027" s="109"/>
      <c r="BR1027" s="109"/>
      <c r="BS1027" s="109"/>
      <c r="BT1027" s="109"/>
      <c r="BU1027" s="109"/>
      <c r="BV1027" s="109"/>
      <c r="BW1027" s="109"/>
      <c r="BX1027" s="109"/>
      <c r="BY1027" s="109"/>
      <c r="BZ1027" s="109"/>
      <c r="CA1027" s="109"/>
      <c r="CB1027" s="109"/>
      <c r="CC1027" s="109"/>
      <c r="CD1027" s="109"/>
      <c r="CE1027" s="109"/>
      <c r="CF1027" s="109"/>
      <c r="CG1027" s="109"/>
      <c r="CH1027" s="109"/>
      <c r="CI1027" s="109"/>
      <c r="CJ1027" s="109"/>
      <c r="CK1027" s="109"/>
      <c r="CL1027" s="109"/>
      <c r="CM1027" s="109"/>
      <c r="CN1027" s="109"/>
      <c r="CO1027" s="109"/>
      <c r="CP1027" s="109"/>
      <c r="CQ1027" s="109"/>
      <c r="CR1027" s="109"/>
      <c r="CS1027" s="109"/>
      <c r="CT1027" s="109"/>
      <c r="CU1027" s="109"/>
      <c r="CV1027" s="109"/>
      <c r="CW1027" s="109"/>
      <c r="CX1027" s="109"/>
      <c r="CY1027" s="109"/>
      <c r="CZ1027" s="109"/>
      <c r="DA1027" s="109"/>
    </row>
    <row r="1028" spans="1:105">
      <c r="A1028" s="109"/>
      <c r="B1028" s="109"/>
      <c r="C1028" s="109"/>
      <c r="D1028" s="109"/>
      <c r="E1028" s="110"/>
      <c r="F1028" s="110"/>
      <c r="G1028" s="110"/>
      <c r="H1028" s="110"/>
      <c r="I1028" s="110"/>
      <c r="J1028" s="110"/>
      <c r="K1028" s="110"/>
      <c r="L1028" s="110"/>
      <c r="M1028" s="110"/>
      <c r="N1028" s="110"/>
      <c r="O1028" s="110"/>
      <c r="P1028" s="111"/>
      <c r="Q1028" s="110"/>
      <c r="R1028" s="112"/>
      <c r="S1028" s="112"/>
      <c r="T1028" s="109"/>
      <c r="U1028" s="113"/>
      <c r="V1028" s="113"/>
      <c r="W1028" s="113"/>
      <c r="X1028" s="109"/>
      <c r="Y1028" s="109"/>
      <c r="Z1028" s="114"/>
      <c r="AA1028" s="109"/>
      <c r="AB1028" s="109"/>
      <c r="AC1028" s="109"/>
      <c r="AD1028" s="109"/>
      <c r="AE1028" s="109"/>
      <c r="AF1028" s="109"/>
      <c r="AG1028" s="109"/>
      <c r="AH1028" s="109"/>
      <c r="AI1028" s="109"/>
      <c r="AJ1028" s="109"/>
      <c r="AK1028" s="109"/>
      <c r="AL1028" s="109"/>
      <c r="AM1028" s="109"/>
      <c r="AN1028" s="109"/>
      <c r="AO1028" s="109"/>
      <c r="AP1028" s="109"/>
      <c r="AQ1028" s="109"/>
      <c r="AR1028" s="109"/>
      <c r="AS1028" s="109"/>
      <c r="AT1028" s="109"/>
      <c r="AU1028" s="109"/>
      <c r="AV1028" s="109"/>
      <c r="AW1028" s="109"/>
      <c r="AX1028" s="109"/>
      <c r="AY1028" s="109"/>
      <c r="AZ1028" s="109"/>
      <c r="BA1028" s="109"/>
      <c r="BB1028" s="109"/>
      <c r="BC1028" s="109"/>
      <c r="BD1028" s="109"/>
      <c r="BE1028" s="109"/>
      <c r="BF1028" s="109"/>
      <c r="BG1028" s="109"/>
      <c r="BH1028" s="109"/>
      <c r="BI1028" s="109"/>
      <c r="BJ1028" s="109"/>
      <c r="BK1028" s="109"/>
      <c r="BL1028" s="109"/>
      <c r="BM1028" s="109"/>
      <c r="BN1028" s="109"/>
      <c r="BO1028" s="109"/>
      <c r="BP1028" s="109"/>
      <c r="BQ1028" s="109"/>
      <c r="BR1028" s="109"/>
      <c r="BS1028" s="109"/>
      <c r="BT1028" s="109"/>
      <c r="BU1028" s="109"/>
      <c r="BV1028" s="109"/>
      <c r="BW1028" s="109"/>
      <c r="BX1028" s="109"/>
      <c r="BY1028" s="109"/>
      <c r="BZ1028" s="109"/>
      <c r="CA1028" s="109"/>
      <c r="CB1028" s="109"/>
      <c r="CC1028" s="109"/>
      <c r="CD1028" s="109"/>
      <c r="CE1028" s="109"/>
      <c r="CF1028" s="109"/>
      <c r="CG1028" s="109"/>
      <c r="CH1028" s="109"/>
      <c r="CI1028" s="109"/>
      <c r="CJ1028" s="109"/>
      <c r="CK1028" s="109"/>
      <c r="CL1028" s="109"/>
      <c r="CM1028" s="109"/>
      <c r="CN1028" s="109"/>
      <c r="CO1028" s="109"/>
      <c r="CP1028" s="109"/>
      <c r="CQ1028" s="109"/>
      <c r="CR1028" s="109"/>
      <c r="CS1028" s="109"/>
      <c r="CT1028" s="109"/>
      <c r="CU1028" s="109"/>
      <c r="CV1028" s="109"/>
      <c r="CW1028" s="109"/>
      <c r="CX1028" s="109"/>
      <c r="CY1028" s="109"/>
      <c r="CZ1028" s="109"/>
      <c r="DA1028" s="109"/>
    </row>
    <row r="1029" spans="1:105">
      <c r="A1029" s="109"/>
      <c r="B1029" s="109"/>
      <c r="C1029" s="109"/>
      <c r="D1029" s="109"/>
      <c r="E1029" s="110"/>
      <c r="F1029" s="110"/>
      <c r="G1029" s="110"/>
      <c r="H1029" s="110"/>
      <c r="I1029" s="110"/>
      <c r="J1029" s="110"/>
      <c r="K1029" s="110"/>
      <c r="L1029" s="110"/>
      <c r="M1029" s="110"/>
      <c r="N1029" s="110"/>
      <c r="O1029" s="110"/>
      <c r="P1029" s="111"/>
      <c r="Q1029" s="110"/>
      <c r="R1029" s="112"/>
      <c r="S1029" s="112"/>
      <c r="T1029" s="109"/>
      <c r="U1029" s="113"/>
      <c r="V1029" s="113"/>
      <c r="W1029" s="113"/>
      <c r="X1029" s="109"/>
      <c r="Y1029" s="109"/>
      <c r="Z1029" s="114"/>
      <c r="AA1029" s="109"/>
      <c r="AB1029" s="109"/>
      <c r="AC1029" s="109"/>
      <c r="AD1029" s="109"/>
      <c r="AE1029" s="109"/>
      <c r="AF1029" s="109"/>
      <c r="AG1029" s="109"/>
      <c r="AH1029" s="109"/>
      <c r="AI1029" s="109"/>
      <c r="AJ1029" s="109"/>
      <c r="AK1029" s="109"/>
      <c r="AL1029" s="109"/>
      <c r="AM1029" s="109"/>
      <c r="AN1029" s="109"/>
      <c r="AO1029" s="109"/>
      <c r="AP1029" s="109"/>
      <c r="AQ1029" s="109"/>
      <c r="AR1029" s="109"/>
      <c r="AS1029" s="109"/>
      <c r="AT1029" s="109"/>
      <c r="AU1029" s="109"/>
      <c r="AV1029" s="109"/>
      <c r="AW1029" s="109"/>
      <c r="AX1029" s="109"/>
      <c r="AY1029" s="109"/>
      <c r="AZ1029" s="109"/>
      <c r="BA1029" s="109"/>
      <c r="BB1029" s="109"/>
      <c r="BC1029" s="109"/>
      <c r="BD1029" s="109"/>
      <c r="BE1029" s="109"/>
      <c r="BF1029" s="109"/>
      <c r="BG1029" s="109"/>
      <c r="BH1029" s="109"/>
      <c r="BI1029" s="109"/>
      <c r="BJ1029" s="109"/>
      <c r="BK1029" s="109"/>
      <c r="BL1029" s="109"/>
      <c r="BM1029" s="109"/>
      <c r="BN1029" s="109"/>
      <c r="BO1029" s="109"/>
      <c r="BP1029" s="109"/>
      <c r="BQ1029" s="109"/>
      <c r="BR1029" s="109"/>
      <c r="BS1029" s="109"/>
      <c r="BT1029" s="109"/>
      <c r="BU1029" s="109"/>
      <c r="BV1029" s="109"/>
      <c r="BW1029" s="109"/>
      <c r="BX1029" s="109"/>
      <c r="BY1029" s="109"/>
      <c r="BZ1029" s="109"/>
      <c r="CA1029" s="109"/>
      <c r="CB1029" s="109"/>
      <c r="CC1029" s="109"/>
      <c r="CD1029" s="109"/>
      <c r="CE1029" s="109"/>
      <c r="CF1029" s="109"/>
      <c r="CG1029" s="109"/>
      <c r="CH1029" s="109"/>
      <c r="CI1029" s="109"/>
      <c r="CJ1029" s="109"/>
      <c r="CK1029" s="109"/>
      <c r="CL1029" s="109"/>
      <c r="CM1029" s="109"/>
      <c r="CN1029" s="109"/>
      <c r="CO1029" s="109"/>
      <c r="CP1029" s="109"/>
      <c r="CQ1029" s="109"/>
      <c r="CR1029" s="109"/>
      <c r="CS1029" s="109"/>
      <c r="CT1029" s="109"/>
      <c r="CU1029" s="109"/>
      <c r="CV1029" s="109"/>
      <c r="CW1029" s="109"/>
      <c r="CX1029" s="109"/>
      <c r="CY1029" s="109"/>
      <c r="CZ1029" s="109"/>
      <c r="DA1029" s="109"/>
    </row>
    <row r="1030" spans="1:105">
      <c r="A1030" s="109"/>
      <c r="B1030" s="109"/>
      <c r="C1030" s="109"/>
      <c r="D1030" s="109"/>
      <c r="E1030" s="110"/>
      <c r="F1030" s="110"/>
      <c r="G1030" s="110"/>
      <c r="H1030" s="110"/>
      <c r="I1030" s="110"/>
      <c r="J1030" s="110"/>
      <c r="K1030" s="110"/>
      <c r="L1030" s="110"/>
      <c r="M1030" s="110"/>
      <c r="N1030" s="110"/>
      <c r="O1030" s="110"/>
      <c r="P1030" s="111"/>
      <c r="Q1030" s="110"/>
      <c r="R1030" s="112"/>
      <c r="S1030" s="112"/>
      <c r="T1030" s="109"/>
      <c r="U1030" s="113"/>
      <c r="V1030" s="113"/>
      <c r="W1030" s="113"/>
      <c r="X1030" s="109"/>
      <c r="Y1030" s="109"/>
      <c r="Z1030" s="114"/>
      <c r="AA1030" s="109"/>
      <c r="AB1030" s="109"/>
      <c r="AC1030" s="109"/>
      <c r="AD1030" s="109"/>
      <c r="AE1030" s="109"/>
      <c r="AF1030" s="109"/>
      <c r="AG1030" s="109"/>
      <c r="AH1030" s="109"/>
      <c r="AI1030" s="109"/>
      <c r="AJ1030" s="109"/>
      <c r="AK1030" s="109"/>
      <c r="AL1030" s="109"/>
      <c r="AM1030" s="109"/>
      <c r="AN1030" s="109"/>
      <c r="AO1030" s="109"/>
      <c r="AP1030" s="109"/>
      <c r="AQ1030" s="109"/>
      <c r="AR1030" s="109"/>
      <c r="AS1030" s="109"/>
      <c r="AT1030" s="109"/>
      <c r="AU1030" s="109"/>
      <c r="AV1030" s="109"/>
      <c r="AW1030" s="109"/>
      <c r="AX1030" s="109"/>
      <c r="AY1030" s="109"/>
      <c r="AZ1030" s="109"/>
      <c r="BA1030" s="109"/>
      <c r="BB1030" s="109"/>
      <c r="BC1030" s="109"/>
      <c r="BD1030" s="109"/>
      <c r="BE1030" s="109"/>
      <c r="BF1030" s="109"/>
      <c r="BG1030" s="109"/>
      <c r="BH1030" s="109"/>
      <c r="BI1030" s="109"/>
      <c r="BJ1030" s="109"/>
      <c r="BK1030" s="109"/>
      <c r="BL1030" s="109"/>
      <c r="BM1030" s="109"/>
      <c r="BN1030" s="109"/>
      <c r="BO1030" s="109"/>
      <c r="BP1030" s="109"/>
      <c r="BQ1030" s="109"/>
      <c r="BR1030" s="109"/>
      <c r="BS1030" s="109"/>
      <c r="BT1030" s="109"/>
      <c r="BU1030" s="109"/>
      <c r="BV1030" s="109"/>
      <c r="BW1030" s="109"/>
      <c r="BX1030" s="109"/>
      <c r="BY1030" s="109"/>
      <c r="BZ1030" s="109"/>
      <c r="CA1030" s="109"/>
      <c r="CB1030" s="109"/>
      <c r="CC1030" s="109"/>
      <c r="CD1030" s="109"/>
      <c r="CE1030" s="109"/>
      <c r="CF1030" s="109"/>
      <c r="CG1030" s="109"/>
      <c r="CH1030" s="109"/>
      <c r="CI1030" s="109"/>
      <c r="CJ1030" s="109"/>
      <c r="CK1030" s="109"/>
      <c r="CL1030" s="109"/>
      <c r="CM1030" s="109"/>
      <c r="CN1030" s="109"/>
      <c r="CO1030" s="109"/>
      <c r="CP1030" s="109"/>
      <c r="CQ1030" s="109"/>
      <c r="CR1030" s="109"/>
      <c r="CS1030" s="109"/>
      <c r="CT1030" s="109"/>
      <c r="CU1030" s="109"/>
      <c r="CV1030" s="109"/>
      <c r="CW1030" s="109"/>
      <c r="CX1030" s="109"/>
      <c r="CY1030" s="109"/>
      <c r="CZ1030" s="109"/>
      <c r="DA1030" s="109"/>
    </row>
    <row r="1031" spans="1:105">
      <c r="A1031" s="109"/>
      <c r="B1031" s="109"/>
      <c r="C1031" s="109"/>
      <c r="D1031" s="109"/>
      <c r="E1031" s="110"/>
      <c r="F1031" s="110"/>
      <c r="G1031" s="110"/>
      <c r="H1031" s="110"/>
      <c r="I1031" s="110"/>
      <c r="J1031" s="110"/>
      <c r="K1031" s="110"/>
      <c r="L1031" s="110"/>
      <c r="M1031" s="110"/>
      <c r="N1031" s="110"/>
      <c r="O1031" s="110"/>
      <c r="P1031" s="111"/>
      <c r="Q1031" s="110"/>
      <c r="R1031" s="112"/>
      <c r="S1031" s="112"/>
      <c r="T1031" s="109"/>
      <c r="U1031" s="113"/>
      <c r="V1031" s="113"/>
      <c r="W1031" s="113"/>
      <c r="X1031" s="109"/>
      <c r="Y1031" s="109"/>
      <c r="Z1031" s="114"/>
      <c r="AA1031" s="109"/>
      <c r="AB1031" s="109"/>
      <c r="AC1031" s="109"/>
      <c r="AD1031" s="109"/>
      <c r="AE1031" s="109"/>
      <c r="AF1031" s="109"/>
      <c r="AG1031" s="109"/>
      <c r="AH1031" s="109"/>
      <c r="AI1031" s="109"/>
      <c r="AJ1031" s="109"/>
      <c r="AK1031" s="109"/>
      <c r="AL1031" s="109"/>
      <c r="AM1031" s="109"/>
      <c r="AN1031" s="109"/>
      <c r="AO1031" s="109"/>
      <c r="AP1031" s="109"/>
      <c r="AQ1031" s="109"/>
      <c r="AR1031" s="109"/>
      <c r="AS1031" s="109"/>
      <c r="AT1031" s="109"/>
      <c r="AU1031" s="109"/>
      <c r="AV1031" s="109"/>
      <c r="AW1031" s="109"/>
      <c r="AX1031" s="109"/>
      <c r="AY1031" s="109"/>
      <c r="AZ1031" s="109"/>
      <c r="BA1031" s="109"/>
      <c r="BB1031" s="109"/>
      <c r="BC1031" s="109"/>
      <c r="BD1031" s="109"/>
      <c r="BE1031" s="109"/>
      <c r="BF1031" s="109"/>
      <c r="BG1031" s="109"/>
      <c r="BH1031" s="109"/>
      <c r="BI1031" s="109"/>
      <c r="BJ1031" s="109"/>
      <c r="BK1031" s="109"/>
      <c r="BL1031" s="109"/>
      <c r="BM1031" s="109"/>
      <c r="BN1031" s="109"/>
      <c r="BO1031" s="109"/>
      <c r="BP1031" s="109"/>
      <c r="BQ1031" s="109"/>
      <c r="BR1031" s="109"/>
      <c r="BS1031" s="109"/>
      <c r="BT1031" s="109"/>
      <c r="BU1031" s="109"/>
      <c r="BV1031" s="109"/>
      <c r="BW1031" s="109"/>
      <c r="BX1031" s="109"/>
      <c r="BY1031" s="109"/>
      <c r="BZ1031" s="109"/>
      <c r="CA1031" s="109"/>
      <c r="CB1031" s="109"/>
      <c r="CC1031" s="109"/>
      <c r="CD1031" s="109"/>
      <c r="CE1031" s="109"/>
      <c r="CF1031" s="109"/>
      <c r="CG1031" s="109"/>
      <c r="CH1031" s="109"/>
      <c r="CI1031" s="109"/>
      <c r="CJ1031" s="109"/>
      <c r="CK1031" s="109"/>
      <c r="CL1031" s="109"/>
      <c r="CM1031" s="109"/>
      <c r="CN1031" s="109"/>
      <c r="CO1031" s="109"/>
      <c r="CP1031" s="109"/>
      <c r="CQ1031" s="109"/>
      <c r="CR1031" s="109"/>
      <c r="CS1031" s="109"/>
      <c r="CT1031" s="109"/>
      <c r="CU1031" s="109"/>
      <c r="CV1031" s="109"/>
      <c r="CW1031" s="109"/>
      <c r="CX1031" s="109"/>
      <c r="CY1031" s="109"/>
      <c r="CZ1031" s="109"/>
      <c r="DA1031" s="109"/>
    </row>
    <row r="1032" spans="1:105">
      <c r="A1032" s="109"/>
      <c r="B1032" s="109"/>
      <c r="C1032" s="109"/>
      <c r="D1032" s="109"/>
      <c r="E1032" s="110"/>
      <c r="F1032" s="110"/>
      <c r="G1032" s="110"/>
      <c r="H1032" s="110"/>
      <c r="I1032" s="110"/>
      <c r="J1032" s="110"/>
      <c r="K1032" s="110"/>
      <c r="L1032" s="110"/>
      <c r="M1032" s="110"/>
      <c r="N1032" s="110"/>
      <c r="O1032" s="110"/>
      <c r="P1032" s="111"/>
      <c r="Q1032" s="110"/>
      <c r="R1032" s="112"/>
      <c r="S1032" s="112"/>
      <c r="T1032" s="109"/>
      <c r="U1032" s="113"/>
      <c r="V1032" s="113"/>
      <c r="W1032" s="113"/>
      <c r="X1032" s="109"/>
      <c r="Y1032" s="109"/>
      <c r="Z1032" s="114"/>
      <c r="AA1032" s="109"/>
      <c r="AB1032" s="109"/>
      <c r="AC1032" s="109"/>
      <c r="AD1032" s="109"/>
      <c r="AE1032" s="109"/>
      <c r="AF1032" s="109"/>
      <c r="AG1032" s="109"/>
      <c r="AH1032" s="109"/>
      <c r="AI1032" s="109"/>
      <c r="AJ1032" s="109"/>
      <c r="AK1032" s="109"/>
      <c r="AL1032" s="109"/>
      <c r="AM1032" s="109"/>
      <c r="AN1032" s="109"/>
      <c r="AO1032" s="109"/>
      <c r="AP1032" s="109"/>
      <c r="AQ1032" s="109"/>
      <c r="AR1032" s="109"/>
      <c r="AS1032" s="109"/>
      <c r="AT1032" s="109"/>
      <c r="AU1032" s="109"/>
      <c r="AV1032" s="109"/>
      <c r="AW1032" s="109"/>
      <c r="AX1032" s="109"/>
      <c r="AY1032" s="109"/>
      <c r="AZ1032" s="109"/>
      <c r="BA1032" s="109"/>
      <c r="BB1032" s="109"/>
      <c r="BC1032" s="109"/>
      <c r="BD1032" s="109"/>
      <c r="BE1032" s="109"/>
      <c r="BF1032" s="109"/>
      <c r="BG1032" s="109"/>
      <c r="BH1032" s="109"/>
      <c r="BI1032" s="109"/>
      <c r="BJ1032" s="109"/>
      <c r="BK1032" s="109"/>
      <c r="BL1032" s="109"/>
      <c r="BM1032" s="109"/>
      <c r="BN1032" s="109"/>
      <c r="BO1032" s="109"/>
      <c r="BP1032" s="109"/>
      <c r="BQ1032" s="109"/>
      <c r="BR1032" s="109"/>
      <c r="BS1032" s="109"/>
      <c r="BT1032" s="109"/>
      <c r="BU1032" s="109"/>
      <c r="BV1032" s="109"/>
      <c r="BW1032" s="109"/>
      <c r="BX1032" s="109"/>
      <c r="BY1032" s="109"/>
      <c r="BZ1032" s="109"/>
      <c r="CA1032" s="109"/>
      <c r="CB1032" s="109"/>
      <c r="CC1032" s="109"/>
      <c r="CD1032" s="109"/>
      <c r="CE1032" s="109"/>
      <c r="CF1032" s="109"/>
      <c r="CG1032" s="109"/>
      <c r="CH1032" s="109"/>
      <c r="CI1032" s="109"/>
      <c r="CJ1032" s="109"/>
      <c r="CK1032" s="109"/>
      <c r="CL1032" s="109"/>
      <c r="CM1032" s="109"/>
      <c r="CN1032" s="109"/>
      <c r="CO1032" s="109"/>
      <c r="CP1032" s="109"/>
      <c r="CQ1032" s="109"/>
      <c r="CR1032" s="109"/>
      <c r="CS1032" s="109"/>
      <c r="CT1032" s="109"/>
      <c r="CU1032" s="109"/>
      <c r="CV1032" s="109"/>
      <c r="CW1032" s="109"/>
      <c r="CX1032" s="109"/>
      <c r="CY1032" s="109"/>
      <c r="CZ1032" s="109"/>
      <c r="DA1032" s="109"/>
    </row>
    <row r="1033" spans="1:105">
      <c r="A1033" s="109"/>
      <c r="B1033" s="109"/>
      <c r="C1033" s="109"/>
      <c r="D1033" s="109"/>
      <c r="E1033" s="110"/>
      <c r="F1033" s="110"/>
      <c r="G1033" s="110"/>
      <c r="H1033" s="110"/>
      <c r="I1033" s="110"/>
      <c r="J1033" s="110"/>
      <c r="K1033" s="110"/>
      <c r="L1033" s="110"/>
      <c r="M1033" s="110"/>
      <c r="N1033" s="110"/>
      <c r="O1033" s="110"/>
      <c r="P1033" s="111"/>
      <c r="Q1033" s="110"/>
      <c r="R1033" s="112"/>
      <c r="S1033" s="112"/>
      <c r="T1033" s="109"/>
      <c r="U1033" s="113"/>
      <c r="V1033" s="113"/>
      <c r="W1033" s="113"/>
      <c r="X1033" s="109"/>
      <c r="Y1033" s="109"/>
      <c r="Z1033" s="114"/>
      <c r="AA1033" s="109"/>
      <c r="AB1033" s="109"/>
      <c r="AC1033" s="109"/>
      <c r="AD1033" s="109"/>
      <c r="AE1033" s="109"/>
      <c r="AF1033" s="109"/>
      <c r="AG1033" s="109"/>
      <c r="AH1033" s="109"/>
      <c r="AI1033" s="109"/>
      <c r="AJ1033" s="109"/>
      <c r="AK1033" s="109"/>
      <c r="AL1033" s="109"/>
      <c r="AM1033" s="109"/>
      <c r="AN1033" s="109"/>
      <c r="AO1033" s="109"/>
      <c r="AP1033" s="109"/>
      <c r="AQ1033" s="109"/>
      <c r="AR1033" s="109"/>
      <c r="AS1033" s="109"/>
      <c r="AT1033" s="109"/>
      <c r="AU1033" s="109"/>
      <c r="AV1033" s="109"/>
      <c r="AW1033" s="109"/>
      <c r="AX1033" s="109"/>
      <c r="AY1033" s="109"/>
      <c r="AZ1033" s="109"/>
      <c r="BA1033" s="109"/>
      <c r="BB1033" s="109"/>
      <c r="BC1033" s="109"/>
      <c r="BD1033" s="109"/>
      <c r="BE1033" s="109"/>
      <c r="BF1033" s="109"/>
      <c r="BG1033" s="109"/>
      <c r="BH1033" s="109"/>
      <c r="BI1033" s="109"/>
      <c r="BJ1033" s="109"/>
      <c r="BK1033" s="109"/>
      <c r="BL1033" s="109"/>
      <c r="BM1033" s="109"/>
      <c r="BN1033" s="109"/>
      <c r="BO1033" s="109"/>
      <c r="BP1033" s="109"/>
      <c r="BQ1033" s="109"/>
      <c r="BR1033" s="109"/>
      <c r="BS1033" s="109"/>
      <c r="BT1033" s="109"/>
      <c r="BU1033" s="109"/>
      <c r="BV1033" s="109"/>
      <c r="BW1033" s="109"/>
      <c r="BX1033" s="109"/>
      <c r="BY1033" s="109"/>
      <c r="BZ1033" s="109"/>
      <c r="CA1033" s="109"/>
      <c r="CB1033" s="109"/>
      <c r="CC1033" s="109"/>
      <c r="CD1033" s="109"/>
      <c r="CE1033" s="109"/>
      <c r="CF1033" s="109"/>
      <c r="CG1033" s="109"/>
      <c r="CH1033" s="109"/>
      <c r="CI1033" s="109"/>
      <c r="CJ1033" s="109"/>
      <c r="CK1033" s="109"/>
      <c r="CL1033" s="109"/>
      <c r="CM1033" s="109"/>
      <c r="CN1033" s="109"/>
      <c r="CO1033" s="109"/>
      <c r="CP1033" s="109"/>
      <c r="CQ1033" s="109"/>
      <c r="CR1033" s="109"/>
      <c r="CS1033" s="109"/>
      <c r="CT1033" s="109"/>
      <c r="CU1033" s="109"/>
      <c r="CV1033" s="109"/>
      <c r="CW1033" s="109"/>
      <c r="CX1033" s="109"/>
      <c r="CY1033" s="109"/>
      <c r="CZ1033" s="109"/>
      <c r="DA1033" s="109"/>
    </row>
    <row r="1034" spans="1:105">
      <c r="A1034" s="109"/>
      <c r="B1034" s="109"/>
      <c r="C1034" s="109"/>
      <c r="D1034" s="109"/>
      <c r="E1034" s="110"/>
      <c r="F1034" s="110"/>
      <c r="G1034" s="110"/>
      <c r="H1034" s="110"/>
      <c r="I1034" s="110"/>
      <c r="J1034" s="110"/>
      <c r="K1034" s="110"/>
      <c r="L1034" s="110"/>
      <c r="M1034" s="110"/>
      <c r="N1034" s="110"/>
      <c r="O1034" s="110"/>
      <c r="P1034" s="111"/>
      <c r="Q1034" s="110"/>
      <c r="R1034" s="112"/>
      <c r="S1034" s="112"/>
      <c r="T1034" s="109"/>
      <c r="U1034" s="113"/>
      <c r="V1034" s="113"/>
      <c r="W1034" s="113"/>
      <c r="X1034" s="109"/>
      <c r="Y1034" s="109"/>
      <c r="Z1034" s="114"/>
      <c r="AA1034" s="109"/>
      <c r="AB1034" s="109"/>
      <c r="AC1034" s="109"/>
      <c r="AD1034" s="109"/>
      <c r="AE1034" s="109"/>
      <c r="AF1034" s="109"/>
      <c r="AG1034" s="109"/>
      <c r="AH1034" s="109"/>
      <c r="AI1034" s="109"/>
      <c r="AJ1034" s="109"/>
      <c r="AK1034" s="109"/>
      <c r="AL1034" s="109"/>
      <c r="AM1034" s="109"/>
      <c r="AN1034" s="109"/>
      <c r="AO1034" s="109"/>
      <c r="AP1034" s="109"/>
      <c r="AQ1034" s="109"/>
      <c r="AR1034" s="109"/>
      <c r="AS1034" s="109"/>
      <c r="AT1034" s="109"/>
      <c r="AU1034" s="109"/>
      <c r="AV1034" s="109"/>
      <c r="AW1034" s="109"/>
      <c r="AX1034" s="109"/>
      <c r="AY1034" s="109"/>
      <c r="AZ1034" s="109"/>
      <c r="BA1034" s="109"/>
      <c r="BB1034" s="109"/>
      <c r="BC1034" s="109"/>
      <c r="BD1034" s="109"/>
      <c r="BE1034" s="109"/>
      <c r="BF1034" s="109"/>
      <c r="BG1034" s="109"/>
      <c r="BH1034" s="109"/>
      <c r="BI1034" s="109"/>
      <c r="BJ1034" s="109"/>
      <c r="BK1034" s="109"/>
      <c r="BL1034" s="109"/>
      <c r="BM1034" s="109"/>
      <c r="BN1034" s="109"/>
      <c r="BO1034" s="109"/>
      <c r="BP1034" s="109"/>
      <c r="BQ1034" s="109"/>
      <c r="BR1034" s="109"/>
      <c r="BS1034" s="109"/>
      <c r="BT1034" s="109"/>
      <c r="BU1034" s="109"/>
      <c r="BV1034" s="109"/>
      <c r="BW1034" s="109"/>
      <c r="BX1034" s="109"/>
      <c r="BY1034" s="109"/>
      <c r="BZ1034" s="109"/>
      <c r="CA1034" s="109"/>
      <c r="CB1034" s="109"/>
      <c r="CC1034" s="109"/>
      <c r="CD1034" s="109"/>
      <c r="CE1034" s="109"/>
      <c r="CF1034" s="109"/>
      <c r="CG1034" s="109"/>
      <c r="CH1034" s="109"/>
      <c r="CI1034" s="109"/>
      <c r="CJ1034" s="109"/>
      <c r="CK1034" s="109"/>
      <c r="CL1034" s="109"/>
      <c r="CM1034" s="109"/>
      <c r="CN1034" s="109"/>
      <c r="CO1034" s="109"/>
      <c r="CP1034" s="109"/>
      <c r="CQ1034" s="109"/>
      <c r="CR1034" s="109"/>
      <c r="CS1034" s="109"/>
      <c r="CT1034" s="109"/>
      <c r="CU1034" s="109"/>
      <c r="CV1034" s="109"/>
      <c r="CW1034" s="109"/>
      <c r="CX1034" s="109"/>
      <c r="CY1034" s="109"/>
      <c r="CZ1034" s="109"/>
      <c r="DA1034" s="109"/>
    </row>
    <row r="1035" spans="1:105">
      <c r="A1035" s="109"/>
      <c r="B1035" s="109"/>
      <c r="C1035" s="109"/>
      <c r="D1035" s="109"/>
      <c r="E1035" s="110"/>
      <c r="F1035" s="110"/>
      <c r="G1035" s="110"/>
      <c r="H1035" s="110"/>
      <c r="I1035" s="110"/>
      <c r="J1035" s="110"/>
      <c r="K1035" s="110"/>
      <c r="L1035" s="110"/>
      <c r="M1035" s="110"/>
      <c r="N1035" s="110"/>
      <c r="O1035" s="110"/>
      <c r="P1035" s="111"/>
      <c r="Q1035" s="110"/>
      <c r="R1035" s="112"/>
      <c r="S1035" s="112"/>
      <c r="T1035" s="109"/>
      <c r="U1035" s="113"/>
      <c r="V1035" s="113"/>
      <c r="W1035" s="113"/>
      <c r="X1035" s="109"/>
      <c r="Y1035" s="109"/>
      <c r="Z1035" s="114"/>
      <c r="AA1035" s="109"/>
      <c r="AB1035" s="109"/>
      <c r="AC1035" s="109"/>
      <c r="AD1035" s="109"/>
      <c r="AE1035" s="109"/>
      <c r="AF1035" s="109"/>
      <c r="AG1035" s="109"/>
      <c r="AH1035" s="109"/>
      <c r="AI1035" s="109"/>
      <c r="AJ1035" s="109"/>
      <c r="AK1035" s="109"/>
      <c r="AL1035" s="109"/>
      <c r="AM1035" s="109"/>
      <c r="AN1035" s="109"/>
      <c r="AO1035" s="109"/>
      <c r="AP1035" s="109"/>
      <c r="AQ1035" s="109"/>
      <c r="AR1035" s="109"/>
      <c r="AS1035" s="109"/>
      <c r="AT1035" s="109"/>
      <c r="AU1035" s="109"/>
      <c r="AV1035" s="109"/>
      <c r="AW1035" s="109"/>
      <c r="AX1035" s="109"/>
      <c r="AY1035" s="109"/>
      <c r="AZ1035" s="109"/>
      <c r="BA1035" s="109"/>
      <c r="BB1035" s="109"/>
      <c r="BC1035" s="109"/>
      <c r="BD1035" s="109"/>
      <c r="BE1035" s="109"/>
      <c r="BF1035" s="109"/>
      <c r="BG1035" s="109"/>
      <c r="BH1035" s="109"/>
      <c r="BI1035" s="109"/>
      <c r="BJ1035" s="109"/>
      <c r="BK1035" s="109"/>
      <c r="BL1035" s="109"/>
      <c r="BM1035" s="109"/>
      <c r="BN1035" s="109"/>
      <c r="BO1035" s="109"/>
      <c r="BP1035" s="109"/>
      <c r="BQ1035" s="109"/>
      <c r="BR1035" s="109"/>
      <c r="BS1035" s="109"/>
      <c r="BT1035" s="109"/>
      <c r="BU1035" s="109"/>
      <c r="BV1035" s="109"/>
      <c r="BW1035" s="109"/>
      <c r="BX1035" s="109"/>
      <c r="BY1035" s="109"/>
      <c r="BZ1035" s="109"/>
      <c r="CA1035" s="109"/>
      <c r="CB1035" s="109"/>
      <c r="CC1035" s="109"/>
      <c r="CD1035" s="109"/>
      <c r="CE1035" s="109"/>
      <c r="CF1035" s="109"/>
      <c r="CG1035" s="109"/>
      <c r="CH1035" s="109"/>
      <c r="CI1035" s="109"/>
      <c r="CJ1035" s="109"/>
      <c r="CK1035" s="109"/>
      <c r="CL1035" s="109"/>
      <c r="CM1035" s="109"/>
      <c r="CN1035" s="109"/>
      <c r="CO1035" s="109"/>
      <c r="CP1035" s="109"/>
      <c r="CQ1035" s="109"/>
      <c r="CR1035" s="109"/>
      <c r="CS1035" s="109"/>
      <c r="CT1035" s="109"/>
      <c r="CU1035" s="109"/>
      <c r="CV1035" s="109"/>
      <c r="CW1035" s="109"/>
      <c r="CX1035" s="109"/>
      <c r="CY1035" s="109"/>
      <c r="CZ1035" s="109"/>
      <c r="DA1035" s="109"/>
    </row>
    <row r="1036" spans="1:105">
      <c r="A1036" s="109"/>
      <c r="B1036" s="109"/>
      <c r="C1036" s="109"/>
      <c r="D1036" s="109"/>
      <c r="E1036" s="110"/>
      <c r="F1036" s="110"/>
      <c r="G1036" s="110"/>
      <c r="H1036" s="110"/>
      <c r="I1036" s="110"/>
      <c r="J1036" s="110"/>
      <c r="K1036" s="110"/>
      <c r="L1036" s="110"/>
      <c r="M1036" s="110"/>
      <c r="N1036" s="110"/>
      <c r="O1036" s="110"/>
      <c r="P1036" s="111"/>
      <c r="Q1036" s="110"/>
      <c r="R1036" s="112"/>
      <c r="S1036" s="112"/>
      <c r="T1036" s="109"/>
      <c r="U1036" s="113"/>
      <c r="V1036" s="113"/>
      <c r="W1036" s="113"/>
      <c r="X1036" s="109"/>
      <c r="Y1036" s="109"/>
      <c r="Z1036" s="114"/>
      <c r="AA1036" s="109"/>
      <c r="AB1036" s="109"/>
      <c r="AC1036" s="109"/>
      <c r="AD1036" s="109"/>
      <c r="AE1036" s="109"/>
      <c r="AF1036" s="109"/>
      <c r="AG1036" s="109"/>
      <c r="AH1036" s="109"/>
      <c r="AI1036" s="109"/>
      <c r="AJ1036" s="109"/>
      <c r="AK1036" s="109"/>
      <c r="AL1036" s="109"/>
      <c r="AM1036" s="109"/>
      <c r="AN1036" s="109"/>
      <c r="AO1036" s="109"/>
      <c r="AP1036" s="109"/>
      <c r="AQ1036" s="109"/>
      <c r="AR1036" s="109"/>
      <c r="AS1036" s="109"/>
      <c r="AT1036" s="109"/>
      <c r="AU1036" s="109"/>
      <c r="AV1036" s="109"/>
      <c r="AW1036" s="109"/>
      <c r="AX1036" s="109"/>
      <c r="AY1036" s="109"/>
      <c r="AZ1036" s="109"/>
      <c r="BA1036" s="109"/>
      <c r="BB1036" s="109"/>
      <c r="BC1036" s="109"/>
      <c r="BD1036" s="109"/>
      <c r="BE1036" s="109"/>
      <c r="BF1036" s="109"/>
      <c r="BG1036" s="109"/>
      <c r="BH1036" s="109"/>
      <c r="BI1036" s="109"/>
      <c r="BJ1036" s="109"/>
      <c r="BK1036" s="109"/>
      <c r="BL1036" s="109"/>
      <c r="BM1036" s="109"/>
      <c r="BN1036" s="109"/>
      <c r="BO1036" s="109"/>
      <c r="BP1036" s="109"/>
      <c r="BQ1036" s="109"/>
      <c r="BR1036" s="109"/>
      <c r="BS1036" s="109"/>
      <c r="BT1036" s="109"/>
      <c r="BU1036" s="109"/>
      <c r="BV1036" s="109"/>
      <c r="BW1036" s="109"/>
      <c r="BX1036" s="109"/>
      <c r="BY1036" s="109"/>
      <c r="BZ1036" s="109"/>
      <c r="CA1036" s="109"/>
      <c r="CB1036" s="109"/>
      <c r="CC1036" s="109"/>
      <c r="CD1036" s="109"/>
      <c r="CE1036" s="109"/>
      <c r="CF1036" s="109"/>
      <c r="CG1036" s="109"/>
      <c r="CH1036" s="109"/>
      <c r="CI1036" s="109"/>
      <c r="CJ1036" s="109"/>
      <c r="CK1036" s="109"/>
      <c r="CL1036" s="109"/>
      <c r="CM1036" s="109"/>
      <c r="CN1036" s="109"/>
      <c r="CO1036" s="109"/>
      <c r="CP1036" s="109"/>
      <c r="CQ1036" s="109"/>
      <c r="CR1036" s="109"/>
      <c r="CS1036" s="109"/>
      <c r="CT1036" s="109"/>
      <c r="CU1036" s="109"/>
      <c r="CV1036" s="109"/>
      <c r="CW1036" s="109"/>
      <c r="CX1036" s="109"/>
      <c r="CY1036" s="109"/>
      <c r="CZ1036" s="109"/>
      <c r="DA1036" s="109"/>
    </row>
    <row r="1037" spans="1:105">
      <c r="A1037" s="109"/>
      <c r="B1037" s="109"/>
      <c r="C1037" s="109"/>
      <c r="D1037" s="109"/>
      <c r="E1037" s="110"/>
      <c r="F1037" s="110"/>
      <c r="G1037" s="110"/>
      <c r="H1037" s="110"/>
      <c r="I1037" s="110"/>
      <c r="J1037" s="110"/>
      <c r="K1037" s="110"/>
      <c r="L1037" s="110"/>
      <c r="M1037" s="110"/>
      <c r="N1037" s="110"/>
      <c r="O1037" s="110"/>
      <c r="P1037" s="111"/>
      <c r="Q1037" s="110"/>
      <c r="R1037" s="112"/>
      <c r="S1037" s="112"/>
      <c r="T1037" s="109"/>
      <c r="U1037" s="113"/>
      <c r="V1037" s="113"/>
      <c r="W1037" s="113"/>
      <c r="X1037" s="109"/>
      <c r="Y1037" s="109"/>
      <c r="Z1037" s="114"/>
      <c r="AA1037" s="109"/>
      <c r="AB1037" s="109"/>
      <c r="AC1037" s="109"/>
      <c r="AD1037" s="109"/>
      <c r="AE1037" s="109"/>
      <c r="AF1037" s="109"/>
      <c r="AG1037" s="109"/>
      <c r="AH1037" s="109"/>
      <c r="AI1037" s="109"/>
      <c r="AJ1037" s="109"/>
      <c r="AK1037" s="109"/>
      <c r="AL1037" s="109"/>
      <c r="AM1037" s="109"/>
      <c r="AN1037" s="109"/>
      <c r="AO1037" s="109"/>
      <c r="AP1037" s="109"/>
      <c r="AQ1037" s="109"/>
      <c r="AR1037" s="109"/>
      <c r="AS1037" s="109"/>
      <c r="AT1037" s="109"/>
      <c r="AU1037" s="109"/>
      <c r="AV1037" s="109"/>
      <c r="AW1037" s="109"/>
      <c r="AX1037" s="109"/>
      <c r="AY1037" s="109"/>
      <c r="AZ1037" s="109"/>
      <c r="BA1037" s="109"/>
      <c r="BB1037" s="109"/>
      <c r="BC1037" s="109"/>
      <c r="BD1037" s="109"/>
      <c r="BE1037" s="109"/>
      <c r="BF1037" s="109"/>
      <c r="BG1037" s="109"/>
      <c r="BH1037" s="109"/>
      <c r="BI1037" s="109"/>
      <c r="BJ1037" s="109"/>
      <c r="BK1037" s="109"/>
      <c r="BL1037" s="109"/>
      <c r="BM1037" s="109"/>
      <c r="BN1037" s="109"/>
      <c r="BO1037" s="109"/>
      <c r="BP1037" s="109"/>
      <c r="BQ1037" s="109"/>
      <c r="BR1037" s="109"/>
      <c r="BS1037" s="109"/>
      <c r="BT1037" s="109"/>
      <c r="BU1037" s="109"/>
      <c r="BV1037" s="109"/>
      <c r="BW1037" s="109"/>
      <c r="BX1037" s="109"/>
      <c r="BY1037" s="109"/>
      <c r="BZ1037" s="109"/>
      <c r="CA1037" s="109"/>
      <c r="CB1037" s="109"/>
      <c r="CC1037" s="109"/>
      <c r="CD1037" s="109"/>
      <c r="CE1037" s="109"/>
      <c r="CF1037" s="109"/>
      <c r="CG1037" s="109"/>
      <c r="CH1037" s="109"/>
      <c r="CI1037" s="109"/>
      <c r="CJ1037" s="109"/>
      <c r="CK1037" s="109"/>
      <c r="CL1037" s="109"/>
      <c r="CM1037" s="109"/>
      <c r="CN1037" s="109"/>
      <c r="CO1037" s="109"/>
      <c r="CP1037" s="109"/>
      <c r="CQ1037" s="109"/>
      <c r="CR1037" s="109"/>
      <c r="CS1037" s="109"/>
      <c r="CT1037" s="109"/>
      <c r="CU1037" s="109"/>
      <c r="CV1037" s="109"/>
      <c r="CW1037" s="109"/>
      <c r="CX1037" s="109"/>
      <c r="CY1037" s="109"/>
      <c r="CZ1037" s="109"/>
      <c r="DA1037" s="109"/>
    </row>
    <row r="1038" spans="1:105">
      <c r="A1038" s="109"/>
      <c r="B1038" s="109"/>
      <c r="C1038" s="109"/>
      <c r="D1038" s="109"/>
      <c r="E1038" s="110"/>
      <c r="F1038" s="110"/>
      <c r="G1038" s="110"/>
      <c r="H1038" s="110"/>
      <c r="I1038" s="110"/>
      <c r="J1038" s="110"/>
      <c r="K1038" s="110"/>
      <c r="L1038" s="110"/>
      <c r="M1038" s="110"/>
      <c r="N1038" s="110"/>
      <c r="O1038" s="110"/>
      <c r="P1038" s="111"/>
      <c r="Q1038" s="110"/>
      <c r="R1038" s="112"/>
      <c r="S1038" s="112"/>
      <c r="T1038" s="109"/>
      <c r="U1038" s="113"/>
      <c r="V1038" s="113"/>
      <c r="W1038" s="113"/>
      <c r="X1038" s="109"/>
      <c r="Y1038" s="109"/>
      <c r="Z1038" s="114"/>
      <c r="AA1038" s="109"/>
      <c r="AB1038" s="109"/>
      <c r="AC1038" s="109"/>
      <c r="AD1038" s="109"/>
      <c r="AE1038" s="109"/>
      <c r="AF1038" s="109"/>
      <c r="AG1038" s="109"/>
      <c r="AH1038" s="109"/>
      <c r="AI1038" s="109"/>
      <c r="AJ1038" s="109"/>
      <c r="AK1038" s="109"/>
      <c r="AL1038" s="109"/>
      <c r="AM1038" s="109"/>
      <c r="AN1038" s="109"/>
      <c r="AO1038" s="109"/>
      <c r="AP1038" s="109"/>
      <c r="AQ1038" s="109"/>
      <c r="AR1038" s="109"/>
      <c r="AS1038" s="109"/>
      <c r="AT1038" s="109"/>
      <c r="AU1038" s="109"/>
      <c r="AV1038" s="109"/>
      <c r="AW1038" s="109"/>
      <c r="AX1038" s="109"/>
      <c r="AY1038" s="109"/>
      <c r="AZ1038" s="109"/>
      <c r="BA1038" s="109"/>
      <c r="BB1038" s="109"/>
      <c r="BC1038" s="109"/>
      <c r="BD1038" s="109"/>
      <c r="BE1038" s="109"/>
      <c r="BF1038" s="109"/>
      <c r="BG1038" s="109"/>
      <c r="BH1038" s="109"/>
      <c r="BI1038" s="109"/>
      <c r="BJ1038" s="109"/>
      <c r="BK1038" s="109"/>
      <c r="BL1038" s="109"/>
      <c r="BM1038" s="109"/>
      <c r="BN1038" s="109"/>
      <c r="BO1038" s="109"/>
      <c r="BP1038" s="109"/>
      <c r="BQ1038" s="109"/>
      <c r="BR1038" s="109"/>
      <c r="BS1038" s="109"/>
      <c r="BT1038" s="109"/>
      <c r="BU1038" s="109"/>
      <c r="BV1038" s="109"/>
      <c r="BW1038" s="109"/>
      <c r="BX1038" s="109"/>
      <c r="BY1038" s="109"/>
      <c r="BZ1038" s="109"/>
      <c r="CA1038" s="109"/>
      <c r="CB1038" s="109"/>
      <c r="CC1038" s="109"/>
      <c r="CD1038" s="109"/>
      <c r="CE1038" s="109"/>
      <c r="CF1038" s="109"/>
      <c r="CG1038" s="109"/>
      <c r="CH1038" s="109"/>
      <c r="CI1038" s="109"/>
      <c r="CJ1038" s="109"/>
      <c r="CK1038" s="109"/>
      <c r="CL1038" s="109"/>
      <c r="CM1038" s="109"/>
      <c r="CN1038" s="109"/>
      <c r="CO1038" s="109"/>
      <c r="CP1038" s="109"/>
      <c r="CQ1038" s="109"/>
      <c r="CR1038" s="109"/>
      <c r="CS1038" s="109"/>
      <c r="CT1038" s="109"/>
      <c r="CU1038" s="109"/>
      <c r="CV1038" s="109"/>
      <c r="CW1038" s="109"/>
      <c r="CX1038" s="109"/>
      <c r="CY1038" s="109"/>
      <c r="CZ1038" s="109"/>
      <c r="DA1038" s="109"/>
    </row>
    <row r="1039" spans="1:105">
      <c r="A1039" s="109"/>
      <c r="B1039" s="109"/>
      <c r="C1039" s="109"/>
      <c r="D1039" s="109"/>
      <c r="E1039" s="110"/>
      <c r="F1039" s="110"/>
      <c r="G1039" s="110"/>
      <c r="H1039" s="110"/>
      <c r="I1039" s="110"/>
      <c r="J1039" s="110"/>
      <c r="K1039" s="110"/>
      <c r="L1039" s="110"/>
      <c r="M1039" s="110"/>
      <c r="N1039" s="110"/>
      <c r="O1039" s="110"/>
      <c r="P1039" s="111"/>
      <c r="Q1039" s="110"/>
      <c r="R1039" s="112"/>
      <c r="S1039" s="112"/>
      <c r="T1039" s="109"/>
      <c r="U1039" s="113"/>
      <c r="V1039" s="113"/>
      <c r="W1039" s="113"/>
      <c r="X1039" s="109"/>
      <c r="Y1039" s="109"/>
      <c r="Z1039" s="114"/>
      <c r="AA1039" s="109"/>
      <c r="AB1039" s="109"/>
      <c r="AC1039" s="109"/>
      <c r="AD1039" s="109"/>
      <c r="AE1039" s="109"/>
      <c r="AF1039" s="109"/>
      <c r="AG1039" s="109"/>
      <c r="AH1039" s="109"/>
      <c r="AI1039" s="109"/>
      <c r="AJ1039" s="109"/>
      <c r="AK1039" s="109"/>
      <c r="AL1039" s="109"/>
      <c r="AM1039" s="109"/>
      <c r="AN1039" s="109"/>
      <c r="AO1039" s="109"/>
      <c r="AP1039" s="109"/>
      <c r="AQ1039" s="109"/>
      <c r="AR1039" s="109"/>
      <c r="AS1039" s="109"/>
      <c r="AT1039" s="109"/>
      <c r="AU1039" s="109"/>
      <c r="AV1039" s="109"/>
      <c r="AW1039" s="109"/>
      <c r="AX1039" s="109"/>
      <c r="AY1039" s="109"/>
      <c r="AZ1039" s="109"/>
      <c r="BA1039" s="109"/>
      <c r="BB1039" s="109"/>
      <c r="BC1039" s="109"/>
      <c r="BD1039" s="109"/>
      <c r="BE1039" s="109"/>
      <c r="BF1039" s="109"/>
      <c r="BG1039" s="109"/>
      <c r="BH1039" s="109"/>
      <c r="BI1039" s="109"/>
      <c r="BJ1039" s="109"/>
      <c r="BK1039" s="109"/>
      <c r="BL1039" s="109"/>
      <c r="BM1039" s="109"/>
      <c r="BN1039" s="109"/>
      <c r="BO1039" s="109"/>
      <c r="BP1039" s="109"/>
      <c r="BQ1039" s="109"/>
      <c r="BR1039" s="109"/>
      <c r="BS1039" s="109"/>
      <c r="BT1039" s="109"/>
      <c r="BU1039" s="109"/>
      <c r="BV1039" s="109"/>
      <c r="BW1039" s="109"/>
      <c r="BX1039" s="109"/>
      <c r="BY1039" s="109"/>
      <c r="BZ1039" s="109"/>
      <c r="CA1039" s="109"/>
      <c r="CB1039" s="109"/>
      <c r="CC1039" s="109"/>
      <c r="CD1039" s="109"/>
      <c r="CE1039" s="109"/>
      <c r="CF1039" s="109"/>
      <c r="CG1039" s="109"/>
      <c r="CH1039" s="109"/>
      <c r="CI1039" s="109"/>
      <c r="CJ1039" s="109"/>
      <c r="CK1039" s="109"/>
      <c r="CL1039" s="109"/>
      <c r="CM1039" s="109"/>
      <c r="CN1039" s="109"/>
      <c r="CO1039" s="109"/>
      <c r="CP1039" s="109"/>
      <c r="CQ1039" s="109"/>
      <c r="CR1039" s="109"/>
      <c r="CS1039" s="109"/>
      <c r="CT1039" s="109"/>
      <c r="CU1039" s="109"/>
      <c r="CV1039" s="109"/>
      <c r="CW1039" s="109"/>
      <c r="CX1039" s="109"/>
      <c r="CY1039" s="109"/>
      <c r="CZ1039" s="109"/>
      <c r="DA1039" s="109"/>
    </row>
    <row r="1040" spans="1:105">
      <c r="A1040" s="109"/>
      <c r="B1040" s="109"/>
      <c r="C1040" s="109"/>
      <c r="D1040" s="109"/>
      <c r="E1040" s="110"/>
      <c r="F1040" s="110"/>
      <c r="G1040" s="110"/>
      <c r="H1040" s="110"/>
      <c r="I1040" s="110"/>
      <c r="J1040" s="110"/>
      <c r="K1040" s="110"/>
      <c r="L1040" s="110"/>
      <c r="M1040" s="110"/>
      <c r="N1040" s="110"/>
      <c r="O1040" s="110"/>
      <c r="P1040" s="111"/>
      <c r="Q1040" s="110"/>
      <c r="R1040" s="112"/>
      <c r="S1040" s="112"/>
      <c r="T1040" s="109"/>
      <c r="U1040" s="113"/>
      <c r="V1040" s="113"/>
      <c r="W1040" s="113"/>
      <c r="X1040" s="109"/>
      <c r="Y1040" s="109"/>
      <c r="Z1040" s="114"/>
      <c r="AA1040" s="109"/>
      <c r="AB1040" s="109"/>
      <c r="AC1040" s="109"/>
      <c r="AD1040" s="109"/>
      <c r="AE1040" s="109"/>
      <c r="AF1040" s="109"/>
      <c r="AG1040" s="109"/>
      <c r="AH1040" s="109"/>
      <c r="AI1040" s="109"/>
      <c r="AJ1040" s="109"/>
      <c r="AK1040" s="109"/>
      <c r="AL1040" s="109"/>
      <c r="AM1040" s="109"/>
      <c r="AN1040" s="109"/>
      <c r="AO1040" s="109"/>
      <c r="AP1040" s="109"/>
      <c r="AQ1040" s="109"/>
      <c r="AR1040" s="109"/>
      <c r="AS1040" s="109"/>
      <c r="AT1040" s="109"/>
      <c r="AU1040" s="109"/>
      <c r="AV1040" s="109"/>
      <c r="AW1040" s="109"/>
      <c r="AX1040" s="109"/>
      <c r="AY1040" s="109"/>
      <c r="AZ1040" s="109"/>
      <c r="BA1040" s="109"/>
      <c r="BB1040" s="109"/>
      <c r="BC1040" s="109"/>
      <c r="BD1040" s="109"/>
      <c r="BE1040" s="109"/>
      <c r="BF1040" s="109"/>
      <c r="BG1040" s="109"/>
      <c r="BH1040" s="109"/>
      <c r="BI1040" s="109"/>
      <c r="BJ1040" s="109"/>
      <c r="BK1040" s="109"/>
      <c r="BL1040" s="109"/>
      <c r="BM1040" s="109"/>
      <c r="BN1040" s="109"/>
      <c r="BO1040" s="109"/>
      <c r="BP1040" s="109"/>
      <c r="BQ1040" s="109"/>
      <c r="BR1040" s="109"/>
      <c r="BS1040" s="109"/>
      <c r="BT1040" s="109"/>
      <c r="BU1040" s="109"/>
      <c r="BV1040" s="109"/>
      <c r="BW1040" s="109"/>
      <c r="BX1040" s="109"/>
      <c r="BY1040" s="109"/>
      <c r="BZ1040" s="109"/>
      <c r="CA1040" s="109"/>
      <c r="CB1040" s="109"/>
      <c r="CC1040" s="109"/>
      <c r="CD1040" s="109"/>
      <c r="CE1040" s="109"/>
      <c r="CF1040" s="109"/>
      <c r="CG1040" s="109"/>
      <c r="CH1040" s="109"/>
      <c r="CI1040" s="109"/>
      <c r="CJ1040" s="109"/>
      <c r="CK1040" s="109"/>
      <c r="CL1040" s="109"/>
      <c r="CM1040" s="109"/>
      <c r="CN1040" s="109"/>
      <c r="CO1040" s="109"/>
      <c r="CP1040" s="109"/>
      <c r="CQ1040" s="109"/>
      <c r="CR1040" s="109"/>
      <c r="CS1040" s="109"/>
      <c r="CT1040" s="109"/>
      <c r="CU1040" s="109"/>
      <c r="CV1040" s="109"/>
      <c r="CW1040" s="109"/>
      <c r="CX1040" s="109"/>
      <c r="CY1040" s="109"/>
      <c r="CZ1040" s="109"/>
      <c r="DA1040" s="109"/>
    </row>
    <row r="1041" spans="1:105">
      <c r="A1041" s="109"/>
      <c r="B1041" s="109"/>
      <c r="C1041" s="109"/>
      <c r="D1041" s="109"/>
      <c r="E1041" s="110"/>
      <c r="F1041" s="110"/>
      <c r="G1041" s="110"/>
      <c r="H1041" s="110"/>
      <c r="I1041" s="110"/>
      <c r="J1041" s="110"/>
      <c r="K1041" s="110"/>
      <c r="L1041" s="110"/>
      <c r="M1041" s="110"/>
      <c r="N1041" s="110"/>
      <c r="O1041" s="110"/>
      <c r="P1041" s="111"/>
      <c r="Q1041" s="110"/>
      <c r="R1041" s="112"/>
      <c r="S1041" s="112"/>
      <c r="T1041" s="109"/>
      <c r="U1041" s="113"/>
      <c r="V1041" s="113"/>
      <c r="W1041" s="113"/>
      <c r="X1041" s="109"/>
      <c r="Y1041" s="109"/>
      <c r="Z1041" s="114"/>
      <c r="AA1041" s="109"/>
      <c r="AB1041" s="109"/>
      <c r="AC1041" s="109"/>
      <c r="AD1041" s="109"/>
      <c r="AE1041" s="109"/>
      <c r="AF1041" s="109"/>
      <c r="AG1041" s="109"/>
      <c r="AH1041" s="109"/>
      <c r="AI1041" s="109"/>
      <c r="AJ1041" s="109"/>
      <c r="AK1041" s="109"/>
      <c r="AL1041" s="109"/>
      <c r="AM1041" s="109"/>
      <c r="AN1041" s="109"/>
      <c r="AO1041" s="109"/>
      <c r="AP1041" s="109"/>
      <c r="AQ1041" s="109"/>
      <c r="AR1041" s="109"/>
      <c r="AS1041" s="109"/>
      <c r="AT1041" s="109"/>
      <c r="AU1041" s="109"/>
      <c r="AV1041" s="109"/>
      <c r="AW1041" s="109"/>
      <c r="AX1041" s="109"/>
      <c r="AY1041" s="109"/>
      <c r="AZ1041" s="109"/>
      <c r="BA1041" s="109"/>
      <c r="BB1041" s="109"/>
      <c r="BC1041" s="109"/>
      <c r="BD1041" s="109"/>
      <c r="BE1041" s="109"/>
      <c r="BF1041" s="109"/>
      <c r="BG1041" s="109"/>
      <c r="BH1041" s="109"/>
      <c r="BI1041" s="109"/>
      <c r="BJ1041" s="109"/>
      <c r="BK1041" s="109"/>
      <c r="BL1041" s="109"/>
      <c r="BM1041" s="109"/>
      <c r="BN1041" s="109"/>
      <c r="BO1041" s="109"/>
      <c r="BP1041" s="109"/>
      <c r="BQ1041" s="109"/>
      <c r="BR1041" s="109"/>
      <c r="BS1041" s="109"/>
      <c r="BT1041" s="109"/>
      <c r="BU1041" s="109"/>
      <c r="BV1041" s="109"/>
      <c r="BW1041" s="109"/>
      <c r="BX1041" s="109"/>
      <c r="BY1041" s="109"/>
      <c r="BZ1041" s="109"/>
      <c r="CA1041" s="109"/>
      <c r="CB1041" s="109"/>
      <c r="CC1041" s="109"/>
      <c r="CD1041" s="109"/>
      <c r="CE1041" s="109"/>
      <c r="CF1041" s="109"/>
      <c r="CG1041" s="109"/>
      <c r="CH1041" s="109"/>
      <c r="CI1041" s="109"/>
      <c r="CJ1041" s="109"/>
      <c r="CK1041" s="109"/>
      <c r="CL1041" s="109"/>
      <c r="CM1041" s="109"/>
      <c r="CN1041" s="109"/>
      <c r="CO1041" s="109"/>
      <c r="CP1041" s="109"/>
      <c r="CQ1041" s="109"/>
      <c r="CR1041" s="109"/>
      <c r="CS1041" s="109"/>
      <c r="CT1041" s="109"/>
      <c r="CU1041" s="109"/>
      <c r="CV1041" s="109"/>
      <c r="CW1041" s="109"/>
      <c r="CX1041" s="109"/>
      <c r="CY1041" s="109"/>
      <c r="CZ1041" s="109"/>
      <c r="DA1041" s="109"/>
    </row>
    <row r="1042" spans="1:105">
      <c r="A1042" s="109"/>
      <c r="B1042" s="109"/>
      <c r="C1042" s="109"/>
      <c r="D1042" s="109"/>
      <c r="E1042" s="110"/>
      <c r="F1042" s="110"/>
      <c r="G1042" s="110"/>
      <c r="H1042" s="110"/>
      <c r="I1042" s="110"/>
      <c r="J1042" s="110"/>
      <c r="K1042" s="110"/>
      <c r="L1042" s="110"/>
      <c r="M1042" s="110"/>
      <c r="N1042" s="110"/>
      <c r="O1042" s="110"/>
      <c r="P1042" s="111"/>
      <c r="Q1042" s="110"/>
      <c r="R1042" s="112"/>
      <c r="S1042" s="112"/>
      <c r="T1042" s="109"/>
      <c r="U1042" s="113"/>
      <c r="V1042" s="113"/>
      <c r="W1042" s="113"/>
      <c r="X1042" s="109"/>
      <c r="Y1042" s="109"/>
      <c r="Z1042" s="114"/>
      <c r="AA1042" s="109"/>
      <c r="AB1042" s="109"/>
      <c r="AC1042" s="109"/>
      <c r="AD1042" s="109"/>
      <c r="AE1042" s="109"/>
      <c r="AF1042" s="109"/>
      <c r="AG1042" s="109"/>
      <c r="AH1042" s="109"/>
      <c r="AI1042" s="109"/>
      <c r="AJ1042" s="109"/>
      <c r="AK1042" s="109"/>
      <c r="AL1042" s="109"/>
      <c r="AM1042" s="109"/>
      <c r="AN1042" s="109"/>
      <c r="AO1042" s="109"/>
      <c r="AP1042" s="109"/>
      <c r="AQ1042" s="109"/>
      <c r="AR1042" s="109"/>
      <c r="AS1042" s="109"/>
      <c r="AT1042" s="109"/>
      <c r="AU1042" s="109"/>
      <c r="AV1042" s="109"/>
      <c r="AW1042" s="109"/>
      <c r="AX1042" s="109"/>
      <c r="AY1042" s="109"/>
      <c r="AZ1042" s="109"/>
      <c r="BA1042" s="109"/>
      <c r="BB1042" s="109"/>
      <c r="BC1042" s="109"/>
      <c r="BD1042" s="109"/>
      <c r="BE1042" s="109"/>
      <c r="BF1042" s="109"/>
      <c r="BG1042" s="109"/>
      <c r="BH1042" s="109"/>
      <c r="BI1042" s="109"/>
      <c r="BJ1042" s="109"/>
      <c r="BK1042" s="109"/>
      <c r="BL1042" s="109"/>
      <c r="BM1042" s="109"/>
      <c r="BN1042" s="109"/>
      <c r="BO1042" s="109"/>
      <c r="BP1042" s="109"/>
      <c r="BQ1042" s="109"/>
      <c r="BR1042" s="109"/>
      <c r="BS1042" s="109"/>
      <c r="BT1042" s="109"/>
      <c r="BU1042" s="109"/>
      <c r="BV1042" s="109"/>
      <c r="BW1042" s="109"/>
      <c r="BX1042" s="109"/>
      <c r="BY1042" s="109"/>
      <c r="BZ1042" s="109"/>
      <c r="CA1042" s="109"/>
      <c r="CB1042" s="109"/>
      <c r="CC1042" s="109"/>
      <c r="CD1042" s="109"/>
      <c r="CE1042" s="109"/>
      <c r="CF1042" s="109"/>
      <c r="CG1042" s="109"/>
      <c r="CH1042" s="109"/>
      <c r="CI1042" s="109"/>
      <c r="CJ1042" s="109"/>
      <c r="CK1042" s="109"/>
      <c r="CL1042" s="109"/>
      <c r="CM1042" s="109"/>
      <c r="CN1042" s="109"/>
      <c r="CO1042" s="109"/>
      <c r="CP1042" s="109"/>
      <c r="CQ1042" s="109"/>
      <c r="CR1042" s="109"/>
      <c r="CS1042" s="109"/>
      <c r="CT1042" s="109"/>
      <c r="CU1042" s="109"/>
      <c r="CV1042" s="109"/>
      <c r="CW1042" s="109"/>
      <c r="CX1042" s="109"/>
      <c r="CY1042" s="109"/>
      <c r="CZ1042" s="109"/>
      <c r="DA1042" s="109"/>
    </row>
    <row r="1043" spans="1:105">
      <c r="A1043" s="109"/>
      <c r="B1043" s="109"/>
      <c r="C1043" s="109"/>
      <c r="D1043" s="109"/>
      <c r="E1043" s="110"/>
      <c r="F1043" s="110"/>
      <c r="G1043" s="110"/>
      <c r="H1043" s="110"/>
      <c r="I1043" s="110"/>
      <c r="J1043" s="110"/>
      <c r="K1043" s="110"/>
      <c r="L1043" s="110"/>
      <c r="M1043" s="110"/>
      <c r="N1043" s="110"/>
      <c r="O1043" s="110"/>
      <c r="P1043" s="111"/>
      <c r="Q1043" s="110"/>
      <c r="R1043" s="112"/>
      <c r="S1043" s="112"/>
      <c r="T1043" s="109"/>
      <c r="U1043" s="113"/>
      <c r="V1043" s="113"/>
      <c r="W1043" s="113"/>
      <c r="X1043" s="109"/>
      <c r="Y1043" s="109"/>
      <c r="Z1043" s="114"/>
      <c r="AA1043" s="109"/>
      <c r="AB1043" s="109"/>
      <c r="AC1043" s="109"/>
      <c r="AD1043" s="109"/>
      <c r="AE1043" s="109"/>
      <c r="AF1043" s="109"/>
      <c r="AG1043" s="109"/>
      <c r="AH1043" s="109"/>
      <c r="AI1043" s="109"/>
      <c r="AJ1043" s="109"/>
      <c r="AK1043" s="109"/>
      <c r="AL1043" s="109"/>
      <c r="AM1043" s="109"/>
      <c r="AN1043" s="109"/>
      <c r="AO1043" s="109"/>
      <c r="AP1043" s="109"/>
      <c r="AQ1043" s="109"/>
      <c r="AR1043" s="109"/>
      <c r="AS1043" s="109"/>
      <c r="AT1043" s="109"/>
      <c r="AU1043" s="109"/>
      <c r="AV1043" s="109"/>
      <c r="AW1043" s="109"/>
      <c r="AX1043" s="109"/>
      <c r="AY1043" s="109"/>
      <c r="AZ1043" s="109"/>
      <c r="BA1043" s="109"/>
      <c r="BB1043" s="109"/>
      <c r="BC1043" s="109"/>
      <c r="BD1043" s="109"/>
      <c r="BE1043" s="109"/>
      <c r="BF1043" s="109"/>
      <c r="BG1043" s="109"/>
      <c r="BH1043" s="109"/>
      <c r="BI1043" s="109"/>
      <c r="BJ1043" s="109"/>
      <c r="BK1043" s="109"/>
      <c r="BL1043" s="109"/>
      <c r="BM1043" s="109"/>
      <c r="BN1043" s="109"/>
      <c r="BO1043" s="109"/>
      <c r="BP1043" s="109"/>
      <c r="BQ1043" s="109"/>
      <c r="BR1043" s="109"/>
      <c r="BS1043" s="109"/>
      <c r="BT1043" s="109"/>
      <c r="BU1043" s="109"/>
      <c r="BV1043" s="109"/>
      <c r="BW1043" s="109"/>
      <c r="BX1043" s="109"/>
      <c r="BY1043" s="109"/>
      <c r="BZ1043" s="109"/>
      <c r="CA1043" s="109"/>
      <c r="CB1043" s="109"/>
      <c r="CC1043" s="109"/>
      <c r="CD1043" s="109"/>
      <c r="CE1043" s="109"/>
      <c r="CF1043" s="109"/>
      <c r="CG1043" s="109"/>
      <c r="CH1043" s="109"/>
      <c r="CI1043" s="109"/>
      <c r="CJ1043" s="109"/>
      <c r="CK1043" s="109"/>
      <c r="CL1043" s="109"/>
      <c r="CM1043" s="109"/>
      <c r="CN1043" s="109"/>
      <c r="CO1043" s="109"/>
      <c r="CP1043" s="109"/>
      <c r="CQ1043" s="109"/>
      <c r="CR1043" s="109"/>
      <c r="CS1043" s="109"/>
      <c r="CT1043" s="109"/>
      <c r="CU1043" s="109"/>
      <c r="CV1043" s="109"/>
      <c r="CW1043" s="109"/>
      <c r="CX1043" s="109"/>
      <c r="CY1043" s="109"/>
      <c r="CZ1043" s="109"/>
      <c r="DA1043" s="109"/>
    </row>
    <row r="1044" spans="1:105">
      <c r="A1044" s="109"/>
      <c r="B1044" s="109"/>
      <c r="C1044" s="109"/>
      <c r="D1044" s="109"/>
      <c r="E1044" s="110"/>
      <c r="F1044" s="110"/>
      <c r="G1044" s="110"/>
      <c r="H1044" s="110"/>
      <c r="I1044" s="110"/>
      <c r="J1044" s="110"/>
      <c r="K1044" s="110"/>
      <c r="L1044" s="110"/>
      <c r="M1044" s="110"/>
      <c r="N1044" s="110"/>
      <c r="O1044" s="110"/>
      <c r="P1044" s="111"/>
      <c r="Q1044" s="110"/>
      <c r="R1044" s="112"/>
      <c r="S1044" s="112"/>
      <c r="T1044" s="109"/>
      <c r="U1044" s="113"/>
      <c r="V1044" s="113"/>
      <c r="W1044" s="113"/>
      <c r="X1044" s="109"/>
      <c r="Y1044" s="109"/>
      <c r="Z1044" s="114"/>
      <c r="AA1044" s="109"/>
      <c r="AB1044" s="109"/>
      <c r="AC1044" s="109"/>
      <c r="AD1044" s="109"/>
      <c r="AE1044" s="109"/>
      <c r="AF1044" s="109"/>
      <c r="AG1044" s="109"/>
      <c r="AH1044" s="109"/>
      <c r="AI1044" s="109"/>
      <c r="AJ1044" s="109"/>
      <c r="AK1044" s="109"/>
      <c r="AL1044" s="109"/>
      <c r="AM1044" s="109"/>
      <c r="AN1044" s="109"/>
      <c r="AO1044" s="109"/>
      <c r="AP1044" s="109"/>
      <c r="AQ1044" s="109"/>
      <c r="AR1044" s="109"/>
      <c r="AS1044" s="109"/>
      <c r="AT1044" s="109"/>
      <c r="AU1044" s="109"/>
      <c r="AV1044" s="109"/>
      <c r="AW1044" s="109"/>
      <c r="AX1044" s="109"/>
      <c r="AY1044" s="109"/>
      <c r="AZ1044" s="109"/>
      <c r="BA1044" s="109"/>
      <c r="BB1044" s="109"/>
      <c r="BC1044" s="109"/>
      <c r="BD1044" s="109"/>
      <c r="BE1044" s="109"/>
      <c r="BF1044" s="109"/>
      <c r="BG1044" s="109"/>
      <c r="BH1044" s="109"/>
      <c r="BI1044" s="109"/>
      <c r="BJ1044" s="109"/>
      <c r="BK1044" s="109"/>
      <c r="BL1044" s="109"/>
      <c r="BM1044" s="109"/>
      <c r="BN1044" s="109"/>
      <c r="BO1044" s="109"/>
      <c r="BP1044" s="109"/>
      <c r="BQ1044" s="109"/>
      <c r="BR1044" s="109"/>
      <c r="BS1044" s="109"/>
      <c r="BT1044" s="109"/>
      <c r="BU1044" s="109"/>
      <c r="BV1044" s="109"/>
      <c r="BW1044" s="109"/>
      <c r="BX1044" s="109"/>
      <c r="BY1044" s="109"/>
      <c r="BZ1044" s="109"/>
      <c r="CA1044" s="109"/>
      <c r="CB1044" s="109"/>
      <c r="CC1044" s="109"/>
      <c r="CD1044" s="109"/>
      <c r="CE1044" s="109"/>
      <c r="CF1044" s="109"/>
      <c r="CG1044" s="109"/>
      <c r="CH1044" s="109"/>
      <c r="CI1044" s="109"/>
      <c r="CJ1044" s="109"/>
      <c r="CK1044" s="109"/>
      <c r="CL1044" s="109"/>
      <c r="CM1044" s="109"/>
      <c r="CN1044" s="109"/>
      <c r="CO1044" s="109"/>
      <c r="CP1044" s="109"/>
      <c r="CQ1044" s="109"/>
      <c r="CR1044" s="109"/>
      <c r="CS1044" s="109"/>
      <c r="CT1044" s="109"/>
      <c r="CU1044" s="109"/>
      <c r="CV1044" s="109"/>
      <c r="CW1044" s="109"/>
      <c r="CX1044" s="109"/>
      <c r="CY1044" s="109"/>
      <c r="CZ1044" s="109"/>
      <c r="DA1044" s="109"/>
    </row>
    <row r="1045" spans="1:105">
      <c r="A1045" s="109"/>
      <c r="B1045" s="109"/>
      <c r="C1045" s="109"/>
      <c r="D1045" s="109"/>
      <c r="E1045" s="110"/>
      <c r="F1045" s="110"/>
      <c r="G1045" s="110"/>
      <c r="H1045" s="110"/>
      <c r="I1045" s="110"/>
      <c r="J1045" s="110"/>
      <c r="K1045" s="110"/>
      <c r="L1045" s="110"/>
      <c r="M1045" s="110"/>
      <c r="N1045" s="110"/>
      <c r="O1045" s="110"/>
      <c r="P1045" s="111"/>
      <c r="Q1045" s="110"/>
      <c r="R1045" s="112"/>
      <c r="S1045" s="112"/>
      <c r="T1045" s="109"/>
      <c r="U1045" s="113"/>
      <c r="V1045" s="113"/>
      <c r="W1045" s="113"/>
      <c r="X1045" s="109"/>
      <c r="Y1045" s="109"/>
      <c r="Z1045" s="114"/>
      <c r="AA1045" s="109"/>
      <c r="AB1045" s="109"/>
      <c r="AC1045" s="109"/>
      <c r="AD1045" s="109"/>
      <c r="AE1045" s="109"/>
      <c r="AF1045" s="109"/>
      <c r="AG1045" s="109"/>
      <c r="AH1045" s="109"/>
      <c r="AI1045" s="109"/>
      <c r="AJ1045" s="109"/>
      <c r="AK1045" s="109"/>
      <c r="AL1045" s="109"/>
      <c r="AM1045" s="109"/>
      <c r="AN1045" s="109"/>
      <c r="AO1045" s="109"/>
      <c r="AP1045" s="109"/>
      <c r="AQ1045" s="109"/>
      <c r="AR1045" s="109"/>
      <c r="AS1045" s="109"/>
      <c r="AT1045" s="109"/>
      <c r="AU1045" s="109"/>
      <c r="AV1045" s="109"/>
      <c r="AW1045" s="109"/>
      <c r="AX1045" s="109"/>
      <c r="AY1045" s="109"/>
      <c r="AZ1045" s="109"/>
      <c r="BA1045" s="109"/>
      <c r="BB1045" s="109"/>
      <c r="BC1045" s="109"/>
      <c r="BD1045" s="109"/>
      <c r="BE1045" s="109"/>
      <c r="BF1045" s="109"/>
      <c r="BG1045" s="109"/>
      <c r="BH1045" s="109"/>
      <c r="BI1045" s="109"/>
      <c r="BJ1045" s="109"/>
      <c r="BK1045" s="109"/>
      <c r="BL1045" s="109"/>
      <c r="BM1045" s="109"/>
      <c r="BN1045" s="109"/>
      <c r="BO1045" s="109"/>
      <c r="BP1045" s="109"/>
      <c r="BQ1045" s="109"/>
      <c r="BR1045" s="109"/>
      <c r="BS1045" s="109"/>
      <c r="BT1045" s="109"/>
      <c r="BU1045" s="109"/>
      <c r="BV1045" s="109"/>
      <c r="BW1045" s="109"/>
      <c r="BX1045" s="109"/>
      <c r="BY1045" s="109"/>
      <c r="BZ1045" s="109"/>
      <c r="CA1045" s="109"/>
      <c r="CB1045" s="109"/>
      <c r="CC1045" s="109"/>
      <c r="CD1045" s="109"/>
      <c r="CE1045" s="109"/>
      <c r="CF1045" s="109"/>
      <c r="CG1045" s="109"/>
      <c r="CH1045" s="109"/>
      <c r="CI1045" s="109"/>
      <c r="CJ1045" s="109"/>
      <c r="CK1045" s="109"/>
      <c r="CL1045" s="109"/>
      <c r="CM1045" s="109"/>
      <c r="CN1045" s="109"/>
      <c r="CO1045" s="109"/>
      <c r="CP1045" s="109"/>
      <c r="CQ1045" s="109"/>
      <c r="CR1045" s="109"/>
      <c r="CS1045" s="109"/>
      <c r="CT1045" s="109"/>
      <c r="CU1045" s="109"/>
      <c r="CV1045" s="109"/>
      <c r="CW1045" s="109"/>
      <c r="CX1045" s="109"/>
      <c r="CY1045" s="109"/>
      <c r="CZ1045" s="109"/>
      <c r="DA1045" s="109"/>
    </row>
    <row r="1046" spans="1:105">
      <c r="A1046" s="109"/>
      <c r="B1046" s="109"/>
      <c r="C1046" s="109"/>
      <c r="D1046" s="109"/>
      <c r="E1046" s="110"/>
      <c r="F1046" s="110"/>
      <c r="G1046" s="110"/>
      <c r="H1046" s="110"/>
      <c r="I1046" s="110"/>
      <c r="J1046" s="110"/>
      <c r="K1046" s="110"/>
      <c r="L1046" s="110"/>
      <c r="M1046" s="110"/>
      <c r="N1046" s="110"/>
      <c r="O1046" s="110"/>
      <c r="P1046" s="111"/>
      <c r="Q1046" s="110"/>
      <c r="R1046" s="112"/>
      <c r="S1046" s="112"/>
      <c r="T1046" s="109"/>
      <c r="U1046" s="113"/>
      <c r="V1046" s="113"/>
      <c r="W1046" s="113"/>
      <c r="X1046" s="109"/>
      <c r="Y1046" s="109"/>
      <c r="Z1046" s="114"/>
      <c r="AA1046" s="109"/>
      <c r="AB1046" s="109"/>
      <c r="AC1046" s="109"/>
      <c r="AD1046" s="109"/>
      <c r="AE1046" s="109"/>
      <c r="AF1046" s="109"/>
      <c r="AG1046" s="109"/>
      <c r="AH1046" s="109"/>
      <c r="AI1046" s="109"/>
      <c r="AJ1046" s="109"/>
      <c r="AK1046" s="109"/>
      <c r="AL1046" s="109"/>
      <c r="AM1046" s="109"/>
      <c r="AN1046" s="109"/>
      <c r="AO1046" s="109"/>
      <c r="AP1046" s="109"/>
      <c r="AQ1046" s="109"/>
      <c r="AR1046" s="109"/>
      <c r="AS1046" s="109"/>
      <c r="AT1046" s="109"/>
      <c r="AU1046" s="109"/>
      <c r="AV1046" s="109"/>
      <c r="AW1046" s="109"/>
      <c r="AX1046" s="109"/>
      <c r="AY1046" s="109"/>
      <c r="AZ1046" s="109"/>
      <c r="BA1046" s="109"/>
      <c r="BB1046" s="109"/>
      <c r="BC1046" s="109"/>
      <c r="BD1046" s="109"/>
      <c r="BE1046" s="109"/>
      <c r="BF1046" s="109"/>
      <c r="BG1046" s="109"/>
      <c r="BH1046" s="109"/>
      <c r="BI1046" s="109"/>
      <c r="BJ1046" s="109"/>
      <c r="BK1046" s="109"/>
      <c r="BL1046" s="109"/>
      <c r="BM1046" s="109"/>
      <c r="BN1046" s="109"/>
      <c r="BO1046" s="109"/>
      <c r="BP1046" s="109"/>
      <c r="BQ1046" s="109"/>
      <c r="BR1046" s="109"/>
      <c r="BS1046" s="109"/>
      <c r="BT1046" s="109"/>
      <c r="BU1046" s="109"/>
      <c r="BV1046" s="109"/>
      <c r="BW1046" s="109"/>
      <c r="BX1046" s="109"/>
      <c r="BY1046" s="109"/>
      <c r="BZ1046" s="109"/>
      <c r="CA1046" s="109"/>
      <c r="CB1046" s="109"/>
      <c r="CC1046" s="109"/>
      <c r="CD1046" s="109"/>
      <c r="CE1046" s="109"/>
      <c r="CF1046" s="109"/>
      <c r="CG1046" s="109"/>
      <c r="CH1046" s="109"/>
      <c r="CI1046" s="109"/>
      <c r="CJ1046" s="109"/>
      <c r="CK1046" s="109"/>
      <c r="CL1046" s="109"/>
      <c r="CM1046" s="109"/>
      <c r="CN1046" s="109"/>
      <c r="CO1046" s="109"/>
      <c r="CP1046" s="109"/>
      <c r="CQ1046" s="109"/>
      <c r="CR1046" s="109"/>
      <c r="CS1046" s="109"/>
      <c r="CT1046" s="109"/>
      <c r="CU1046" s="109"/>
      <c r="CV1046" s="109"/>
      <c r="CW1046" s="109"/>
      <c r="CX1046" s="109"/>
      <c r="CY1046" s="109"/>
      <c r="CZ1046" s="109"/>
      <c r="DA1046" s="109"/>
    </row>
    <row r="1047" spans="1:105">
      <c r="A1047" s="109"/>
      <c r="B1047" s="109"/>
      <c r="C1047" s="109"/>
      <c r="D1047" s="109"/>
      <c r="E1047" s="110"/>
      <c r="F1047" s="110"/>
      <c r="G1047" s="110"/>
      <c r="H1047" s="110"/>
      <c r="I1047" s="110"/>
      <c r="J1047" s="110"/>
      <c r="K1047" s="110"/>
      <c r="L1047" s="110"/>
      <c r="M1047" s="110"/>
      <c r="N1047" s="110"/>
      <c r="O1047" s="110"/>
      <c r="P1047" s="111"/>
      <c r="Q1047" s="110"/>
      <c r="R1047" s="112"/>
      <c r="S1047" s="112"/>
      <c r="T1047" s="109"/>
      <c r="U1047" s="113"/>
      <c r="V1047" s="113"/>
      <c r="W1047" s="113"/>
      <c r="X1047" s="109"/>
      <c r="Y1047" s="109"/>
      <c r="Z1047" s="114"/>
      <c r="AA1047" s="109"/>
      <c r="AB1047" s="109"/>
      <c r="AC1047" s="109"/>
      <c r="AD1047" s="109"/>
      <c r="AE1047" s="109"/>
      <c r="AF1047" s="109"/>
      <c r="AG1047" s="109"/>
      <c r="AH1047" s="109"/>
      <c r="AI1047" s="109"/>
      <c r="AJ1047" s="109"/>
      <c r="AK1047" s="109"/>
      <c r="AL1047" s="109"/>
      <c r="AM1047" s="109"/>
      <c r="AN1047" s="109"/>
      <c r="AO1047" s="109"/>
      <c r="AP1047" s="109"/>
      <c r="AQ1047" s="109"/>
      <c r="AR1047" s="109"/>
      <c r="AS1047" s="109"/>
      <c r="AT1047" s="109"/>
      <c r="AU1047" s="109"/>
      <c r="AV1047" s="109"/>
      <c r="AW1047" s="109"/>
      <c r="AX1047" s="109"/>
      <c r="AY1047" s="109"/>
      <c r="AZ1047" s="109"/>
      <c r="BA1047" s="109"/>
      <c r="BB1047" s="109"/>
      <c r="BC1047" s="109"/>
      <c r="BD1047" s="109"/>
      <c r="BE1047" s="109"/>
      <c r="BF1047" s="109"/>
      <c r="BG1047" s="109"/>
      <c r="BH1047" s="109"/>
      <c r="BI1047" s="109"/>
      <c r="BJ1047" s="109"/>
      <c r="BK1047" s="109"/>
      <c r="BL1047" s="109"/>
      <c r="BM1047" s="109"/>
      <c r="BN1047" s="109"/>
      <c r="BO1047" s="109"/>
      <c r="BP1047" s="109"/>
      <c r="BQ1047" s="109"/>
      <c r="BR1047" s="109"/>
      <c r="BS1047" s="109"/>
      <c r="BT1047" s="109"/>
      <c r="BU1047" s="109"/>
      <c r="BV1047" s="109"/>
      <c r="BW1047" s="109"/>
      <c r="BX1047" s="109"/>
      <c r="BY1047" s="109"/>
      <c r="BZ1047" s="109"/>
      <c r="CA1047" s="109"/>
      <c r="CB1047" s="109"/>
      <c r="CC1047" s="109"/>
      <c r="CD1047" s="109"/>
      <c r="CE1047" s="109"/>
      <c r="CF1047" s="109"/>
      <c r="CG1047" s="109"/>
      <c r="CH1047" s="109"/>
      <c r="CI1047" s="109"/>
      <c r="CJ1047" s="109"/>
      <c r="CK1047" s="109"/>
      <c r="CL1047" s="109"/>
      <c r="CM1047" s="109"/>
      <c r="CN1047" s="109"/>
      <c r="CO1047" s="109"/>
      <c r="CP1047" s="109"/>
      <c r="CQ1047" s="109"/>
      <c r="CR1047" s="109"/>
      <c r="CS1047" s="109"/>
      <c r="CT1047" s="109"/>
      <c r="CU1047" s="109"/>
      <c r="CV1047" s="109"/>
      <c r="CW1047" s="109"/>
      <c r="CX1047" s="109"/>
      <c r="CY1047" s="109"/>
      <c r="CZ1047" s="109"/>
      <c r="DA1047" s="109"/>
    </row>
    <row r="1048" spans="1:105">
      <c r="A1048" s="109"/>
      <c r="B1048" s="109"/>
      <c r="C1048" s="109"/>
      <c r="D1048" s="109"/>
      <c r="E1048" s="110"/>
      <c r="F1048" s="110"/>
      <c r="G1048" s="110"/>
      <c r="H1048" s="110"/>
      <c r="I1048" s="110"/>
      <c r="J1048" s="110"/>
      <c r="K1048" s="110"/>
      <c r="L1048" s="110"/>
      <c r="M1048" s="110"/>
      <c r="N1048" s="110"/>
      <c r="O1048" s="110"/>
      <c r="P1048" s="111"/>
      <c r="Q1048" s="110"/>
      <c r="R1048" s="112"/>
      <c r="S1048" s="112"/>
      <c r="T1048" s="109"/>
      <c r="U1048" s="113"/>
      <c r="V1048" s="113"/>
      <c r="W1048" s="113"/>
      <c r="X1048" s="109"/>
      <c r="Y1048" s="109"/>
      <c r="Z1048" s="114"/>
      <c r="AA1048" s="109"/>
      <c r="AB1048" s="109"/>
      <c r="AC1048" s="109"/>
      <c r="AD1048" s="109"/>
      <c r="AE1048" s="109"/>
      <c r="AF1048" s="109"/>
      <c r="AG1048" s="109"/>
      <c r="AH1048" s="109"/>
      <c r="AI1048" s="109"/>
      <c r="AJ1048" s="109"/>
      <c r="AK1048" s="109"/>
      <c r="AL1048" s="109"/>
      <c r="AM1048" s="109"/>
      <c r="AN1048" s="109"/>
      <c r="AO1048" s="109"/>
      <c r="AP1048" s="109"/>
      <c r="AQ1048" s="109"/>
      <c r="AR1048" s="109"/>
      <c r="AS1048" s="109"/>
      <c r="AT1048" s="109"/>
      <c r="AU1048" s="109"/>
      <c r="AV1048" s="109"/>
      <c r="AW1048" s="109"/>
      <c r="AX1048" s="109"/>
      <c r="AY1048" s="109"/>
      <c r="AZ1048" s="109"/>
      <c r="BA1048" s="109"/>
      <c r="BB1048" s="109"/>
      <c r="BC1048" s="109"/>
      <c r="BD1048" s="109"/>
      <c r="BE1048" s="109"/>
      <c r="BF1048" s="109"/>
      <c r="BG1048" s="109"/>
      <c r="BH1048" s="109"/>
      <c r="BI1048" s="109"/>
      <c r="BJ1048" s="109"/>
      <c r="BK1048" s="109"/>
      <c r="BL1048" s="109"/>
      <c r="BM1048" s="109"/>
      <c r="BN1048" s="109"/>
      <c r="BO1048" s="109"/>
      <c r="BP1048" s="109"/>
      <c r="BQ1048" s="109"/>
      <c r="BR1048" s="109"/>
      <c r="BS1048" s="109"/>
      <c r="BT1048" s="109"/>
      <c r="BU1048" s="109"/>
      <c r="BV1048" s="109"/>
      <c r="BW1048" s="109"/>
      <c r="BX1048" s="109"/>
      <c r="BY1048" s="109"/>
      <c r="BZ1048" s="109"/>
      <c r="CA1048" s="109"/>
      <c r="CB1048" s="109"/>
      <c r="CC1048" s="109"/>
      <c r="CD1048" s="109"/>
      <c r="CE1048" s="109"/>
      <c r="CF1048" s="109"/>
      <c r="CG1048" s="109"/>
      <c r="CH1048" s="109"/>
      <c r="CI1048" s="109"/>
      <c r="CJ1048" s="109"/>
      <c r="CK1048" s="109"/>
      <c r="CL1048" s="109"/>
      <c r="CM1048" s="109"/>
      <c r="CN1048" s="109"/>
      <c r="CO1048" s="109"/>
      <c r="CP1048" s="109"/>
      <c r="CQ1048" s="109"/>
      <c r="CR1048" s="109"/>
      <c r="CS1048" s="109"/>
      <c r="CT1048" s="109"/>
      <c r="CU1048" s="109"/>
      <c r="CV1048" s="109"/>
      <c r="CW1048" s="109"/>
      <c r="CX1048" s="109"/>
      <c r="CY1048" s="109"/>
      <c r="CZ1048" s="109"/>
      <c r="DA1048" s="109"/>
    </row>
    <row r="1049" spans="1:105">
      <c r="A1049" s="109"/>
      <c r="B1049" s="109"/>
      <c r="C1049" s="109"/>
      <c r="D1049" s="109"/>
      <c r="E1049" s="110"/>
      <c r="F1049" s="110"/>
      <c r="G1049" s="110"/>
      <c r="H1049" s="110"/>
      <c r="I1049" s="110"/>
      <c r="J1049" s="110"/>
      <c r="K1049" s="110"/>
      <c r="L1049" s="110"/>
      <c r="M1049" s="110"/>
      <c r="N1049" s="110"/>
      <c r="O1049" s="110"/>
      <c r="P1049" s="111"/>
      <c r="Q1049" s="110"/>
      <c r="R1049" s="112"/>
      <c r="S1049" s="112"/>
      <c r="T1049" s="109"/>
      <c r="U1049" s="113"/>
      <c r="V1049" s="113"/>
      <c r="W1049" s="113"/>
      <c r="X1049" s="109"/>
      <c r="Y1049" s="109"/>
      <c r="Z1049" s="114"/>
      <c r="AA1049" s="109"/>
      <c r="AB1049" s="109"/>
      <c r="AC1049" s="109"/>
      <c r="AD1049" s="109"/>
      <c r="AE1049" s="109"/>
      <c r="AF1049" s="109"/>
      <c r="AG1049" s="109"/>
      <c r="AH1049" s="109"/>
      <c r="AI1049" s="109"/>
      <c r="AJ1049" s="109"/>
      <c r="AK1049" s="109"/>
      <c r="AL1049" s="109"/>
      <c r="AM1049" s="109"/>
      <c r="AN1049" s="109"/>
      <c r="AO1049" s="109"/>
      <c r="AP1049" s="109"/>
      <c r="AQ1049" s="109"/>
      <c r="AR1049" s="109"/>
      <c r="AS1049" s="109"/>
      <c r="AT1049" s="109"/>
      <c r="AU1049" s="109"/>
      <c r="AV1049" s="109"/>
      <c r="AW1049" s="109"/>
      <c r="AX1049" s="109"/>
      <c r="AY1049" s="109"/>
      <c r="AZ1049" s="109"/>
      <c r="BA1049" s="109"/>
      <c r="BB1049" s="109"/>
      <c r="BC1049" s="109"/>
      <c r="BD1049" s="109"/>
      <c r="BE1049" s="109"/>
      <c r="BF1049" s="109"/>
      <c r="BG1049" s="109"/>
      <c r="BH1049" s="109"/>
      <c r="BI1049" s="109"/>
      <c r="BJ1049" s="109"/>
      <c r="BK1049" s="109"/>
      <c r="BL1049" s="109"/>
      <c r="BM1049" s="109"/>
      <c r="BN1049" s="109"/>
      <c r="BO1049" s="109"/>
      <c r="BP1049" s="109"/>
      <c r="BQ1049" s="109"/>
      <c r="BR1049" s="109"/>
      <c r="BS1049" s="109"/>
      <c r="BT1049" s="109"/>
      <c r="BU1049" s="109"/>
      <c r="BV1049" s="109"/>
      <c r="BW1049" s="109"/>
      <c r="BX1049" s="109"/>
      <c r="BY1049" s="109"/>
      <c r="BZ1049" s="109"/>
      <c r="CA1049" s="109"/>
      <c r="CB1049" s="109"/>
      <c r="CC1049" s="109"/>
      <c r="CD1049" s="109"/>
      <c r="CE1049" s="109"/>
      <c r="CF1049" s="109"/>
      <c r="CG1049" s="109"/>
      <c r="CH1049" s="109"/>
      <c r="CI1049" s="109"/>
      <c r="CJ1049" s="109"/>
      <c r="CK1049" s="109"/>
      <c r="CL1049" s="109"/>
      <c r="CM1049" s="109"/>
      <c r="CN1049" s="109"/>
      <c r="CO1049" s="109"/>
      <c r="CP1049" s="109"/>
      <c r="CQ1049" s="109"/>
      <c r="CR1049" s="109"/>
      <c r="CS1049" s="109"/>
      <c r="CT1049" s="109"/>
      <c r="CU1049" s="109"/>
      <c r="CV1049" s="109"/>
      <c r="CW1049" s="109"/>
      <c r="CX1049" s="109"/>
      <c r="CY1049" s="109"/>
      <c r="CZ1049" s="109"/>
      <c r="DA1049" s="109"/>
    </row>
    <row r="1050" spans="1:105">
      <c r="A1050" s="109"/>
      <c r="B1050" s="109"/>
      <c r="C1050" s="109"/>
      <c r="D1050" s="109"/>
      <c r="E1050" s="110"/>
      <c r="F1050" s="110"/>
      <c r="G1050" s="110"/>
      <c r="H1050" s="110"/>
      <c r="I1050" s="110"/>
      <c r="J1050" s="110"/>
      <c r="K1050" s="110"/>
      <c r="L1050" s="110"/>
      <c r="M1050" s="110"/>
      <c r="N1050" s="110"/>
      <c r="O1050" s="110"/>
      <c r="P1050" s="111"/>
      <c r="Q1050" s="110"/>
      <c r="R1050" s="112"/>
      <c r="S1050" s="112"/>
      <c r="T1050" s="109"/>
      <c r="U1050" s="113"/>
      <c r="V1050" s="113"/>
      <c r="W1050" s="113"/>
      <c r="X1050" s="109"/>
      <c r="Y1050" s="109"/>
      <c r="Z1050" s="114"/>
      <c r="AA1050" s="109"/>
      <c r="AB1050" s="109"/>
      <c r="AC1050" s="109"/>
      <c r="AD1050" s="109"/>
      <c r="AE1050" s="109"/>
      <c r="AF1050" s="109"/>
      <c r="AG1050" s="109"/>
      <c r="AH1050" s="109"/>
      <c r="AI1050" s="109"/>
      <c r="AJ1050" s="109"/>
      <c r="AK1050" s="109"/>
      <c r="AL1050" s="109"/>
      <c r="AM1050" s="109"/>
      <c r="AN1050" s="109"/>
      <c r="AO1050" s="109"/>
      <c r="AP1050" s="109"/>
      <c r="AQ1050" s="109"/>
      <c r="AR1050" s="109"/>
      <c r="AS1050" s="109"/>
      <c r="AT1050" s="109"/>
      <c r="AU1050" s="109"/>
      <c r="AV1050" s="109"/>
      <c r="AW1050" s="109"/>
      <c r="AX1050" s="109"/>
      <c r="AY1050" s="109"/>
      <c r="AZ1050" s="109"/>
      <c r="BA1050" s="109"/>
      <c r="BB1050" s="109"/>
      <c r="BC1050" s="109"/>
      <c r="BD1050" s="109"/>
      <c r="BE1050" s="109"/>
      <c r="BF1050" s="109"/>
      <c r="BG1050" s="109"/>
      <c r="BH1050" s="109"/>
      <c r="BI1050" s="109"/>
      <c r="BJ1050" s="109"/>
      <c r="BK1050" s="109"/>
      <c r="BL1050" s="109"/>
      <c r="BM1050" s="109"/>
      <c r="BN1050" s="109"/>
      <c r="BO1050" s="109"/>
      <c r="BP1050" s="109"/>
      <c r="BQ1050" s="109"/>
      <c r="BR1050" s="109"/>
      <c r="BS1050" s="109"/>
      <c r="BT1050" s="109"/>
      <c r="BU1050" s="109"/>
      <c r="BV1050" s="109"/>
      <c r="BW1050" s="109"/>
      <c r="BX1050" s="109"/>
      <c r="BY1050" s="109"/>
      <c r="BZ1050" s="109"/>
      <c r="CA1050" s="109"/>
      <c r="CB1050" s="109"/>
      <c r="CC1050" s="109"/>
      <c r="CD1050" s="109"/>
      <c r="CE1050" s="109"/>
      <c r="CF1050" s="109"/>
      <c r="CG1050" s="109"/>
      <c r="CH1050" s="109"/>
      <c r="CI1050" s="109"/>
      <c r="CJ1050" s="109"/>
      <c r="CK1050" s="109"/>
      <c r="CL1050" s="109"/>
      <c r="CM1050" s="109"/>
      <c r="CN1050" s="109"/>
      <c r="CO1050" s="109"/>
      <c r="CP1050" s="109"/>
      <c r="CQ1050" s="109"/>
      <c r="CR1050" s="109"/>
      <c r="CS1050" s="109"/>
      <c r="CT1050" s="109"/>
      <c r="CU1050" s="109"/>
      <c r="CV1050" s="109"/>
      <c r="CW1050" s="109"/>
      <c r="CX1050" s="109"/>
      <c r="CY1050" s="109"/>
      <c r="CZ1050" s="109"/>
      <c r="DA1050" s="109"/>
    </row>
    <row r="1051" spans="1:105">
      <c r="A1051" s="109"/>
      <c r="B1051" s="109"/>
      <c r="C1051" s="109"/>
      <c r="D1051" s="109"/>
      <c r="E1051" s="110"/>
      <c r="F1051" s="110"/>
      <c r="G1051" s="110"/>
      <c r="H1051" s="110"/>
      <c r="I1051" s="110"/>
      <c r="J1051" s="110"/>
      <c r="K1051" s="110"/>
      <c r="L1051" s="110"/>
      <c r="M1051" s="110"/>
      <c r="N1051" s="110"/>
      <c r="O1051" s="110"/>
      <c r="P1051" s="111"/>
      <c r="Q1051" s="110"/>
      <c r="R1051" s="112"/>
      <c r="S1051" s="112"/>
      <c r="T1051" s="109"/>
      <c r="U1051" s="113"/>
      <c r="V1051" s="113"/>
      <c r="W1051" s="113"/>
      <c r="X1051" s="109"/>
      <c r="Y1051" s="109"/>
      <c r="Z1051" s="114"/>
      <c r="AA1051" s="109"/>
      <c r="AB1051" s="109"/>
      <c r="AC1051" s="109"/>
      <c r="AD1051" s="109"/>
      <c r="AE1051" s="109"/>
      <c r="AF1051" s="109"/>
      <c r="AG1051" s="109"/>
      <c r="AH1051" s="109"/>
      <c r="AI1051" s="109"/>
      <c r="AJ1051" s="109"/>
      <c r="AK1051" s="109"/>
      <c r="AL1051" s="109"/>
      <c r="AM1051" s="109"/>
      <c r="AN1051" s="109"/>
      <c r="AO1051" s="109"/>
      <c r="AP1051" s="109"/>
      <c r="AQ1051" s="109"/>
      <c r="AR1051" s="109"/>
      <c r="AS1051" s="109"/>
      <c r="AT1051" s="109"/>
      <c r="AU1051" s="109"/>
      <c r="AV1051" s="109"/>
      <c r="AW1051" s="109"/>
      <c r="AX1051" s="109"/>
      <c r="AY1051" s="109"/>
      <c r="AZ1051" s="109"/>
      <c r="BA1051" s="109"/>
      <c r="BB1051" s="109"/>
      <c r="BC1051" s="109"/>
      <c r="BD1051" s="109"/>
      <c r="BE1051" s="109"/>
      <c r="BF1051" s="109"/>
      <c r="BG1051" s="109"/>
      <c r="BH1051" s="109"/>
      <c r="BI1051" s="109"/>
      <c r="BJ1051" s="109"/>
      <c r="BK1051" s="109"/>
      <c r="BL1051" s="109"/>
      <c r="BM1051" s="109"/>
      <c r="BN1051" s="109"/>
      <c r="BO1051" s="109"/>
      <c r="BP1051" s="109"/>
      <c r="BQ1051" s="109"/>
      <c r="BR1051" s="109"/>
      <c r="BS1051" s="109"/>
      <c r="BT1051" s="109"/>
      <c r="BU1051" s="109"/>
      <c r="BV1051" s="109"/>
      <c r="BW1051" s="109"/>
      <c r="BX1051" s="109"/>
      <c r="BY1051" s="109"/>
      <c r="BZ1051" s="109"/>
      <c r="CA1051" s="109"/>
      <c r="CB1051" s="109"/>
      <c r="CC1051" s="109"/>
      <c r="CD1051" s="109"/>
      <c r="CE1051" s="109"/>
      <c r="CF1051" s="109"/>
      <c r="CG1051" s="109"/>
      <c r="CH1051" s="109"/>
      <c r="CI1051" s="109"/>
      <c r="CJ1051" s="109"/>
      <c r="CK1051" s="109"/>
      <c r="CL1051" s="109"/>
      <c r="CM1051" s="109"/>
      <c r="CN1051" s="109"/>
      <c r="CO1051" s="109"/>
      <c r="CP1051" s="109"/>
      <c r="CQ1051" s="109"/>
      <c r="CR1051" s="109"/>
      <c r="CS1051" s="109"/>
      <c r="CT1051" s="109"/>
      <c r="CU1051" s="109"/>
      <c r="CV1051" s="109"/>
      <c r="CW1051" s="109"/>
      <c r="CX1051" s="109"/>
      <c r="CY1051" s="109"/>
      <c r="CZ1051" s="109"/>
      <c r="DA1051" s="109"/>
    </row>
    <row r="1052" spans="1:105">
      <c r="A1052" s="109"/>
      <c r="B1052" s="109"/>
      <c r="C1052" s="109"/>
      <c r="D1052" s="109"/>
      <c r="E1052" s="110"/>
      <c r="F1052" s="110"/>
      <c r="G1052" s="110"/>
      <c r="H1052" s="110"/>
      <c r="I1052" s="110"/>
      <c r="J1052" s="110"/>
      <c r="K1052" s="110"/>
      <c r="L1052" s="110"/>
      <c r="M1052" s="110"/>
      <c r="N1052" s="110"/>
      <c r="O1052" s="110"/>
      <c r="P1052" s="111"/>
      <c r="Q1052" s="110"/>
      <c r="R1052" s="112"/>
      <c r="S1052" s="112"/>
      <c r="T1052" s="109"/>
      <c r="U1052" s="113"/>
      <c r="V1052" s="113"/>
      <c r="W1052" s="113"/>
      <c r="X1052" s="109"/>
      <c r="Y1052" s="109"/>
      <c r="Z1052" s="114"/>
      <c r="AA1052" s="109"/>
      <c r="AB1052" s="109"/>
      <c r="AC1052" s="109"/>
      <c r="AD1052" s="109"/>
      <c r="AE1052" s="109"/>
      <c r="AF1052" s="109"/>
      <c r="AG1052" s="109"/>
      <c r="AH1052" s="109"/>
      <c r="AI1052" s="109"/>
      <c r="AJ1052" s="109"/>
      <c r="AK1052" s="109"/>
      <c r="AL1052" s="109"/>
      <c r="AM1052" s="109"/>
      <c r="AN1052" s="109"/>
      <c r="AO1052" s="109"/>
      <c r="AP1052" s="109"/>
      <c r="AQ1052" s="109"/>
      <c r="AR1052" s="109"/>
      <c r="AS1052" s="109"/>
      <c r="AT1052" s="109"/>
      <c r="AU1052" s="109"/>
      <c r="AV1052" s="109"/>
      <c r="AW1052" s="109"/>
      <c r="AX1052" s="109"/>
      <c r="AY1052" s="109"/>
      <c r="AZ1052" s="109"/>
      <c r="BA1052" s="109"/>
      <c r="BB1052" s="109"/>
      <c r="BC1052" s="109"/>
      <c r="BD1052" s="109"/>
      <c r="BE1052" s="109"/>
      <c r="BF1052" s="109"/>
      <c r="BG1052" s="109"/>
      <c r="BH1052" s="109"/>
      <c r="BI1052" s="109"/>
      <c r="BJ1052" s="109"/>
      <c r="BK1052" s="109"/>
      <c r="BL1052" s="109"/>
      <c r="BM1052" s="109"/>
      <c r="BN1052" s="109"/>
      <c r="BO1052" s="109"/>
      <c r="BP1052" s="109"/>
      <c r="BQ1052" s="109"/>
      <c r="BR1052" s="109"/>
      <c r="BS1052" s="109"/>
      <c r="BT1052" s="109"/>
      <c r="BU1052" s="109"/>
      <c r="BV1052" s="109"/>
      <c r="BW1052" s="109"/>
      <c r="BX1052" s="109"/>
      <c r="BY1052" s="109"/>
      <c r="BZ1052" s="109"/>
      <c r="CA1052" s="109"/>
      <c r="CB1052" s="109"/>
      <c r="CC1052" s="109"/>
      <c r="CD1052" s="109"/>
      <c r="CE1052" s="109"/>
      <c r="CF1052" s="109"/>
      <c r="CG1052" s="109"/>
      <c r="CH1052" s="109"/>
      <c r="CI1052" s="109"/>
      <c r="CJ1052" s="109"/>
      <c r="CK1052" s="109"/>
      <c r="CL1052" s="109"/>
      <c r="CM1052" s="109"/>
      <c r="CN1052" s="109"/>
      <c r="CO1052" s="109"/>
      <c r="CP1052" s="109"/>
      <c r="CQ1052" s="109"/>
      <c r="CR1052" s="109"/>
      <c r="CS1052" s="109"/>
      <c r="CT1052" s="109"/>
      <c r="CU1052" s="109"/>
      <c r="CV1052" s="109"/>
      <c r="CW1052" s="109"/>
      <c r="CX1052" s="109"/>
      <c r="CY1052" s="109"/>
      <c r="CZ1052" s="109"/>
      <c r="DA1052" s="109"/>
    </row>
    <row r="1053" spans="1:105">
      <c r="A1053" s="109"/>
      <c r="B1053" s="109"/>
      <c r="C1053" s="109"/>
      <c r="D1053" s="109"/>
      <c r="E1053" s="110"/>
      <c r="F1053" s="110"/>
      <c r="G1053" s="110"/>
      <c r="H1053" s="110"/>
      <c r="I1053" s="110"/>
      <c r="J1053" s="110"/>
      <c r="K1053" s="110"/>
      <c r="L1053" s="110"/>
      <c r="M1053" s="110"/>
      <c r="N1053" s="110"/>
      <c r="O1053" s="110"/>
      <c r="P1053" s="111"/>
      <c r="Q1053" s="110"/>
      <c r="R1053" s="112"/>
      <c r="S1053" s="112"/>
      <c r="T1053" s="109"/>
      <c r="U1053" s="113"/>
      <c r="V1053" s="113"/>
      <c r="W1053" s="113"/>
      <c r="X1053" s="109"/>
      <c r="Y1053" s="109"/>
      <c r="Z1053" s="114"/>
      <c r="AA1053" s="109"/>
      <c r="AB1053" s="109"/>
      <c r="AC1053" s="109"/>
      <c r="AD1053" s="109"/>
      <c r="AE1053" s="109"/>
      <c r="AF1053" s="109"/>
      <c r="AG1053" s="109"/>
      <c r="AH1053" s="109"/>
      <c r="AI1053" s="109"/>
      <c r="AJ1053" s="109"/>
      <c r="AK1053" s="109"/>
      <c r="AL1053" s="109"/>
      <c r="AM1053" s="109"/>
      <c r="AN1053" s="109"/>
      <c r="AO1053" s="109"/>
      <c r="AP1053" s="109"/>
      <c r="AQ1053" s="109"/>
      <c r="AR1053" s="109"/>
      <c r="AS1053" s="109"/>
      <c r="AT1053" s="109"/>
      <c r="AU1053" s="109"/>
      <c r="AV1053" s="109"/>
      <c r="AW1053" s="109"/>
      <c r="AX1053" s="109"/>
      <c r="AY1053" s="109"/>
      <c r="AZ1053" s="109"/>
      <c r="BA1053" s="109"/>
      <c r="BB1053" s="109"/>
      <c r="BC1053" s="109"/>
      <c r="BD1053" s="109"/>
      <c r="BE1053" s="109"/>
      <c r="BF1053" s="109"/>
      <c r="BG1053" s="109"/>
      <c r="BH1053" s="109"/>
      <c r="BI1053" s="109"/>
      <c r="BJ1053" s="109"/>
      <c r="BK1053" s="109"/>
      <c r="BL1053" s="109"/>
      <c r="BM1053" s="109"/>
      <c r="BN1053" s="109"/>
      <c r="BO1053" s="109"/>
      <c r="BP1053" s="109"/>
      <c r="BQ1053" s="109"/>
      <c r="BR1053" s="109"/>
      <c r="BS1053" s="109"/>
      <c r="BT1053" s="109"/>
      <c r="BU1053" s="109"/>
      <c r="BV1053" s="109"/>
      <c r="BW1053" s="109"/>
      <c r="BX1053" s="109"/>
      <c r="BY1053" s="109"/>
      <c r="BZ1053" s="109"/>
      <c r="CA1053" s="109"/>
      <c r="CB1053" s="109"/>
      <c r="CC1053" s="109"/>
      <c r="CD1053" s="109"/>
      <c r="CE1053" s="109"/>
      <c r="CF1053" s="109"/>
      <c r="CG1053" s="109"/>
      <c r="CH1053" s="109"/>
      <c r="CI1053" s="109"/>
      <c r="CJ1053" s="109"/>
      <c r="CK1053" s="109"/>
      <c r="CL1053" s="109"/>
      <c r="CM1053" s="109"/>
      <c r="CN1053" s="109"/>
      <c r="CO1053" s="109"/>
      <c r="CP1053" s="109"/>
      <c r="CQ1053" s="109"/>
      <c r="CR1053" s="109"/>
      <c r="CS1053" s="109"/>
      <c r="CT1053" s="109"/>
      <c r="CU1053" s="109"/>
      <c r="CV1053" s="109"/>
      <c r="CW1053" s="109"/>
      <c r="CX1053" s="109"/>
      <c r="CY1053" s="109"/>
      <c r="CZ1053" s="109"/>
      <c r="DA1053" s="109"/>
    </row>
    <row r="1054" spans="1:105">
      <c r="A1054" s="109"/>
      <c r="B1054" s="109"/>
      <c r="C1054" s="109"/>
      <c r="D1054" s="109"/>
      <c r="E1054" s="110"/>
      <c r="F1054" s="110"/>
      <c r="G1054" s="110"/>
      <c r="H1054" s="110"/>
      <c r="I1054" s="110"/>
      <c r="J1054" s="110"/>
      <c r="K1054" s="110"/>
      <c r="L1054" s="110"/>
      <c r="M1054" s="110"/>
      <c r="N1054" s="110"/>
      <c r="O1054" s="110"/>
      <c r="P1054" s="111"/>
      <c r="Q1054" s="110"/>
      <c r="R1054" s="112"/>
      <c r="S1054" s="112"/>
      <c r="T1054" s="109"/>
      <c r="U1054" s="113"/>
      <c r="V1054" s="113"/>
      <c r="W1054" s="113"/>
      <c r="X1054" s="109"/>
      <c r="Y1054" s="109"/>
      <c r="Z1054" s="114"/>
      <c r="AA1054" s="109"/>
      <c r="AB1054" s="109"/>
      <c r="AC1054" s="109"/>
      <c r="AD1054" s="109"/>
      <c r="AE1054" s="109"/>
      <c r="AF1054" s="109"/>
      <c r="AG1054" s="109"/>
      <c r="AH1054" s="109"/>
      <c r="AI1054" s="109"/>
      <c r="AJ1054" s="109"/>
      <c r="AK1054" s="109"/>
      <c r="AL1054" s="109"/>
      <c r="AM1054" s="109"/>
      <c r="AN1054" s="109"/>
      <c r="AO1054" s="109"/>
      <c r="AP1054" s="109"/>
      <c r="AQ1054" s="109"/>
      <c r="AR1054" s="109"/>
      <c r="AS1054" s="109"/>
      <c r="AT1054" s="109"/>
      <c r="AU1054" s="109"/>
      <c r="AV1054" s="109"/>
      <c r="AW1054" s="109"/>
      <c r="AX1054" s="109"/>
      <c r="AY1054" s="109"/>
      <c r="AZ1054" s="109"/>
      <c r="BA1054" s="109"/>
      <c r="BB1054" s="109"/>
      <c r="BC1054" s="109"/>
      <c r="BD1054" s="109"/>
      <c r="BE1054" s="109"/>
      <c r="BF1054" s="109"/>
      <c r="BG1054" s="109"/>
      <c r="BH1054" s="109"/>
      <c r="BI1054" s="109"/>
      <c r="BJ1054" s="109"/>
      <c r="BK1054" s="109"/>
      <c r="BL1054" s="109"/>
      <c r="BM1054" s="109"/>
      <c r="BN1054" s="109"/>
      <c r="BO1054" s="109"/>
      <c r="BP1054" s="109"/>
      <c r="BQ1054" s="109"/>
      <c r="BR1054" s="109"/>
      <c r="BS1054" s="109"/>
      <c r="BT1054" s="109"/>
      <c r="BU1054" s="109"/>
      <c r="BV1054" s="109"/>
      <c r="BW1054" s="109"/>
      <c r="BX1054" s="109"/>
      <c r="BY1054" s="109"/>
      <c r="BZ1054" s="109"/>
      <c r="CA1054" s="109"/>
      <c r="CB1054" s="109"/>
      <c r="CC1054" s="109"/>
      <c r="CD1054" s="109"/>
      <c r="CE1054" s="109"/>
      <c r="CF1054" s="109"/>
      <c r="CG1054" s="109"/>
      <c r="CH1054" s="109"/>
      <c r="CI1054" s="109"/>
      <c r="CJ1054" s="109"/>
      <c r="CK1054" s="109"/>
      <c r="CL1054" s="109"/>
      <c r="CM1054" s="109"/>
      <c r="CN1054" s="109"/>
      <c r="CO1054" s="109"/>
      <c r="CP1054" s="109"/>
      <c r="CQ1054" s="109"/>
      <c r="CR1054" s="109"/>
      <c r="CS1054" s="109"/>
      <c r="CT1054" s="109"/>
      <c r="CU1054" s="109"/>
      <c r="CV1054" s="109"/>
      <c r="CW1054" s="109"/>
      <c r="CX1054" s="109"/>
      <c r="CY1054" s="109"/>
      <c r="CZ1054" s="109"/>
      <c r="DA1054" s="109"/>
    </row>
    <row r="1055" spans="1:105">
      <c r="A1055" s="109"/>
      <c r="B1055" s="109"/>
      <c r="C1055" s="109"/>
      <c r="D1055" s="109"/>
      <c r="E1055" s="110"/>
      <c r="F1055" s="110"/>
      <c r="G1055" s="110"/>
      <c r="H1055" s="110"/>
      <c r="I1055" s="110"/>
      <c r="J1055" s="110"/>
      <c r="K1055" s="110"/>
      <c r="L1055" s="110"/>
      <c r="M1055" s="110"/>
      <c r="N1055" s="110"/>
      <c r="O1055" s="110"/>
      <c r="P1055" s="111"/>
      <c r="Q1055" s="110"/>
      <c r="R1055" s="112"/>
      <c r="S1055" s="112"/>
      <c r="T1055" s="109"/>
      <c r="U1055" s="113"/>
      <c r="V1055" s="113"/>
      <c r="W1055" s="113"/>
      <c r="X1055" s="109"/>
      <c r="Y1055" s="109"/>
      <c r="Z1055" s="114"/>
      <c r="AA1055" s="109"/>
      <c r="AB1055" s="109"/>
      <c r="AC1055" s="109"/>
      <c r="AD1055" s="109"/>
      <c r="AE1055" s="109"/>
      <c r="AF1055" s="109"/>
      <c r="AG1055" s="109"/>
      <c r="AH1055" s="109"/>
      <c r="AI1055" s="109"/>
      <c r="AJ1055" s="109"/>
      <c r="AK1055" s="109"/>
      <c r="AL1055" s="109"/>
      <c r="AM1055" s="109"/>
      <c r="AN1055" s="109"/>
      <c r="AO1055" s="109"/>
      <c r="AP1055" s="109"/>
      <c r="AQ1055" s="109"/>
      <c r="AR1055" s="109"/>
      <c r="AS1055" s="109"/>
      <c r="AT1055" s="109"/>
      <c r="AU1055" s="109"/>
      <c r="AV1055" s="109"/>
      <c r="AW1055" s="109"/>
      <c r="AX1055" s="109"/>
      <c r="AY1055" s="109"/>
      <c r="AZ1055" s="109"/>
      <c r="BA1055" s="109"/>
      <c r="BB1055" s="109"/>
      <c r="BC1055" s="109"/>
      <c r="BD1055" s="109"/>
      <c r="BE1055" s="109"/>
      <c r="BF1055" s="109"/>
      <c r="BG1055" s="109"/>
      <c r="BH1055" s="109"/>
      <c r="BI1055" s="109"/>
      <c r="BJ1055" s="109"/>
      <c r="BK1055" s="109"/>
      <c r="BL1055" s="109"/>
      <c r="BM1055" s="109"/>
      <c r="BN1055" s="109"/>
      <c r="BO1055" s="109"/>
      <c r="BP1055" s="109"/>
      <c r="BQ1055" s="109"/>
      <c r="BR1055" s="109"/>
      <c r="BS1055" s="109"/>
      <c r="BT1055" s="109"/>
      <c r="BU1055" s="109"/>
      <c r="BV1055" s="109"/>
      <c r="BW1055" s="109"/>
      <c r="BX1055" s="109"/>
      <c r="BY1055" s="109"/>
      <c r="BZ1055" s="109"/>
      <c r="CA1055" s="109"/>
      <c r="CB1055" s="109"/>
      <c r="CC1055" s="109"/>
      <c r="CD1055" s="109"/>
      <c r="CE1055" s="109"/>
      <c r="CF1055" s="109"/>
      <c r="CG1055" s="109"/>
      <c r="CH1055" s="109"/>
      <c r="CI1055" s="109"/>
      <c r="CJ1055" s="109"/>
      <c r="CK1055" s="109"/>
      <c r="CL1055" s="109"/>
      <c r="CM1055" s="109"/>
      <c r="CN1055" s="109"/>
      <c r="CO1055" s="109"/>
      <c r="CP1055" s="109"/>
      <c r="CQ1055" s="109"/>
      <c r="CR1055" s="109"/>
      <c r="CS1055" s="109"/>
      <c r="CT1055" s="109"/>
      <c r="CU1055" s="109"/>
      <c r="CV1055" s="109"/>
      <c r="CW1055" s="109"/>
      <c r="CX1055" s="109"/>
      <c r="CY1055" s="109"/>
      <c r="CZ1055" s="109"/>
      <c r="DA1055" s="109"/>
    </row>
    <row r="1056" spans="1:105">
      <c r="A1056" s="109"/>
      <c r="B1056" s="109"/>
      <c r="C1056" s="109"/>
      <c r="D1056" s="109"/>
      <c r="E1056" s="110"/>
      <c r="F1056" s="110"/>
      <c r="G1056" s="110"/>
      <c r="H1056" s="110"/>
      <c r="I1056" s="110"/>
      <c r="J1056" s="110"/>
      <c r="K1056" s="110"/>
      <c r="L1056" s="110"/>
      <c r="M1056" s="110"/>
      <c r="N1056" s="110"/>
      <c r="O1056" s="110"/>
      <c r="P1056" s="111"/>
      <c r="Q1056" s="110"/>
      <c r="R1056" s="112"/>
      <c r="S1056" s="112"/>
      <c r="T1056" s="109"/>
      <c r="U1056" s="113"/>
      <c r="V1056" s="113"/>
      <c r="W1056" s="113"/>
      <c r="X1056" s="109"/>
      <c r="Y1056" s="109"/>
      <c r="Z1056" s="114"/>
      <c r="AA1056" s="109"/>
      <c r="AB1056" s="109"/>
      <c r="AC1056" s="109"/>
      <c r="AD1056" s="109"/>
      <c r="AE1056" s="109"/>
      <c r="AF1056" s="109"/>
      <c r="AG1056" s="109"/>
      <c r="AH1056" s="109"/>
      <c r="AI1056" s="109"/>
      <c r="AJ1056" s="109"/>
      <c r="AK1056" s="109"/>
      <c r="AL1056" s="109"/>
      <c r="AM1056" s="109"/>
      <c r="AN1056" s="109"/>
      <c r="AO1056" s="109"/>
      <c r="AP1056" s="109"/>
      <c r="AQ1056" s="109"/>
      <c r="AR1056" s="109"/>
      <c r="AS1056" s="109"/>
      <c r="AT1056" s="109"/>
      <c r="AU1056" s="109"/>
      <c r="AV1056" s="109"/>
      <c r="AW1056" s="109"/>
      <c r="AX1056" s="109"/>
      <c r="AY1056" s="109"/>
      <c r="AZ1056" s="109"/>
      <c r="BA1056" s="109"/>
      <c r="BB1056" s="109"/>
      <c r="BC1056" s="109"/>
      <c r="BD1056" s="109"/>
      <c r="BE1056" s="109"/>
      <c r="BF1056" s="109"/>
      <c r="BG1056" s="109"/>
      <c r="BH1056" s="109"/>
      <c r="BI1056" s="109"/>
      <c r="BJ1056" s="109"/>
      <c r="BK1056" s="109"/>
      <c r="BL1056" s="109"/>
      <c r="BM1056" s="109"/>
      <c r="BN1056" s="109"/>
      <c r="BO1056" s="109"/>
      <c r="BP1056" s="109"/>
      <c r="BQ1056" s="109"/>
      <c r="BR1056" s="109"/>
      <c r="BS1056" s="109"/>
      <c r="BT1056" s="109"/>
      <c r="BU1056" s="109"/>
      <c r="BV1056" s="109"/>
      <c r="BW1056" s="109"/>
      <c r="BX1056" s="109"/>
      <c r="BY1056" s="109"/>
      <c r="BZ1056" s="109"/>
      <c r="CA1056" s="109"/>
      <c r="CB1056" s="109"/>
      <c r="CC1056" s="109"/>
      <c r="CD1056" s="109"/>
      <c r="CE1056" s="109"/>
      <c r="CF1056" s="109"/>
      <c r="CG1056" s="109"/>
      <c r="CH1056" s="109"/>
      <c r="CI1056" s="109"/>
      <c r="CJ1056" s="109"/>
      <c r="CK1056" s="109"/>
      <c r="CL1056" s="109"/>
      <c r="CM1056" s="109"/>
      <c r="CN1056" s="109"/>
      <c r="CO1056" s="109"/>
      <c r="CP1056" s="109"/>
      <c r="CQ1056" s="109"/>
      <c r="CR1056" s="109"/>
      <c r="CS1056" s="109"/>
      <c r="CT1056" s="109"/>
      <c r="CU1056" s="109"/>
      <c r="CV1056" s="109"/>
      <c r="CW1056" s="109"/>
      <c r="CX1056" s="109"/>
      <c r="CY1056" s="109"/>
      <c r="CZ1056" s="109"/>
      <c r="DA1056" s="109"/>
    </row>
    <row r="1057" spans="1:105">
      <c r="A1057" s="109"/>
      <c r="B1057" s="109"/>
      <c r="C1057" s="109"/>
      <c r="D1057" s="109"/>
      <c r="E1057" s="110"/>
      <c r="F1057" s="110"/>
      <c r="G1057" s="110"/>
      <c r="H1057" s="110"/>
      <c r="I1057" s="110"/>
      <c r="J1057" s="110"/>
      <c r="K1057" s="110"/>
      <c r="L1057" s="110"/>
      <c r="M1057" s="110"/>
      <c r="N1057" s="110"/>
      <c r="O1057" s="110"/>
      <c r="P1057" s="111"/>
      <c r="Q1057" s="110"/>
      <c r="R1057" s="112"/>
      <c r="S1057" s="112"/>
      <c r="T1057" s="109"/>
      <c r="U1057" s="113"/>
      <c r="V1057" s="113"/>
      <c r="W1057" s="113"/>
      <c r="X1057" s="109"/>
      <c r="Y1057" s="109"/>
      <c r="Z1057" s="114"/>
      <c r="AA1057" s="109"/>
      <c r="AB1057" s="109"/>
      <c r="AC1057" s="109"/>
      <c r="AD1057" s="109"/>
      <c r="AE1057" s="109"/>
      <c r="AF1057" s="109"/>
      <c r="AG1057" s="109"/>
      <c r="AH1057" s="109"/>
      <c r="AI1057" s="109"/>
      <c r="AJ1057" s="109"/>
      <c r="AK1057" s="109"/>
      <c r="AL1057" s="109"/>
      <c r="AM1057" s="109"/>
      <c r="AN1057" s="109"/>
      <c r="AO1057" s="109"/>
      <c r="AP1057" s="109"/>
      <c r="AQ1057" s="109"/>
      <c r="AR1057" s="109"/>
      <c r="AS1057" s="109"/>
      <c r="AT1057" s="109"/>
      <c r="AU1057" s="109"/>
      <c r="AV1057" s="109"/>
      <c r="AW1057" s="109"/>
      <c r="AX1057" s="109"/>
      <c r="AY1057" s="109"/>
      <c r="AZ1057" s="109"/>
      <c r="BA1057" s="109"/>
      <c r="BB1057" s="109"/>
      <c r="BC1057" s="109"/>
      <c r="BD1057" s="109"/>
      <c r="BE1057" s="109"/>
      <c r="BF1057" s="109"/>
      <c r="BG1057" s="109"/>
      <c r="BH1057" s="109"/>
      <c r="BI1057" s="109"/>
      <c r="BJ1057" s="109"/>
      <c r="BK1057" s="109"/>
      <c r="BL1057" s="109"/>
      <c r="BM1057" s="109"/>
      <c r="BN1057" s="109"/>
      <c r="BO1057" s="109"/>
      <c r="BP1057" s="109"/>
      <c r="BQ1057" s="109"/>
      <c r="BR1057" s="109"/>
      <c r="BS1057" s="109"/>
      <c r="BT1057" s="109"/>
      <c r="BU1057" s="109"/>
      <c r="BV1057" s="109"/>
      <c r="BW1057" s="109"/>
      <c r="BX1057" s="109"/>
      <c r="BY1057" s="109"/>
      <c r="BZ1057" s="109"/>
      <c r="CA1057" s="109"/>
      <c r="CB1057" s="109"/>
      <c r="CC1057" s="109"/>
      <c r="CD1057" s="109"/>
      <c r="CE1057" s="109"/>
      <c r="CF1057" s="109"/>
      <c r="CG1057" s="109"/>
      <c r="CH1057" s="109"/>
      <c r="CI1057" s="109"/>
      <c r="CJ1057" s="109"/>
      <c r="CK1057" s="109"/>
      <c r="CL1057" s="109"/>
      <c r="CM1057" s="109"/>
      <c r="CN1057" s="109"/>
      <c r="CO1057" s="109"/>
      <c r="CP1057" s="109"/>
      <c r="CQ1057" s="109"/>
      <c r="CR1057" s="109"/>
      <c r="CS1057" s="109"/>
      <c r="CT1057" s="109"/>
      <c r="CU1057" s="109"/>
      <c r="CV1057" s="109"/>
      <c r="CW1057" s="109"/>
      <c r="CX1057" s="109"/>
      <c r="CY1057" s="109"/>
      <c r="CZ1057" s="109"/>
      <c r="DA1057" s="109"/>
    </row>
    <row r="1058" spans="1:105">
      <c r="A1058" s="109"/>
      <c r="B1058" s="109"/>
      <c r="C1058" s="109"/>
      <c r="D1058" s="109"/>
      <c r="E1058" s="110"/>
      <c r="F1058" s="110"/>
      <c r="G1058" s="110"/>
      <c r="H1058" s="110"/>
      <c r="I1058" s="110"/>
      <c r="J1058" s="110"/>
      <c r="K1058" s="110"/>
      <c r="L1058" s="110"/>
      <c r="M1058" s="110"/>
      <c r="N1058" s="110"/>
      <c r="O1058" s="110"/>
      <c r="P1058" s="111"/>
      <c r="Q1058" s="110"/>
      <c r="R1058" s="112"/>
      <c r="S1058" s="112"/>
      <c r="T1058" s="109"/>
      <c r="U1058" s="113"/>
      <c r="V1058" s="113"/>
      <c r="W1058" s="113"/>
      <c r="X1058" s="109"/>
      <c r="Y1058" s="109"/>
      <c r="Z1058" s="114"/>
      <c r="AA1058" s="109"/>
      <c r="AB1058" s="109"/>
      <c r="AC1058" s="109"/>
      <c r="AD1058" s="109"/>
      <c r="AE1058" s="109"/>
      <c r="AF1058" s="109"/>
      <c r="AG1058" s="109"/>
      <c r="AH1058" s="109"/>
      <c r="AI1058" s="109"/>
      <c r="AJ1058" s="109"/>
      <c r="AK1058" s="109"/>
      <c r="AL1058" s="109"/>
      <c r="AM1058" s="109"/>
      <c r="AN1058" s="109"/>
      <c r="AO1058" s="109"/>
      <c r="AP1058" s="109"/>
      <c r="AQ1058" s="109"/>
      <c r="AR1058" s="109"/>
      <c r="AS1058" s="109"/>
      <c r="AT1058" s="109"/>
      <c r="AU1058" s="109"/>
      <c r="AV1058" s="109"/>
      <c r="AW1058" s="109"/>
      <c r="AX1058" s="109"/>
      <c r="AY1058" s="109"/>
      <c r="AZ1058" s="109"/>
      <c r="BA1058" s="109"/>
      <c r="BB1058" s="109"/>
      <c r="BC1058" s="109"/>
      <c r="BD1058" s="109"/>
      <c r="BE1058" s="109"/>
      <c r="BF1058" s="109"/>
      <c r="BG1058" s="109"/>
      <c r="BH1058" s="109"/>
      <c r="BI1058" s="109"/>
      <c r="BJ1058" s="109"/>
      <c r="BK1058" s="109"/>
      <c r="BL1058" s="109"/>
      <c r="BM1058" s="109"/>
      <c r="BN1058" s="109"/>
      <c r="BO1058" s="109"/>
      <c r="BP1058" s="109"/>
      <c r="BQ1058" s="109"/>
      <c r="BR1058" s="109"/>
      <c r="BS1058" s="109"/>
      <c r="BT1058" s="109"/>
      <c r="BU1058" s="109"/>
      <c r="BV1058" s="109"/>
      <c r="BW1058" s="109"/>
      <c r="BX1058" s="109"/>
      <c r="BY1058" s="109"/>
      <c r="BZ1058" s="109"/>
      <c r="CA1058" s="109"/>
      <c r="CB1058" s="109"/>
      <c r="CC1058" s="109"/>
      <c r="CD1058" s="109"/>
      <c r="CE1058" s="109"/>
      <c r="CF1058" s="109"/>
      <c r="CG1058" s="109"/>
      <c r="CH1058" s="109"/>
      <c r="CI1058" s="109"/>
      <c r="CJ1058" s="109"/>
      <c r="CK1058" s="109"/>
      <c r="CL1058" s="109"/>
      <c r="CM1058" s="109"/>
      <c r="CN1058" s="109"/>
      <c r="CO1058" s="109"/>
      <c r="CP1058" s="109"/>
      <c r="CQ1058" s="109"/>
      <c r="CR1058" s="109"/>
      <c r="CS1058" s="109"/>
      <c r="CT1058" s="109"/>
      <c r="CU1058" s="109"/>
      <c r="CV1058" s="109"/>
      <c r="CW1058" s="109"/>
      <c r="CX1058" s="109"/>
      <c r="CY1058" s="109"/>
      <c r="CZ1058" s="109"/>
      <c r="DA1058" s="109"/>
    </row>
    <row r="1059" spans="1:105">
      <c r="A1059" s="109"/>
      <c r="B1059" s="109"/>
      <c r="C1059" s="109"/>
      <c r="D1059" s="109"/>
      <c r="E1059" s="110"/>
      <c r="F1059" s="110"/>
      <c r="G1059" s="110"/>
      <c r="H1059" s="110"/>
      <c r="I1059" s="110"/>
      <c r="J1059" s="110"/>
      <c r="K1059" s="110"/>
      <c r="L1059" s="110"/>
      <c r="M1059" s="110"/>
      <c r="N1059" s="110"/>
      <c r="O1059" s="110"/>
      <c r="P1059" s="111"/>
      <c r="Q1059" s="110"/>
      <c r="R1059" s="112"/>
      <c r="S1059" s="112"/>
      <c r="T1059" s="109"/>
      <c r="U1059" s="113"/>
      <c r="V1059" s="113"/>
      <c r="W1059" s="113"/>
      <c r="X1059" s="109"/>
      <c r="Y1059" s="109"/>
      <c r="Z1059" s="114"/>
      <c r="AA1059" s="109"/>
      <c r="AB1059" s="109"/>
      <c r="AC1059" s="109"/>
      <c r="AD1059" s="109"/>
      <c r="AE1059" s="109"/>
      <c r="AF1059" s="109"/>
      <c r="AG1059" s="109"/>
      <c r="AH1059" s="109"/>
      <c r="AI1059" s="109"/>
      <c r="AJ1059" s="109"/>
      <c r="AK1059" s="109"/>
      <c r="AL1059" s="109"/>
      <c r="AM1059" s="109"/>
      <c r="AN1059" s="109"/>
      <c r="AO1059" s="109"/>
      <c r="AP1059" s="109"/>
      <c r="AQ1059" s="109"/>
      <c r="AR1059" s="109"/>
      <c r="AS1059" s="109"/>
      <c r="AT1059" s="109"/>
      <c r="AU1059" s="109"/>
      <c r="AV1059" s="109"/>
      <c r="AW1059" s="109"/>
      <c r="AX1059" s="109"/>
      <c r="AY1059" s="109"/>
      <c r="AZ1059" s="109"/>
      <c r="BA1059" s="109"/>
      <c r="BB1059" s="109"/>
      <c r="BC1059" s="109"/>
      <c r="BD1059" s="109"/>
      <c r="BE1059" s="109"/>
      <c r="BF1059" s="109"/>
      <c r="BG1059" s="109"/>
      <c r="BH1059" s="109"/>
      <c r="BI1059" s="109"/>
      <c r="BJ1059" s="109"/>
      <c r="BK1059" s="109"/>
      <c r="BL1059" s="109"/>
      <c r="BM1059" s="109"/>
      <c r="BN1059" s="109"/>
      <c r="BO1059" s="109"/>
      <c r="BP1059" s="109"/>
      <c r="BQ1059" s="109"/>
      <c r="BR1059" s="109"/>
      <c r="BS1059" s="109"/>
      <c r="BT1059" s="109"/>
      <c r="BU1059" s="109"/>
      <c r="BV1059" s="109"/>
      <c r="BW1059" s="109"/>
      <c r="BX1059" s="109"/>
      <c r="BY1059" s="109"/>
      <c r="BZ1059" s="109"/>
      <c r="CA1059" s="109"/>
      <c r="CB1059" s="109"/>
      <c r="CC1059" s="109"/>
      <c r="CD1059" s="109"/>
      <c r="CE1059" s="109"/>
      <c r="CF1059" s="109"/>
      <c r="CG1059" s="109"/>
      <c r="CH1059" s="109"/>
      <c r="CI1059" s="109"/>
      <c r="CJ1059" s="109"/>
      <c r="CK1059" s="109"/>
      <c r="CL1059" s="109"/>
      <c r="CM1059" s="109"/>
      <c r="CN1059" s="109"/>
      <c r="CO1059" s="109"/>
      <c r="CP1059" s="109"/>
      <c r="CQ1059" s="109"/>
      <c r="CR1059" s="109"/>
      <c r="CS1059" s="109"/>
      <c r="CT1059" s="109"/>
      <c r="CU1059" s="109"/>
      <c r="CV1059" s="109"/>
      <c r="CW1059" s="109"/>
      <c r="CX1059" s="109"/>
      <c r="CY1059" s="109"/>
      <c r="CZ1059" s="109"/>
      <c r="DA1059" s="109"/>
    </row>
    <row r="1060" spans="1:105">
      <c r="A1060" s="109"/>
      <c r="B1060" s="109"/>
      <c r="C1060" s="109"/>
      <c r="D1060" s="109"/>
      <c r="E1060" s="110"/>
      <c r="F1060" s="110"/>
      <c r="G1060" s="110"/>
      <c r="H1060" s="110"/>
      <c r="I1060" s="110"/>
      <c r="J1060" s="110"/>
      <c r="K1060" s="110"/>
      <c r="L1060" s="110"/>
      <c r="M1060" s="110"/>
      <c r="N1060" s="110"/>
      <c r="O1060" s="110"/>
      <c r="P1060" s="111"/>
      <c r="Q1060" s="110"/>
      <c r="R1060" s="112"/>
      <c r="S1060" s="112"/>
      <c r="T1060" s="109"/>
      <c r="U1060" s="113"/>
      <c r="V1060" s="113"/>
      <c r="W1060" s="113"/>
      <c r="X1060" s="109"/>
      <c r="Y1060" s="109"/>
      <c r="Z1060" s="114"/>
      <c r="AA1060" s="109"/>
      <c r="AB1060" s="109"/>
      <c r="AC1060" s="109"/>
      <c r="AD1060" s="109"/>
      <c r="AE1060" s="109"/>
      <c r="AF1060" s="109"/>
      <c r="AG1060" s="109"/>
      <c r="AH1060" s="109"/>
      <c r="AI1060" s="109"/>
      <c r="AJ1060" s="109"/>
      <c r="AK1060" s="109"/>
      <c r="AL1060" s="109"/>
      <c r="AM1060" s="109"/>
      <c r="AN1060" s="109"/>
      <c r="AO1060" s="109"/>
      <c r="AP1060" s="109"/>
      <c r="AQ1060" s="109"/>
      <c r="AR1060" s="109"/>
      <c r="AS1060" s="109"/>
      <c r="AT1060" s="109"/>
      <c r="AU1060" s="109"/>
      <c r="AV1060" s="109"/>
      <c r="AW1060" s="109"/>
      <c r="AX1060" s="109"/>
      <c r="AY1060" s="109"/>
      <c r="AZ1060" s="109"/>
      <c r="BA1060" s="109"/>
      <c r="BB1060" s="109"/>
      <c r="BC1060" s="109"/>
      <c r="BD1060" s="109"/>
      <c r="BE1060" s="109"/>
      <c r="BF1060" s="109"/>
      <c r="BG1060" s="109"/>
      <c r="BH1060" s="109"/>
      <c r="BI1060" s="109"/>
      <c r="BJ1060" s="109"/>
      <c r="BK1060" s="109"/>
      <c r="BL1060" s="109"/>
      <c r="BM1060" s="109"/>
      <c r="BN1060" s="109"/>
      <c r="BO1060" s="109"/>
      <c r="BP1060" s="109"/>
      <c r="BQ1060" s="109"/>
      <c r="BR1060" s="109"/>
      <c r="BS1060" s="109"/>
      <c r="BT1060" s="109"/>
      <c r="BU1060" s="109"/>
      <c r="BV1060" s="109"/>
      <c r="BW1060" s="109"/>
      <c r="BX1060" s="109"/>
      <c r="BY1060" s="109"/>
      <c r="BZ1060" s="109"/>
      <c r="CA1060" s="109"/>
      <c r="CB1060" s="109"/>
      <c r="CC1060" s="109"/>
      <c r="CD1060" s="109"/>
      <c r="CE1060" s="109"/>
      <c r="CF1060" s="109"/>
      <c r="CG1060" s="109"/>
      <c r="CH1060" s="109"/>
      <c r="CI1060" s="109"/>
      <c r="CJ1060" s="109"/>
      <c r="CK1060" s="109"/>
      <c r="CL1060" s="109"/>
      <c r="CM1060" s="109"/>
      <c r="CN1060" s="109"/>
      <c r="CO1060" s="109"/>
      <c r="CP1060" s="109"/>
      <c r="CQ1060" s="109"/>
      <c r="CR1060" s="109"/>
      <c r="CS1060" s="109"/>
      <c r="CT1060" s="109"/>
      <c r="CU1060" s="109"/>
      <c r="CV1060" s="109"/>
      <c r="CW1060" s="109"/>
      <c r="CX1060" s="109"/>
      <c r="CY1060" s="109"/>
      <c r="CZ1060" s="109"/>
      <c r="DA1060" s="109"/>
    </row>
    <row r="1061" spans="1:105">
      <c r="A1061" s="109"/>
      <c r="B1061" s="109"/>
      <c r="C1061" s="109"/>
      <c r="D1061" s="109"/>
      <c r="E1061" s="110"/>
      <c r="F1061" s="110"/>
      <c r="G1061" s="110"/>
      <c r="H1061" s="110"/>
      <c r="I1061" s="110"/>
      <c r="J1061" s="110"/>
      <c r="K1061" s="110"/>
      <c r="L1061" s="110"/>
      <c r="M1061" s="110"/>
      <c r="N1061" s="110"/>
      <c r="O1061" s="110"/>
      <c r="P1061" s="111"/>
      <c r="Q1061" s="110"/>
      <c r="R1061" s="112"/>
      <c r="S1061" s="112"/>
      <c r="T1061" s="109"/>
      <c r="U1061" s="113"/>
      <c r="V1061" s="113"/>
      <c r="W1061" s="113"/>
      <c r="X1061" s="109"/>
      <c r="Y1061" s="109"/>
      <c r="Z1061" s="114"/>
      <c r="AA1061" s="109"/>
      <c r="AB1061" s="109"/>
      <c r="AC1061" s="109"/>
      <c r="AD1061" s="109"/>
      <c r="AE1061" s="109"/>
      <c r="AF1061" s="109"/>
      <c r="AG1061" s="109"/>
      <c r="AH1061" s="109"/>
      <c r="AI1061" s="109"/>
      <c r="AJ1061" s="109"/>
      <c r="AK1061" s="109"/>
      <c r="AL1061" s="109"/>
      <c r="AM1061" s="109"/>
      <c r="AN1061" s="109"/>
      <c r="AO1061" s="109"/>
      <c r="AP1061" s="109"/>
      <c r="AQ1061" s="109"/>
      <c r="AR1061" s="109"/>
      <c r="AS1061" s="109"/>
      <c r="AT1061" s="109"/>
      <c r="AU1061" s="109"/>
      <c r="AV1061" s="109"/>
      <c r="AW1061" s="109"/>
      <c r="AX1061" s="109"/>
      <c r="AY1061" s="109"/>
      <c r="AZ1061" s="109"/>
      <c r="BA1061" s="109"/>
      <c r="BB1061" s="109"/>
      <c r="BC1061" s="109"/>
      <c r="BD1061" s="109"/>
      <c r="BE1061" s="109"/>
      <c r="BF1061" s="109"/>
      <c r="BG1061" s="109"/>
      <c r="BH1061" s="109"/>
      <c r="BI1061" s="109"/>
      <c r="BJ1061" s="109"/>
      <c r="BK1061" s="109"/>
      <c r="BL1061" s="109"/>
      <c r="BM1061" s="109"/>
      <c r="BN1061" s="109"/>
      <c r="BO1061" s="109"/>
      <c r="BP1061" s="109"/>
      <c r="BQ1061" s="109"/>
      <c r="BR1061" s="109"/>
      <c r="BS1061" s="109"/>
      <c r="BT1061" s="109"/>
      <c r="BU1061" s="109"/>
      <c r="BV1061" s="109"/>
      <c r="BW1061" s="109"/>
      <c r="BX1061" s="109"/>
      <c r="BY1061" s="109"/>
      <c r="BZ1061" s="109"/>
      <c r="CA1061" s="109"/>
      <c r="CB1061" s="109"/>
      <c r="CC1061" s="109"/>
      <c r="CD1061" s="109"/>
      <c r="CE1061" s="109"/>
      <c r="CF1061" s="109"/>
      <c r="CG1061" s="109"/>
      <c r="CH1061" s="109"/>
      <c r="CI1061" s="109"/>
      <c r="CJ1061" s="109"/>
      <c r="CK1061" s="109"/>
      <c r="CL1061" s="109"/>
      <c r="CM1061" s="109"/>
      <c r="CN1061" s="109"/>
      <c r="CO1061" s="109"/>
      <c r="CP1061" s="109"/>
      <c r="CQ1061" s="109"/>
      <c r="CR1061" s="109"/>
      <c r="CS1061" s="109"/>
      <c r="CT1061" s="109"/>
      <c r="CU1061" s="109"/>
      <c r="CV1061" s="109"/>
      <c r="CW1061" s="109"/>
      <c r="CX1061" s="109"/>
      <c r="CY1061" s="109"/>
      <c r="CZ1061" s="109"/>
      <c r="DA1061" s="109"/>
    </row>
    <row r="1062" spans="1:105">
      <c r="A1062" s="109"/>
      <c r="B1062" s="109"/>
      <c r="C1062" s="109"/>
      <c r="D1062" s="109"/>
      <c r="E1062" s="110"/>
      <c r="F1062" s="110"/>
      <c r="G1062" s="110"/>
      <c r="H1062" s="110"/>
      <c r="I1062" s="110"/>
      <c r="J1062" s="110"/>
      <c r="K1062" s="110"/>
      <c r="L1062" s="110"/>
      <c r="M1062" s="110"/>
      <c r="N1062" s="110"/>
      <c r="O1062" s="110"/>
      <c r="P1062" s="111"/>
      <c r="Q1062" s="110"/>
      <c r="R1062" s="112"/>
      <c r="S1062" s="112"/>
      <c r="T1062" s="109"/>
      <c r="U1062" s="113"/>
      <c r="V1062" s="113"/>
      <c r="W1062" s="113"/>
      <c r="X1062" s="109"/>
      <c r="Y1062" s="109"/>
      <c r="Z1062" s="114"/>
      <c r="AA1062" s="109"/>
      <c r="AB1062" s="109"/>
      <c r="AC1062" s="109"/>
      <c r="AD1062" s="109"/>
      <c r="AE1062" s="109"/>
      <c r="AF1062" s="109"/>
      <c r="AG1062" s="109"/>
      <c r="AH1062" s="109"/>
      <c r="AI1062" s="109"/>
      <c r="AJ1062" s="109"/>
      <c r="AK1062" s="109"/>
      <c r="AL1062" s="109"/>
      <c r="AM1062" s="109"/>
      <c r="AN1062" s="109"/>
      <c r="AO1062" s="109"/>
      <c r="AP1062" s="109"/>
      <c r="AQ1062" s="109"/>
      <c r="AR1062" s="109"/>
      <c r="AS1062" s="109"/>
      <c r="AT1062" s="109"/>
      <c r="AU1062" s="109"/>
      <c r="AV1062" s="109"/>
      <c r="AW1062" s="109"/>
      <c r="AX1062" s="109"/>
      <c r="AY1062" s="109"/>
      <c r="AZ1062" s="109"/>
      <c r="BA1062" s="109"/>
      <c r="BB1062" s="109"/>
      <c r="BC1062" s="109"/>
      <c r="BD1062" s="109"/>
      <c r="BE1062" s="109"/>
      <c r="BF1062" s="109"/>
      <c r="BG1062" s="109"/>
      <c r="BH1062" s="109"/>
      <c r="BI1062" s="109"/>
      <c r="BJ1062" s="109"/>
      <c r="BK1062" s="109"/>
      <c r="BL1062" s="109"/>
      <c r="BM1062" s="109"/>
      <c r="BN1062" s="109"/>
      <c r="BO1062" s="109"/>
      <c r="BP1062" s="109"/>
      <c r="BQ1062" s="109"/>
      <c r="BR1062" s="109"/>
      <c r="BS1062" s="109"/>
      <c r="BT1062" s="109"/>
      <c r="BU1062" s="109"/>
      <c r="BV1062" s="109"/>
      <c r="BW1062" s="109"/>
      <c r="BX1062" s="109"/>
      <c r="BY1062" s="109"/>
      <c r="BZ1062" s="109"/>
      <c r="CA1062" s="109"/>
      <c r="CB1062" s="109"/>
      <c r="CC1062" s="109"/>
      <c r="CD1062" s="109"/>
      <c r="CE1062" s="109"/>
      <c r="CF1062" s="109"/>
      <c r="CG1062" s="109"/>
      <c r="CH1062" s="109"/>
      <c r="CI1062" s="109"/>
      <c r="CJ1062" s="109"/>
      <c r="CK1062" s="109"/>
      <c r="CL1062" s="109"/>
      <c r="CM1062" s="109"/>
      <c r="CN1062" s="109"/>
      <c r="CO1062" s="109"/>
      <c r="CP1062" s="109"/>
      <c r="CQ1062" s="109"/>
      <c r="CR1062" s="109"/>
      <c r="CS1062" s="109"/>
      <c r="CT1062" s="109"/>
      <c r="CU1062" s="109"/>
      <c r="CV1062" s="109"/>
      <c r="CW1062" s="109"/>
      <c r="CX1062" s="109"/>
      <c r="CY1062" s="109"/>
      <c r="CZ1062" s="109"/>
      <c r="DA1062" s="109"/>
    </row>
    <row r="1063" spans="1:105">
      <c r="A1063" s="109"/>
      <c r="B1063" s="109"/>
      <c r="C1063" s="109"/>
      <c r="D1063" s="109"/>
      <c r="E1063" s="110"/>
      <c r="F1063" s="110"/>
      <c r="G1063" s="110"/>
      <c r="H1063" s="110"/>
      <c r="I1063" s="110"/>
      <c r="J1063" s="110"/>
      <c r="K1063" s="110"/>
      <c r="L1063" s="110"/>
      <c r="M1063" s="110"/>
      <c r="N1063" s="110"/>
      <c r="O1063" s="110"/>
      <c r="P1063" s="111"/>
      <c r="Q1063" s="110"/>
      <c r="R1063" s="112"/>
      <c r="S1063" s="112"/>
      <c r="T1063" s="109"/>
      <c r="U1063" s="113"/>
      <c r="V1063" s="113"/>
      <c r="W1063" s="113"/>
      <c r="X1063" s="109"/>
      <c r="Y1063" s="109"/>
      <c r="Z1063" s="114"/>
      <c r="AA1063" s="109"/>
      <c r="AB1063" s="109"/>
      <c r="AC1063" s="109"/>
      <c r="AD1063" s="109"/>
      <c r="AE1063" s="109"/>
      <c r="AF1063" s="109"/>
      <c r="AG1063" s="109"/>
      <c r="AH1063" s="109"/>
      <c r="AI1063" s="109"/>
      <c r="AJ1063" s="109"/>
      <c r="AK1063" s="109"/>
      <c r="AL1063" s="109"/>
      <c r="AM1063" s="109"/>
      <c r="AN1063" s="109"/>
      <c r="AO1063" s="109"/>
      <c r="AP1063" s="109"/>
      <c r="AQ1063" s="109"/>
      <c r="AR1063" s="109"/>
      <c r="AS1063" s="109"/>
      <c r="AT1063" s="109"/>
      <c r="AU1063" s="109"/>
      <c r="AV1063" s="109"/>
      <c r="AW1063" s="109"/>
      <c r="AX1063" s="109"/>
      <c r="AY1063" s="109"/>
      <c r="AZ1063" s="109"/>
      <c r="BA1063" s="109"/>
      <c r="BB1063" s="109"/>
      <c r="BC1063" s="109"/>
      <c r="BD1063" s="109"/>
      <c r="BE1063" s="109"/>
      <c r="BF1063" s="109"/>
      <c r="BG1063" s="109"/>
      <c r="BH1063" s="109"/>
      <c r="BI1063" s="109"/>
      <c r="BJ1063" s="109"/>
      <c r="BK1063" s="109"/>
      <c r="BL1063" s="109"/>
      <c r="BM1063" s="109"/>
      <c r="BN1063" s="109"/>
      <c r="BO1063" s="109"/>
      <c r="BP1063" s="109"/>
      <c r="BQ1063" s="109"/>
      <c r="BR1063" s="109"/>
      <c r="BS1063" s="109"/>
      <c r="BT1063" s="109"/>
      <c r="BU1063" s="109"/>
      <c r="BV1063" s="109"/>
      <c r="BW1063" s="109"/>
      <c r="BX1063" s="109"/>
      <c r="BY1063" s="109"/>
      <c r="BZ1063" s="109"/>
      <c r="CA1063" s="109"/>
      <c r="CB1063" s="109"/>
      <c r="CC1063" s="109"/>
      <c r="CD1063" s="109"/>
      <c r="CE1063" s="109"/>
      <c r="CF1063" s="109"/>
      <c r="CG1063" s="109"/>
      <c r="CH1063" s="109"/>
      <c r="CI1063" s="109"/>
      <c r="CJ1063" s="109"/>
      <c r="CK1063" s="109"/>
      <c r="CL1063" s="109"/>
      <c r="CM1063" s="109"/>
      <c r="CN1063" s="109"/>
      <c r="CO1063" s="109"/>
      <c r="CP1063" s="109"/>
      <c r="CQ1063" s="109"/>
      <c r="CR1063" s="109"/>
      <c r="CS1063" s="109"/>
      <c r="CT1063" s="109"/>
      <c r="CU1063" s="109"/>
      <c r="CV1063" s="109"/>
      <c r="CW1063" s="109"/>
      <c r="CX1063" s="109"/>
      <c r="CY1063" s="109"/>
      <c r="CZ1063" s="109"/>
      <c r="DA1063" s="109"/>
    </row>
    <row r="1064" spans="1:105">
      <c r="A1064" s="109"/>
      <c r="B1064" s="109"/>
      <c r="C1064" s="109"/>
      <c r="D1064" s="109"/>
      <c r="E1064" s="110"/>
      <c r="F1064" s="110"/>
      <c r="G1064" s="110"/>
      <c r="H1064" s="110"/>
      <c r="I1064" s="110"/>
      <c r="J1064" s="110"/>
      <c r="K1064" s="110"/>
      <c r="L1064" s="110"/>
      <c r="M1064" s="110"/>
      <c r="N1064" s="110"/>
      <c r="O1064" s="110"/>
      <c r="P1064" s="111"/>
      <c r="Q1064" s="110"/>
      <c r="R1064" s="112"/>
      <c r="S1064" s="112"/>
      <c r="T1064" s="109"/>
      <c r="U1064" s="113"/>
      <c r="V1064" s="113"/>
      <c r="W1064" s="113"/>
      <c r="X1064" s="109"/>
      <c r="Y1064" s="109"/>
      <c r="Z1064" s="114"/>
      <c r="AA1064" s="109"/>
      <c r="AB1064" s="109"/>
      <c r="AC1064" s="109"/>
      <c r="AD1064" s="109"/>
      <c r="AE1064" s="109"/>
      <c r="AF1064" s="109"/>
      <c r="AG1064" s="109"/>
      <c r="AH1064" s="109"/>
      <c r="AI1064" s="109"/>
      <c r="AJ1064" s="109"/>
      <c r="AK1064" s="109"/>
      <c r="AL1064" s="109"/>
      <c r="AM1064" s="109"/>
      <c r="AN1064" s="109"/>
      <c r="AO1064" s="109"/>
      <c r="AP1064" s="109"/>
      <c r="AQ1064" s="109"/>
      <c r="AR1064" s="109"/>
      <c r="AS1064" s="109"/>
      <c r="AT1064" s="109"/>
      <c r="AU1064" s="109"/>
      <c r="AV1064" s="109"/>
      <c r="AW1064" s="109"/>
      <c r="AX1064" s="109"/>
      <c r="AY1064" s="109"/>
      <c r="AZ1064" s="109"/>
      <c r="BA1064" s="109"/>
      <c r="BB1064" s="109"/>
      <c r="BC1064" s="109"/>
      <c r="BD1064" s="109"/>
      <c r="BE1064" s="109"/>
      <c r="BF1064" s="109"/>
      <c r="BG1064" s="109"/>
      <c r="BH1064" s="109"/>
      <c r="BI1064" s="109"/>
      <c r="BJ1064" s="109"/>
      <c r="BK1064" s="109"/>
      <c r="BL1064" s="109"/>
      <c r="BM1064" s="109"/>
      <c r="BN1064" s="109"/>
      <c r="BO1064" s="109"/>
      <c r="BP1064" s="109"/>
      <c r="BQ1064" s="109"/>
      <c r="BR1064" s="109"/>
      <c r="BS1064" s="109"/>
      <c r="BT1064" s="109"/>
      <c r="BU1064" s="109"/>
      <c r="BV1064" s="109"/>
      <c r="BW1064" s="109"/>
      <c r="BX1064" s="109"/>
      <c r="BY1064" s="109"/>
      <c r="BZ1064" s="109"/>
      <c r="CA1064" s="109"/>
      <c r="CB1064" s="109"/>
      <c r="CC1064" s="109"/>
      <c r="CD1064" s="109"/>
      <c r="CE1064" s="109"/>
      <c r="CF1064" s="109"/>
      <c r="CG1064" s="109"/>
      <c r="CH1064" s="109"/>
      <c r="CI1064" s="109"/>
      <c r="CJ1064" s="109"/>
      <c r="CK1064" s="109"/>
      <c r="CL1064" s="109"/>
      <c r="CM1064" s="109"/>
      <c r="CN1064" s="109"/>
      <c r="CO1064" s="109"/>
      <c r="CP1064" s="109"/>
      <c r="CQ1064" s="109"/>
      <c r="CR1064" s="109"/>
      <c r="CS1064" s="109"/>
      <c r="CT1064" s="109"/>
      <c r="CU1064" s="109"/>
      <c r="CV1064" s="109"/>
      <c r="CW1064" s="109"/>
      <c r="CX1064" s="109"/>
      <c r="CY1064" s="109"/>
      <c r="CZ1064" s="109"/>
      <c r="DA1064" s="109"/>
    </row>
    <row r="1065" spans="1:105">
      <c r="A1065" s="109"/>
      <c r="B1065" s="109"/>
      <c r="C1065" s="109"/>
      <c r="D1065" s="109"/>
      <c r="E1065" s="110"/>
      <c r="F1065" s="110"/>
      <c r="G1065" s="110"/>
      <c r="H1065" s="110"/>
      <c r="I1065" s="110"/>
      <c r="J1065" s="110"/>
      <c r="K1065" s="110"/>
      <c r="L1065" s="110"/>
      <c r="M1065" s="110"/>
      <c r="N1065" s="110"/>
      <c r="O1065" s="110"/>
      <c r="P1065" s="111"/>
      <c r="Q1065" s="110"/>
      <c r="R1065" s="112"/>
      <c r="S1065" s="112"/>
      <c r="T1065" s="109"/>
      <c r="U1065" s="113"/>
      <c r="V1065" s="113"/>
      <c r="W1065" s="113"/>
      <c r="X1065" s="109"/>
      <c r="Y1065" s="109"/>
      <c r="Z1065" s="114"/>
      <c r="AA1065" s="109"/>
      <c r="AB1065" s="109"/>
      <c r="AC1065" s="109"/>
      <c r="AD1065" s="109"/>
      <c r="AE1065" s="109"/>
      <c r="AF1065" s="109"/>
      <c r="AG1065" s="109"/>
      <c r="AH1065" s="109"/>
      <c r="AI1065" s="109"/>
      <c r="AJ1065" s="109"/>
      <c r="AK1065" s="109"/>
      <c r="AL1065" s="109"/>
      <c r="AM1065" s="109"/>
      <c r="AN1065" s="109"/>
      <c r="AO1065" s="109"/>
      <c r="AP1065" s="109"/>
      <c r="AQ1065" s="109"/>
      <c r="AR1065" s="109"/>
      <c r="AS1065" s="109"/>
      <c r="AT1065" s="109"/>
      <c r="AU1065" s="109"/>
      <c r="AV1065" s="109"/>
      <c r="AW1065" s="109"/>
      <c r="AX1065" s="109"/>
      <c r="AY1065" s="109"/>
      <c r="AZ1065" s="109"/>
      <c r="BA1065" s="109"/>
      <c r="BB1065" s="109"/>
      <c r="BC1065" s="109"/>
      <c r="BD1065" s="109"/>
      <c r="BE1065" s="109"/>
      <c r="BF1065" s="109"/>
      <c r="BG1065" s="109"/>
      <c r="BH1065" s="109"/>
      <c r="BI1065" s="109"/>
      <c r="BJ1065" s="109"/>
      <c r="BK1065" s="109"/>
      <c r="BL1065" s="109"/>
      <c r="BM1065" s="109"/>
      <c r="BN1065" s="109"/>
      <c r="BO1065" s="109"/>
      <c r="BP1065" s="109"/>
      <c r="BQ1065" s="109"/>
      <c r="BR1065" s="109"/>
      <c r="BS1065" s="109"/>
      <c r="BT1065" s="109"/>
      <c r="BU1065" s="109"/>
      <c r="BV1065" s="109"/>
      <c r="BW1065" s="109"/>
      <c r="BX1065" s="109"/>
      <c r="BY1065" s="109"/>
      <c r="BZ1065" s="109"/>
      <c r="CA1065" s="109"/>
      <c r="CB1065" s="109"/>
      <c r="CC1065" s="109"/>
      <c r="CD1065" s="109"/>
      <c r="CE1065" s="109"/>
      <c r="CF1065" s="109"/>
      <c r="CG1065" s="109"/>
      <c r="CH1065" s="109"/>
      <c r="CI1065" s="109"/>
      <c r="CJ1065" s="109"/>
      <c r="CK1065" s="109"/>
      <c r="CL1065" s="109"/>
      <c r="CM1065" s="109"/>
      <c r="CN1065" s="109"/>
      <c r="CO1065" s="109"/>
      <c r="CP1065" s="109"/>
      <c r="CQ1065" s="109"/>
      <c r="CR1065" s="109"/>
      <c r="CS1065" s="109"/>
      <c r="CT1065" s="109"/>
      <c r="CU1065" s="109"/>
      <c r="CV1065" s="109"/>
      <c r="CW1065" s="109"/>
      <c r="CX1065" s="109"/>
      <c r="CY1065" s="109"/>
      <c r="CZ1065" s="109"/>
      <c r="DA1065" s="109"/>
    </row>
    <row r="1066" spans="1:105">
      <c r="A1066" s="109"/>
      <c r="B1066" s="109"/>
      <c r="C1066" s="109"/>
      <c r="D1066" s="109"/>
      <c r="E1066" s="110"/>
      <c r="F1066" s="110"/>
      <c r="G1066" s="110"/>
      <c r="H1066" s="110"/>
      <c r="I1066" s="110"/>
      <c r="J1066" s="110"/>
      <c r="K1066" s="110"/>
      <c r="L1066" s="110"/>
      <c r="M1066" s="110"/>
      <c r="N1066" s="110"/>
      <c r="O1066" s="110"/>
      <c r="P1066" s="111"/>
      <c r="Q1066" s="110"/>
      <c r="R1066" s="112"/>
      <c r="S1066" s="112"/>
      <c r="T1066" s="109"/>
      <c r="U1066" s="113"/>
      <c r="V1066" s="113"/>
      <c r="W1066" s="113"/>
      <c r="X1066" s="109"/>
      <c r="Y1066" s="109"/>
      <c r="Z1066" s="114"/>
      <c r="AA1066" s="109"/>
      <c r="AB1066" s="109"/>
      <c r="AC1066" s="109"/>
      <c r="AD1066" s="109"/>
      <c r="AE1066" s="109"/>
      <c r="AF1066" s="109"/>
      <c r="AG1066" s="109"/>
      <c r="AH1066" s="109"/>
      <c r="AI1066" s="109"/>
      <c r="AJ1066" s="109"/>
      <c r="AK1066" s="109"/>
      <c r="AL1066" s="109"/>
      <c r="AM1066" s="109"/>
      <c r="AN1066" s="109"/>
      <c r="AO1066" s="109"/>
      <c r="AP1066" s="109"/>
      <c r="AQ1066" s="109"/>
      <c r="AR1066" s="109"/>
      <c r="AS1066" s="109"/>
      <c r="AT1066" s="109"/>
      <c r="AU1066" s="109"/>
      <c r="AV1066" s="109"/>
      <c r="AW1066" s="109"/>
      <c r="AX1066" s="109"/>
      <c r="AY1066" s="109"/>
      <c r="AZ1066" s="109"/>
      <c r="BA1066" s="109"/>
      <c r="BB1066" s="109"/>
      <c r="BC1066" s="109"/>
      <c r="BD1066" s="109"/>
      <c r="BE1066" s="109"/>
      <c r="BF1066" s="109"/>
      <c r="BG1066" s="109"/>
      <c r="BH1066" s="109"/>
      <c r="BI1066" s="109"/>
      <c r="BJ1066" s="109"/>
      <c r="BK1066" s="109"/>
      <c r="BL1066" s="109"/>
      <c r="BM1066" s="109"/>
      <c r="BN1066" s="109"/>
      <c r="BO1066" s="109"/>
      <c r="BP1066" s="109"/>
      <c r="BQ1066" s="109"/>
      <c r="BR1066" s="109"/>
      <c r="BS1066" s="109"/>
      <c r="BT1066" s="109"/>
      <c r="BU1066" s="109"/>
      <c r="BV1066" s="109"/>
      <c r="BW1066" s="109"/>
      <c r="BX1066" s="109"/>
      <c r="BY1066" s="109"/>
      <c r="BZ1066" s="109"/>
      <c r="CA1066" s="109"/>
      <c r="CB1066" s="109"/>
      <c r="CC1066" s="109"/>
      <c r="CD1066" s="109"/>
      <c r="CE1066" s="109"/>
      <c r="CF1066" s="109"/>
      <c r="CG1066" s="109"/>
      <c r="CH1066" s="109"/>
      <c r="CI1066" s="109"/>
      <c r="CJ1066" s="109"/>
      <c r="CK1066" s="109"/>
      <c r="CL1066" s="109"/>
      <c r="CM1066" s="109"/>
      <c r="CN1066" s="109"/>
      <c r="CO1066" s="109"/>
      <c r="CP1066" s="109"/>
      <c r="CQ1066" s="109"/>
      <c r="CR1066" s="109"/>
      <c r="CS1066" s="109"/>
      <c r="CT1066" s="109"/>
      <c r="CU1066" s="109"/>
      <c r="CV1066" s="109"/>
      <c r="CW1066" s="109"/>
      <c r="CX1066" s="109"/>
      <c r="CY1066" s="109"/>
      <c r="CZ1066" s="109"/>
      <c r="DA1066" s="109"/>
    </row>
    <row r="1067" spans="1:105">
      <c r="A1067" s="109"/>
      <c r="B1067" s="109"/>
      <c r="C1067" s="109"/>
      <c r="D1067" s="109"/>
      <c r="E1067" s="110"/>
      <c r="F1067" s="110"/>
      <c r="G1067" s="110"/>
      <c r="H1067" s="110"/>
      <c r="I1067" s="110"/>
      <c r="J1067" s="110"/>
      <c r="K1067" s="110"/>
      <c r="L1067" s="110"/>
      <c r="M1067" s="110"/>
      <c r="N1067" s="110"/>
      <c r="O1067" s="110"/>
      <c r="P1067" s="111"/>
      <c r="Q1067" s="110"/>
      <c r="R1067" s="112"/>
      <c r="S1067" s="112"/>
      <c r="T1067" s="109"/>
      <c r="U1067" s="113"/>
      <c r="V1067" s="113"/>
      <c r="W1067" s="113"/>
      <c r="X1067" s="109"/>
      <c r="Y1067" s="109"/>
      <c r="Z1067" s="114"/>
      <c r="AA1067" s="109"/>
      <c r="AB1067" s="109"/>
      <c r="AC1067" s="109"/>
      <c r="AD1067" s="109"/>
      <c r="AE1067" s="109"/>
      <c r="AF1067" s="109"/>
      <c r="AG1067" s="109"/>
      <c r="AH1067" s="109"/>
      <c r="AI1067" s="109"/>
      <c r="AJ1067" s="109"/>
      <c r="AK1067" s="109"/>
      <c r="AL1067" s="109"/>
      <c r="AM1067" s="109"/>
      <c r="AN1067" s="109"/>
      <c r="AO1067" s="109"/>
      <c r="AP1067" s="109"/>
      <c r="AQ1067" s="109"/>
      <c r="AR1067" s="109"/>
      <c r="AS1067" s="109"/>
      <c r="AT1067" s="109"/>
      <c r="AU1067" s="109"/>
      <c r="AV1067" s="109"/>
      <c r="AW1067" s="109"/>
      <c r="AX1067" s="109"/>
      <c r="AY1067" s="109"/>
      <c r="AZ1067" s="109"/>
      <c r="BA1067" s="109"/>
      <c r="BB1067" s="109"/>
      <c r="BC1067" s="109"/>
      <c r="BD1067" s="109"/>
      <c r="BE1067" s="109"/>
      <c r="BF1067" s="109"/>
      <c r="BG1067" s="109"/>
      <c r="BH1067" s="109"/>
      <c r="BI1067" s="109"/>
      <c r="BJ1067" s="109"/>
      <c r="BK1067" s="109"/>
      <c r="BL1067" s="109"/>
      <c r="BM1067" s="109"/>
      <c r="BN1067" s="109"/>
      <c r="BO1067" s="109"/>
      <c r="BP1067" s="109"/>
      <c r="BQ1067" s="109"/>
      <c r="BR1067" s="109"/>
      <c r="BS1067" s="109"/>
      <c r="BT1067" s="109"/>
      <c r="BU1067" s="109"/>
      <c r="BV1067" s="109"/>
      <c r="BW1067" s="109"/>
      <c r="BX1067" s="109"/>
      <c r="BY1067" s="109"/>
      <c r="BZ1067" s="109"/>
      <c r="CA1067" s="109"/>
      <c r="CB1067" s="109"/>
      <c r="CC1067" s="109"/>
      <c r="CD1067" s="109"/>
      <c r="CE1067" s="109"/>
      <c r="CF1067" s="109"/>
      <c r="CG1067" s="109"/>
      <c r="CH1067" s="109"/>
      <c r="CI1067" s="109"/>
      <c r="CJ1067" s="109"/>
      <c r="CK1067" s="109"/>
      <c r="CL1067" s="109"/>
      <c r="CM1067" s="109"/>
      <c r="CN1067" s="109"/>
      <c r="CO1067" s="109"/>
      <c r="CP1067" s="109"/>
      <c r="CQ1067" s="109"/>
      <c r="CR1067" s="109"/>
      <c r="CS1067" s="109"/>
      <c r="CT1067" s="109"/>
      <c r="CU1067" s="109"/>
      <c r="CV1067" s="109"/>
      <c r="CW1067" s="109"/>
      <c r="CX1067" s="109"/>
      <c r="CY1067" s="109"/>
      <c r="CZ1067" s="109"/>
      <c r="DA1067" s="109"/>
    </row>
    <row r="1068" spans="1:105">
      <c r="A1068" s="109"/>
      <c r="B1068" s="109"/>
      <c r="C1068" s="109"/>
      <c r="D1068" s="109"/>
      <c r="E1068" s="110"/>
      <c r="F1068" s="110"/>
      <c r="G1068" s="110"/>
      <c r="H1068" s="110"/>
      <c r="I1068" s="110"/>
      <c r="J1068" s="110"/>
      <c r="K1068" s="110"/>
      <c r="L1068" s="110"/>
      <c r="M1068" s="110"/>
      <c r="N1068" s="110"/>
      <c r="O1068" s="110"/>
      <c r="P1068" s="111"/>
      <c r="Q1068" s="110"/>
      <c r="R1068" s="112"/>
      <c r="S1068" s="112"/>
      <c r="T1068" s="109"/>
      <c r="U1068" s="113"/>
      <c r="V1068" s="113"/>
      <c r="W1068" s="113"/>
      <c r="X1068" s="109"/>
      <c r="Y1068" s="109"/>
      <c r="Z1068" s="114"/>
      <c r="AA1068" s="109"/>
      <c r="AB1068" s="109"/>
      <c r="AC1068" s="109"/>
      <c r="AD1068" s="109"/>
      <c r="AE1068" s="109"/>
      <c r="AF1068" s="109"/>
      <c r="AG1068" s="109"/>
      <c r="AH1068" s="109"/>
      <c r="AI1068" s="109"/>
      <c r="AJ1068" s="109"/>
      <c r="AK1068" s="109"/>
      <c r="AL1068" s="109"/>
      <c r="AM1068" s="109"/>
      <c r="AN1068" s="109"/>
      <c r="AO1068" s="109"/>
      <c r="AP1068" s="109"/>
      <c r="AQ1068" s="109"/>
      <c r="AR1068" s="109"/>
      <c r="AS1068" s="109"/>
      <c r="AT1068" s="109"/>
      <c r="AU1068" s="109"/>
      <c r="AV1068" s="109"/>
      <c r="AW1068" s="109"/>
      <c r="AX1068" s="109"/>
      <c r="AY1068" s="109"/>
      <c r="AZ1068" s="109"/>
      <c r="BA1068" s="109"/>
      <c r="BB1068" s="109"/>
      <c r="BC1068" s="109"/>
      <c r="BD1068" s="109"/>
      <c r="BE1068" s="109"/>
      <c r="BF1068" s="109"/>
      <c r="BG1068" s="109"/>
      <c r="BH1068" s="109"/>
      <c r="BI1068" s="109"/>
      <c r="BJ1068" s="109"/>
      <c r="BK1068" s="109"/>
      <c r="BL1068" s="109"/>
      <c r="BM1068" s="109"/>
      <c r="BN1068" s="109"/>
      <c r="BO1068" s="109"/>
      <c r="BP1068" s="109"/>
      <c r="BQ1068" s="109"/>
      <c r="BR1068" s="109"/>
      <c r="BS1068" s="109"/>
      <c r="BT1068" s="109"/>
      <c r="BU1068" s="109"/>
      <c r="BV1068" s="109"/>
      <c r="BW1068" s="109"/>
      <c r="BX1068" s="109"/>
      <c r="BY1068" s="109"/>
      <c r="BZ1068" s="109"/>
      <c r="CA1068" s="109"/>
      <c r="CB1068" s="109"/>
      <c r="CC1068" s="109"/>
      <c r="CD1068" s="109"/>
      <c r="CE1068" s="109"/>
      <c r="CF1068" s="109"/>
      <c r="CG1068" s="109"/>
      <c r="CH1068" s="109"/>
      <c r="CI1068" s="109"/>
      <c r="CJ1068" s="109"/>
      <c r="CK1068" s="109"/>
      <c r="CL1068" s="109"/>
      <c r="CM1068" s="109"/>
      <c r="CN1068" s="109"/>
      <c r="CO1068" s="109"/>
      <c r="CP1068" s="109"/>
      <c r="CQ1068" s="109"/>
      <c r="CR1068" s="109"/>
      <c r="CS1068" s="109"/>
      <c r="CT1068" s="109"/>
      <c r="CU1068" s="109"/>
      <c r="CV1068" s="109"/>
      <c r="CW1068" s="109"/>
      <c r="CX1068" s="109"/>
      <c r="CY1068" s="109"/>
      <c r="CZ1068" s="109"/>
      <c r="DA1068" s="109"/>
    </row>
    <row r="1069" spans="1:105">
      <c r="A1069" s="109"/>
      <c r="B1069" s="109"/>
      <c r="C1069" s="109"/>
      <c r="D1069" s="109"/>
      <c r="E1069" s="110"/>
      <c r="F1069" s="110"/>
      <c r="G1069" s="110"/>
      <c r="H1069" s="110"/>
      <c r="I1069" s="110"/>
      <c r="J1069" s="110"/>
      <c r="K1069" s="110"/>
      <c r="L1069" s="110"/>
      <c r="M1069" s="110"/>
      <c r="N1069" s="110"/>
      <c r="O1069" s="110"/>
      <c r="P1069" s="111"/>
      <c r="Q1069" s="110"/>
      <c r="R1069" s="112"/>
      <c r="S1069" s="112"/>
      <c r="T1069" s="109"/>
      <c r="U1069" s="113"/>
      <c r="V1069" s="113"/>
      <c r="W1069" s="113"/>
      <c r="X1069" s="109"/>
      <c r="Y1069" s="109"/>
      <c r="Z1069" s="114"/>
      <c r="AA1069" s="109"/>
      <c r="AB1069" s="109"/>
      <c r="AC1069" s="109"/>
      <c r="AD1069" s="109"/>
      <c r="AE1069" s="109"/>
      <c r="AF1069" s="109"/>
      <c r="AG1069" s="109"/>
      <c r="AH1069" s="109"/>
      <c r="AI1069" s="109"/>
      <c r="AJ1069" s="109"/>
      <c r="AK1069" s="109"/>
      <c r="AL1069" s="109"/>
      <c r="AM1069" s="109"/>
      <c r="AN1069" s="109"/>
      <c r="AO1069" s="109"/>
      <c r="AP1069" s="109"/>
      <c r="AQ1069" s="109"/>
      <c r="AR1069" s="109"/>
      <c r="AS1069" s="109"/>
      <c r="AT1069" s="109"/>
      <c r="AU1069" s="109"/>
      <c r="AV1069" s="109"/>
      <c r="AW1069" s="109"/>
      <c r="AX1069" s="109"/>
      <c r="AY1069" s="109"/>
      <c r="AZ1069" s="109"/>
      <c r="BA1069" s="109"/>
      <c r="BB1069" s="109"/>
      <c r="BC1069" s="109"/>
      <c r="BD1069" s="109"/>
      <c r="BE1069" s="109"/>
      <c r="BF1069" s="109"/>
      <c r="BG1069" s="109"/>
      <c r="BH1069" s="109"/>
      <c r="BI1069" s="109"/>
      <c r="BJ1069" s="109"/>
      <c r="BK1069" s="109"/>
      <c r="BL1069" s="109"/>
      <c r="BM1069" s="109"/>
      <c r="BN1069" s="109"/>
      <c r="BO1069" s="109"/>
      <c r="BP1069" s="109"/>
      <c r="BQ1069" s="109"/>
      <c r="BR1069" s="109"/>
      <c r="BS1069" s="109"/>
      <c r="BT1069" s="109"/>
      <c r="BU1069" s="109"/>
      <c r="BV1069" s="109"/>
      <c r="BW1069" s="109"/>
      <c r="BX1069" s="109"/>
      <c r="BY1069" s="109"/>
      <c r="BZ1069" s="109"/>
      <c r="CA1069" s="109"/>
      <c r="CB1069" s="109"/>
      <c r="CC1069" s="109"/>
      <c r="CD1069" s="109"/>
      <c r="CE1069" s="109"/>
      <c r="CF1069" s="109"/>
      <c r="CG1069" s="109"/>
      <c r="CH1069" s="109"/>
      <c r="CI1069" s="109"/>
      <c r="CJ1069" s="109"/>
      <c r="CK1069" s="109"/>
      <c r="CL1069" s="109"/>
      <c r="CM1069" s="109"/>
      <c r="CN1069" s="109"/>
      <c r="CO1069" s="109"/>
      <c r="CP1069" s="109"/>
      <c r="CQ1069" s="109"/>
      <c r="CR1069" s="109"/>
      <c r="CS1069" s="109"/>
      <c r="CT1069" s="109"/>
      <c r="CU1069" s="109"/>
      <c r="CV1069" s="109"/>
      <c r="CW1069" s="109"/>
      <c r="CX1069" s="109"/>
      <c r="CY1069" s="109"/>
      <c r="CZ1069" s="109"/>
      <c r="DA1069" s="109"/>
    </row>
    <row r="1070" spans="1:105">
      <c r="A1070" s="109"/>
      <c r="B1070" s="109"/>
      <c r="C1070" s="109"/>
      <c r="D1070" s="109"/>
      <c r="E1070" s="110"/>
      <c r="F1070" s="110"/>
      <c r="G1070" s="110"/>
      <c r="H1070" s="110"/>
      <c r="I1070" s="110"/>
      <c r="J1070" s="110"/>
      <c r="K1070" s="110"/>
      <c r="L1070" s="110"/>
      <c r="M1070" s="110"/>
      <c r="N1070" s="110"/>
      <c r="O1070" s="110"/>
      <c r="P1070" s="111"/>
      <c r="Q1070" s="110"/>
      <c r="R1070" s="112"/>
      <c r="S1070" s="112"/>
      <c r="T1070" s="109"/>
      <c r="U1070" s="113"/>
      <c r="V1070" s="113"/>
      <c r="W1070" s="113"/>
      <c r="X1070" s="109"/>
      <c r="Y1070" s="109"/>
      <c r="Z1070" s="114"/>
      <c r="AA1070" s="109"/>
      <c r="AB1070" s="109"/>
      <c r="AC1070" s="109"/>
      <c r="AD1070" s="109"/>
      <c r="AE1070" s="109"/>
      <c r="AF1070" s="109"/>
      <c r="AG1070" s="109"/>
      <c r="AH1070" s="109"/>
      <c r="AI1070" s="109"/>
      <c r="AJ1070" s="109"/>
      <c r="AK1070" s="109"/>
      <c r="AL1070" s="109"/>
      <c r="AM1070" s="109"/>
      <c r="AN1070" s="109"/>
      <c r="AO1070" s="109"/>
      <c r="AP1070" s="109"/>
      <c r="AQ1070" s="109"/>
      <c r="AR1070" s="109"/>
      <c r="AS1070" s="109"/>
      <c r="AT1070" s="109"/>
      <c r="AU1070" s="109"/>
      <c r="AV1070" s="109"/>
      <c r="AW1070" s="109"/>
      <c r="AX1070" s="109"/>
      <c r="AY1070" s="109"/>
      <c r="AZ1070" s="109"/>
      <c r="BA1070" s="109"/>
      <c r="BB1070" s="109"/>
      <c r="BC1070" s="109"/>
      <c r="BD1070" s="109"/>
      <c r="BE1070" s="109"/>
      <c r="BF1070" s="109"/>
      <c r="BG1070" s="109"/>
      <c r="BH1070" s="109"/>
      <c r="BI1070" s="109"/>
      <c r="BJ1070" s="109"/>
      <c r="BK1070" s="109"/>
      <c r="BL1070" s="109"/>
      <c r="BM1070" s="109"/>
      <c r="BN1070" s="109"/>
      <c r="BO1070" s="109"/>
      <c r="BP1070" s="109"/>
      <c r="BQ1070" s="109"/>
      <c r="BR1070" s="109"/>
      <c r="BS1070" s="109"/>
      <c r="BT1070" s="109"/>
      <c r="BU1070" s="109"/>
      <c r="BV1070" s="109"/>
      <c r="BW1070" s="109"/>
      <c r="BX1070" s="109"/>
      <c r="BY1070" s="109"/>
      <c r="BZ1070" s="109"/>
      <c r="CA1070" s="109"/>
      <c r="CB1070" s="109"/>
      <c r="CC1070" s="109"/>
      <c r="CD1070" s="109"/>
      <c r="CE1070" s="109"/>
      <c r="CF1070" s="109"/>
      <c r="CG1070" s="109"/>
      <c r="CH1070" s="109"/>
      <c r="CI1070" s="109"/>
      <c r="CJ1070" s="109"/>
      <c r="CK1070" s="109"/>
      <c r="CL1070" s="109"/>
      <c r="CM1070" s="109"/>
      <c r="CN1070" s="109"/>
      <c r="CO1070" s="109"/>
      <c r="CP1070" s="109"/>
      <c r="CQ1070" s="109"/>
      <c r="CR1070" s="109"/>
      <c r="CS1070" s="109"/>
      <c r="CT1070" s="109"/>
      <c r="CU1070" s="109"/>
      <c r="CV1070" s="109"/>
      <c r="CW1070" s="109"/>
      <c r="CX1070" s="109"/>
      <c r="CY1070" s="109"/>
      <c r="CZ1070" s="109"/>
      <c r="DA1070" s="109"/>
    </row>
    <row r="1071" spans="1:105">
      <c r="A1071" s="109"/>
      <c r="B1071" s="109"/>
      <c r="C1071" s="109"/>
      <c r="D1071" s="109"/>
      <c r="E1071" s="110"/>
      <c r="F1071" s="110"/>
      <c r="G1071" s="110"/>
      <c r="H1071" s="110"/>
      <c r="I1071" s="110"/>
      <c r="J1071" s="110"/>
      <c r="K1071" s="110"/>
      <c r="L1071" s="110"/>
      <c r="M1071" s="110"/>
      <c r="N1071" s="110"/>
      <c r="O1071" s="110"/>
      <c r="P1071" s="111"/>
      <c r="Q1071" s="110"/>
      <c r="R1071" s="112"/>
      <c r="S1071" s="112"/>
      <c r="T1071" s="109"/>
      <c r="U1071" s="113"/>
      <c r="V1071" s="113"/>
      <c r="W1071" s="113"/>
      <c r="X1071" s="109"/>
      <c r="Y1071" s="109"/>
      <c r="Z1071" s="114"/>
      <c r="AA1071" s="109"/>
      <c r="AB1071" s="109"/>
      <c r="AC1071" s="109"/>
      <c r="AD1071" s="109"/>
      <c r="AE1071" s="109"/>
      <c r="AF1071" s="109"/>
      <c r="AG1071" s="109"/>
      <c r="AH1071" s="109"/>
      <c r="AI1071" s="109"/>
      <c r="AJ1071" s="109"/>
      <c r="AK1071" s="109"/>
      <c r="AL1071" s="109"/>
      <c r="AM1071" s="109"/>
      <c r="AN1071" s="109"/>
      <c r="AO1071" s="109"/>
      <c r="AP1071" s="109"/>
      <c r="AQ1071" s="109"/>
      <c r="AR1071" s="109"/>
      <c r="AS1071" s="109"/>
      <c r="AT1071" s="109"/>
      <c r="AU1071" s="109"/>
      <c r="AV1071" s="109"/>
      <c r="AW1071" s="109"/>
      <c r="AX1071" s="109"/>
      <c r="AY1071" s="109"/>
      <c r="AZ1071" s="109"/>
      <c r="BA1071" s="109"/>
      <c r="BB1071" s="109"/>
      <c r="BC1071" s="109"/>
      <c r="BD1071" s="109"/>
      <c r="BE1071" s="109"/>
      <c r="BF1071" s="109"/>
      <c r="BG1071" s="109"/>
      <c r="BH1071" s="109"/>
      <c r="BI1071" s="109"/>
      <c r="BJ1071" s="109"/>
      <c r="BK1071" s="109"/>
      <c r="BL1071" s="109"/>
      <c r="BM1071" s="109"/>
      <c r="BN1071" s="109"/>
      <c r="BO1071" s="109"/>
      <c r="BP1071" s="109"/>
      <c r="BQ1071" s="109"/>
      <c r="BR1071" s="109"/>
      <c r="BS1071" s="109"/>
      <c r="BT1071" s="109"/>
      <c r="BU1071" s="109"/>
      <c r="BV1071" s="109"/>
      <c r="BW1071" s="109"/>
      <c r="BX1071" s="109"/>
      <c r="BY1071" s="109"/>
      <c r="BZ1071" s="109"/>
      <c r="CA1071" s="109"/>
      <c r="CB1071" s="109"/>
      <c r="CC1071" s="109"/>
      <c r="CD1071" s="109"/>
      <c r="CE1071" s="109"/>
      <c r="CF1071" s="109"/>
      <c r="CG1071" s="109"/>
      <c r="CH1071" s="109"/>
      <c r="CI1071" s="109"/>
      <c r="CJ1071" s="109"/>
      <c r="CK1071" s="109"/>
      <c r="CL1071" s="109"/>
      <c r="CM1071" s="109"/>
      <c r="CN1071" s="109"/>
      <c r="CO1071" s="109"/>
      <c r="CP1071" s="109"/>
      <c r="CQ1071" s="109"/>
      <c r="CR1071" s="109"/>
      <c r="CS1071" s="109"/>
      <c r="CT1071" s="109"/>
      <c r="CU1071" s="109"/>
      <c r="CV1071" s="109"/>
      <c r="CW1071" s="109"/>
      <c r="CX1071" s="109"/>
      <c r="CY1071" s="109"/>
      <c r="CZ1071" s="109"/>
      <c r="DA1071" s="109"/>
    </row>
    <row r="1072" spans="1:105">
      <c r="A1072" s="109"/>
      <c r="B1072" s="109"/>
      <c r="C1072" s="109"/>
      <c r="D1072" s="109"/>
      <c r="E1072" s="110"/>
      <c r="F1072" s="110"/>
      <c r="G1072" s="110"/>
      <c r="H1072" s="110"/>
      <c r="I1072" s="110"/>
      <c r="J1072" s="110"/>
      <c r="K1072" s="110"/>
      <c r="L1072" s="110"/>
      <c r="M1072" s="110"/>
      <c r="N1072" s="110"/>
      <c r="O1072" s="110"/>
      <c r="P1072" s="111"/>
      <c r="Q1072" s="110"/>
      <c r="R1072" s="112"/>
      <c r="S1072" s="112"/>
      <c r="T1072" s="109"/>
      <c r="U1072" s="113"/>
      <c r="V1072" s="113"/>
      <c r="W1072" s="113"/>
      <c r="X1072" s="109"/>
      <c r="Y1072" s="109"/>
      <c r="Z1072" s="114"/>
      <c r="AA1072" s="109"/>
      <c r="AB1072" s="109"/>
      <c r="AC1072" s="109"/>
      <c r="AD1072" s="109"/>
      <c r="AE1072" s="109"/>
      <c r="AF1072" s="109"/>
      <c r="AG1072" s="109"/>
      <c r="AH1072" s="109"/>
      <c r="AI1072" s="109"/>
      <c r="AJ1072" s="109"/>
      <c r="AK1072" s="109"/>
      <c r="AL1072" s="109"/>
      <c r="AM1072" s="109"/>
      <c r="AN1072" s="109"/>
      <c r="AO1072" s="109"/>
      <c r="AP1072" s="109"/>
      <c r="AQ1072" s="109"/>
      <c r="AR1072" s="109"/>
      <c r="AS1072" s="109"/>
      <c r="AT1072" s="109"/>
      <c r="AU1072" s="109"/>
      <c r="AV1072" s="109"/>
      <c r="AW1072" s="109"/>
      <c r="AX1072" s="109"/>
      <c r="AY1072" s="109"/>
      <c r="AZ1072" s="109"/>
      <c r="BA1072" s="109"/>
      <c r="BB1072" s="109"/>
      <c r="BC1072" s="109"/>
      <c r="BD1072" s="109"/>
      <c r="BE1072" s="109"/>
      <c r="BF1072" s="109"/>
      <c r="BG1072" s="109"/>
      <c r="BH1072" s="109"/>
      <c r="BI1072" s="109"/>
      <c r="BJ1072" s="109"/>
      <c r="BK1072" s="109"/>
      <c r="BL1072" s="109"/>
      <c r="BM1072" s="109"/>
      <c r="BN1072" s="109"/>
      <c r="BO1072" s="109"/>
      <c r="BP1072" s="109"/>
      <c r="BQ1072" s="109"/>
      <c r="BR1072" s="109"/>
      <c r="BS1072" s="109"/>
      <c r="BT1072" s="109"/>
      <c r="BU1072" s="109"/>
      <c r="BV1072" s="109"/>
      <c r="BW1072" s="109"/>
      <c r="BX1072" s="109"/>
      <c r="BY1072" s="109"/>
      <c r="BZ1072" s="109"/>
      <c r="CA1072" s="109"/>
      <c r="CB1072" s="109"/>
      <c r="CC1072" s="109"/>
      <c r="CD1072" s="109"/>
      <c r="CE1072" s="109"/>
      <c r="CF1072" s="109"/>
      <c r="CG1072" s="109"/>
      <c r="CH1072" s="109"/>
      <c r="CI1072" s="109"/>
      <c r="CJ1072" s="109"/>
      <c r="CK1072" s="109"/>
      <c r="CL1072" s="109"/>
      <c r="CM1072" s="109"/>
      <c r="CN1072" s="109"/>
      <c r="CO1072" s="109"/>
      <c r="CP1072" s="109"/>
      <c r="CQ1072" s="109"/>
      <c r="CR1072" s="109"/>
      <c r="CS1072" s="109"/>
      <c r="CT1072" s="109"/>
      <c r="CU1072" s="109"/>
      <c r="CV1072" s="109"/>
      <c r="CW1072" s="109"/>
      <c r="CX1072" s="109"/>
      <c r="CY1072" s="109"/>
      <c r="CZ1072" s="109"/>
      <c r="DA1072" s="109"/>
    </row>
    <row r="1073" spans="1:105">
      <c r="A1073" s="109"/>
      <c r="B1073" s="109"/>
      <c r="C1073" s="109"/>
      <c r="D1073" s="109"/>
      <c r="E1073" s="110"/>
      <c r="F1073" s="110"/>
      <c r="G1073" s="110"/>
      <c r="H1073" s="110"/>
      <c r="I1073" s="110"/>
      <c r="J1073" s="110"/>
      <c r="K1073" s="110"/>
      <c r="L1073" s="110"/>
      <c r="M1073" s="110"/>
      <c r="N1073" s="110"/>
      <c r="O1073" s="110"/>
      <c r="P1073" s="111"/>
      <c r="Q1073" s="110"/>
      <c r="R1073" s="112"/>
      <c r="S1073" s="112"/>
      <c r="T1073" s="109"/>
      <c r="U1073" s="113"/>
      <c r="V1073" s="113"/>
      <c r="W1073" s="113"/>
      <c r="X1073" s="109"/>
      <c r="Y1073" s="109"/>
      <c r="Z1073" s="114"/>
      <c r="AA1073" s="109"/>
      <c r="AB1073" s="109"/>
      <c r="AC1073" s="109"/>
      <c r="AD1073" s="109"/>
      <c r="AE1073" s="109"/>
      <c r="AF1073" s="109"/>
      <c r="AG1073" s="109"/>
      <c r="AH1073" s="109"/>
      <c r="AI1073" s="109"/>
      <c r="AJ1073" s="109"/>
      <c r="AK1073" s="109"/>
      <c r="AL1073" s="109"/>
      <c r="AM1073" s="109"/>
      <c r="AN1073" s="109"/>
      <c r="AO1073" s="109"/>
      <c r="AP1073" s="109"/>
      <c r="AQ1073" s="109"/>
      <c r="AR1073" s="109"/>
      <c r="AS1073" s="109"/>
      <c r="AT1073" s="109"/>
      <c r="AU1073" s="109"/>
      <c r="AV1073" s="109"/>
      <c r="AW1073" s="109"/>
      <c r="AX1073" s="109"/>
      <c r="AY1073" s="109"/>
      <c r="AZ1073" s="109"/>
      <c r="BA1073" s="109"/>
      <c r="BB1073" s="109"/>
      <c r="BC1073" s="109"/>
      <c r="BD1073" s="109"/>
      <c r="BE1073" s="109"/>
      <c r="BF1073" s="109"/>
      <c r="BG1073" s="109"/>
      <c r="BH1073" s="109"/>
      <c r="BI1073" s="109"/>
      <c r="BJ1073" s="109"/>
      <c r="BK1073" s="109"/>
      <c r="BL1073" s="109"/>
      <c r="BM1073" s="109"/>
      <c r="BN1073" s="109"/>
      <c r="BO1073" s="109"/>
      <c r="BP1073" s="109"/>
      <c r="BQ1073" s="109"/>
      <c r="BR1073" s="109"/>
      <c r="BS1073" s="109"/>
      <c r="BT1073" s="109"/>
      <c r="BU1073" s="109"/>
      <c r="BV1073" s="109"/>
      <c r="BW1073" s="109"/>
      <c r="BX1073" s="109"/>
      <c r="BY1073" s="109"/>
      <c r="BZ1073" s="109"/>
      <c r="CA1073" s="109"/>
      <c r="CB1073" s="109"/>
      <c r="CC1073" s="109"/>
      <c r="CD1073" s="109"/>
      <c r="CE1073" s="109"/>
      <c r="CF1073" s="109"/>
      <c r="CG1073" s="109"/>
      <c r="CH1073" s="109"/>
      <c r="CI1073" s="109"/>
      <c r="CJ1073" s="109"/>
      <c r="CK1073" s="109"/>
      <c r="CL1073" s="109"/>
      <c r="CM1073" s="109"/>
      <c r="CN1073" s="109"/>
      <c r="CO1073" s="109"/>
      <c r="CP1073" s="109"/>
      <c r="CQ1073" s="109"/>
      <c r="CR1073" s="109"/>
      <c r="CS1073" s="109"/>
      <c r="CT1073" s="109"/>
      <c r="CU1073" s="109"/>
      <c r="CV1073" s="109"/>
      <c r="CW1073" s="109"/>
      <c r="CX1073" s="109"/>
      <c r="CY1073" s="109"/>
      <c r="CZ1073" s="109"/>
      <c r="DA1073" s="109"/>
    </row>
    <row r="1074" spans="1:105">
      <c r="A1074" s="109"/>
      <c r="B1074" s="109"/>
      <c r="C1074" s="109"/>
      <c r="D1074" s="109"/>
      <c r="E1074" s="110"/>
      <c r="F1074" s="110"/>
      <c r="G1074" s="110"/>
      <c r="H1074" s="110"/>
      <c r="I1074" s="110"/>
      <c r="J1074" s="110"/>
      <c r="K1074" s="110"/>
      <c r="L1074" s="110"/>
      <c r="M1074" s="110"/>
      <c r="N1074" s="110"/>
      <c r="O1074" s="110"/>
      <c r="P1074" s="111"/>
      <c r="Q1074" s="110"/>
      <c r="R1074" s="112"/>
      <c r="S1074" s="112"/>
      <c r="T1074" s="109"/>
      <c r="U1074" s="113"/>
      <c r="V1074" s="113"/>
      <c r="W1074" s="113"/>
      <c r="X1074" s="109"/>
      <c r="Y1074" s="109"/>
      <c r="Z1074" s="114"/>
      <c r="AA1074" s="109"/>
      <c r="AB1074" s="109"/>
      <c r="AC1074" s="109"/>
      <c r="AD1074" s="109"/>
      <c r="AE1074" s="109"/>
      <c r="AF1074" s="109"/>
      <c r="AG1074" s="109"/>
      <c r="AH1074" s="109"/>
      <c r="AI1074" s="109"/>
      <c r="AJ1074" s="109"/>
      <c r="AK1074" s="109"/>
      <c r="AL1074" s="109"/>
      <c r="AM1074" s="109"/>
      <c r="AN1074" s="109"/>
      <c r="AO1074" s="109"/>
      <c r="AP1074" s="109"/>
      <c r="AQ1074" s="109"/>
      <c r="AR1074" s="109"/>
      <c r="AS1074" s="109"/>
      <c r="AT1074" s="109"/>
      <c r="AU1074" s="109"/>
      <c r="AV1074" s="109"/>
      <c r="AW1074" s="109"/>
      <c r="AX1074" s="109"/>
      <c r="AY1074" s="109"/>
      <c r="AZ1074" s="109"/>
      <c r="BA1074" s="109"/>
      <c r="BB1074" s="109"/>
      <c r="BC1074" s="109"/>
      <c r="BD1074" s="109"/>
      <c r="BE1074" s="109"/>
      <c r="BF1074" s="109"/>
      <c r="BG1074" s="109"/>
      <c r="BH1074" s="109"/>
      <c r="BI1074" s="109"/>
      <c r="BJ1074" s="109"/>
      <c r="BK1074" s="109"/>
      <c r="BL1074" s="109"/>
      <c r="BM1074" s="109"/>
      <c r="BN1074" s="109"/>
      <c r="BO1074" s="109"/>
      <c r="BP1074" s="109"/>
      <c r="BQ1074" s="109"/>
      <c r="BR1074" s="109"/>
      <c r="BS1074" s="109"/>
      <c r="BT1074" s="109"/>
      <c r="BU1074" s="109"/>
      <c r="BV1074" s="109"/>
      <c r="BW1074" s="109"/>
      <c r="BX1074" s="109"/>
      <c r="BY1074" s="109"/>
      <c r="BZ1074" s="109"/>
      <c r="CA1074" s="109"/>
      <c r="CB1074" s="109"/>
      <c r="CC1074" s="109"/>
      <c r="CD1074" s="109"/>
      <c r="CE1074" s="109"/>
      <c r="CF1074" s="109"/>
      <c r="CG1074" s="109"/>
      <c r="CH1074" s="109"/>
      <c r="CI1074" s="109"/>
      <c r="CJ1074" s="109"/>
      <c r="CK1074" s="109"/>
      <c r="CL1074" s="109"/>
      <c r="CM1074" s="109"/>
      <c r="CN1074" s="109"/>
      <c r="CO1074" s="109"/>
      <c r="CP1074" s="109"/>
      <c r="CQ1074" s="109"/>
      <c r="CR1074" s="109"/>
      <c r="CS1074" s="109"/>
      <c r="CT1074" s="109"/>
      <c r="CU1074" s="109"/>
      <c r="CV1074" s="109"/>
      <c r="CW1074" s="109"/>
      <c r="CX1074" s="109"/>
      <c r="CY1074" s="109"/>
      <c r="CZ1074" s="109"/>
      <c r="DA1074" s="109"/>
    </row>
    <row r="1075" spans="1:105">
      <c r="A1075" s="109"/>
      <c r="B1075" s="109"/>
      <c r="C1075" s="109"/>
      <c r="D1075" s="109"/>
      <c r="E1075" s="110"/>
      <c r="F1075" s="110"/>
      <c r="G1075" s="110"/>
      <c r="H1075" s="110"/>
      <c r="I1075" s="110"/>
      <c r="J1075" s="110"/>
      <c r="K1075" s="110"/>
      <c r="L1075" s="110"/>
      <c r="M1075" s="110"/>
      <c r="N1075" s="110"/>
      <c r="O1075" s="110"/>
      <c r="P1075" s="111"/>
      <c r="Q1075" s="110"/>
      <c r="R1075" s="112"/>
      <c r="S1075" s="112"/>
      <c r="T1075" s="109"/>
      <c r="U1075" s="113"/>
      <c r="V1075" s="113"/>
      <c r="W1075" s="113"/>
      <c r="X1075" s="109"/>
      <c r="Y1075" s="109"/>
      <c r="Z1075" s="114"/>
      <c r="AA1075" s="109"/>
      <c r="AB1075" s="109"/>
      <c r="AC1075" s="109"/>
      <c r="AD1075" s="109"/>
      <c r="AE1075" s="109"/>
      <c r="AF1075" s="109"/>
      <c r="AG1075" s="109"/>
      <c r="AH1075" s="109"/>
      <c r="AI1075" s="109"/>
      <c r="AJ1075" s="109"/>
      <c r="AK1075" s="109"/>
      <c r="AL1075" s="109"/>
      <c r="AM1075" s="109"/>
      <c r="AN1075" s="109"/>
      <c r="AO1075" s="109"/>
      <c r="AP1075" s="109"/>
      <c r="AQ1075" s="109"/>
      <c r="AR1075" s="109"/>
      <c r="AS1075" s="109"/>
      <c r="AT1075" s="109"/>
      <c r="AU1075" s="109"/>
      <c r="AV1075" s="109"/>
      <c r="AW1075" s="109"/>
      <c r="AX1075" s="109"/>
      <c r="AY1075" s="109"/>
      <c r="AZ1075" s="109"/>
      <c r="BA1075" s="109"/>
      <c r="BB1075" s="109"/>
      <c r="BC1075" s="109"/>
      <c r="BD1075" s="109"/>
      <c r="BE1075" s="109"/>
      <c r="BF1075" s="109"/>
      <c r="BG1075" s="109"/>
      <c r="BH1075" s="109"/>
      <c r="BI1075" s="109"/>
      <c r="BJ1075" s="109"/>
      <c r="BK1075" s="109"/>
      <c r="BL1075" s="109"/>
      <c r="BM1075" s="109"/>
      <c r="BN1075" s="109"/>
      <c r="BO1075" s="109"/>
      <c r="BP1075" s="109"/>
      <c r="BQ1075" s="109"/>
      <c r="BR1075" s="109"/>
      <c r="BS1075" s="109"/>
      <c r="BT1075" s="109"/>
      <c r="BU1075" s="109"/>
      <c r="BV1075" s="109"/>
      <c r="BW1075" s="109"/>
      <c r="BX1075" s="109"/>
      <c r="BY1075" s="109"/>
      <c r="BZ1075" s="109"/>
      <c r="CA1075" s="109"/>
      <c r="CB1075" s="109"/>
      <c r="CC1075" s="109"/>
      <c r="CD1075" s="109"/>
      <c r="CE1075" s="109"/>
      <c r="CF1075" s="109"/>
      <c r="CG1075" s="109"/>
      <c r="CH1075" s="109"/>
      <c r="CI1075" s="109"/>
      <c r="CJ1075" s="109"/>
      <c r="CK1075" s="109"/>
      <c r="CL1075" s="109"/>
      <c r="CM1075" s="109"/>
      <c r="CN1075" s="109"/>
      <c r="CO1075" s="109"/>
      <c r="CP1075" s="109"/>
      <c r="CQ1075" s="109"/>
      <c r="CR1075" s="109"/>
      <c r="CS1075" s="109"/>
      <c r="CT1075" s="109"/>
      <c r="CU1075" s="109"/>
      <c r="CV1075" s="109"/>
      <c r="CW1075" s="109"/>
      <c r="CX1075" s="109"/>
      <c r="CY1075" s="109"/>
      <c r="CZ1075" s="109"/>
      <c r="DA1075" s="109"/>
    </row>
    <row r="1076" spans="1:105">
      <c r="A1076" s="109"/>
      <c r="B1076" s="109"/>
      <c r="C1076" s="109"/>
      <c r="D1076" s="109"/>
      <c r="E1076" s="110"/>
      <c r="F1076" s="110"/>
      <c r="G1076" s="110"/>
      <c r="H1076" s="110"/>
      <c r="I1076" s="110"/>
      <c r="J1076" s="110"/>
      <c r="K1076" s="110"/>
      <c r="L1076" s="110"/>
      <c r="M1076" s="110"/>
      <c r="N1076" s="110"/>
      <c r="O1076" s="110"/>
      <c r="P1076" s="111"/>
      <c r="Q1076" s="110"/>
      <c r="R1076" s="112"/>
      <c r="S1076" s="112"/>
      <c r="T1076" s="109"/>
      <c r="U1076" s="113"/>
      <c r="V1076" s="113"/>
      <c r="W1076" s="113"/>
      <c r="X1076" s="109"/>
      <c r="Y1076" s="109"/>
      <c r="Z1076" s="114"/>
      <c r="AA1076" s="109"/>
      <c r="AB1076" s="109"/>
      <c r="AC1076" s="109"/>
      <c r="AD1076" s="109"/>
      <c r="AE1076" s="109"/>
      <c r="AF1076" s="109"/>
      <c r="AG1076" s="109"/>
      <c r="AH1076" s="109"/>
      <c r="AI1076" s="109"/>
      <c r="AJ1076" s="109"/>
      <c r="AK1076" s="109"/>
      <c r="AL1076" s="109"/>
      <c r="AM1076" s="109"/>
      <c r="AN1076" s="109"/>
      <c r="AO1076" s="109"/>
      <c r="AP1076" s="109"/>
      <c r="AQ1076" s="109"/>
      <c r="AR1076" s="109"/>
      <c r="AS1076" s="109"/>
      <c r="AT1076" s="109"/>
      <c r="AU1076" s="109"/>
      <c r="AV1076" s="109"/>
      <c r="AW1076" s="109"/>
      <c r="AX1076" s="109"/>
      <c r="AY1076" s="109"/>
      <c r="AZ1076" s="109"/>
      <c r="BA1076" s="109"/>
      <c r="BB1076" s="109"/>
      <c r="BC1076" s="109"/>
      <c r="BD1076" s="109"/>
      <c r="BE1076" s="109"/>
      <c r="BF1076" s="109"/>
      <c r="BG1076" s="109"/>
      <c r="BH1076" s="109"/>
      <c r="BI1076" s="109"/>
      <c r="BJ1076" s="109"/>
      <c r="BK1076" s="109"/>
      <c r="BL1076" s="109"/>
      <c r="BM1076" s="109"/>
      <c r="BN1076" s="109"/>
      <c r="BO1076" s="109"/>
      <c r="BP1076" s="109"/>
      <c r="BQ1076" s="109"/>
      <c r="BR1076" s="109"/>
      <c r="BS1076" s="109"/>
      <c r="BT1076" s="109"/>
      <c r="BU1076" s="109"/>
      <c r="BV1076" s="109"/>
      <c r="BW1076" s="109"/>
      <c r="BX1076" s="109"/>
      <c r="BY1076" s="109"/>
      <c r="BZ1076" s="109"/>
      <c r="CA1076" s="109"/>
      <c r="CB1076" s="109"/>
      <c r="CC1076" s="109"/>
      <c r="CD1076" s="109"/>
      <c r="CE1076" s="109"/>
      <c r="CF1076" s="109"/>
      <c r="CG1076" s="109"/>
      <c r="CH1076" s="109"/>
      <c r="CI1076" s="109"/>
      <c r="CJ1076" s="109"/>
      <c r="CK1076" s="109"/>
      <c r="CL1076" s="109"/>
      <c r="CM1076" s="109"/>
      <c r="CN1076" s="109"/>
      <c r="CO1076" s="109"/>
      <c r="CP1076" s="109"/>
      <c r="CQ1076" s="109"/>
      <c r="CR1076" s="109"/>
      <c r="CS1076" s="109"/>
      <c r="CT1076" s="109"/>
      <c r="CU1076" s="109"/>
      <c r="CV1076" s="109"/>
      <c r="CW1076" s="109"/>
      <c r="CX1076" s="109"/>
      <c r="CY1076" s="109"/>
      <c r="CZ1076" s="109"/>
      <c r="DA1076" s="109"/>
    </row>
    <row r="1077" spans="1:105">
      <c r="A1077" s="109"/>
      <c r="B1077" s="109"/>
      <c r="C1077" s="109"/>
      <c r="D1077" s="109"/>
      <c r="E1077" s="110"/>
      <c r="F1077" s="110"/>
      <c r="G1077" s="110"/>
      <c r="H1077" s="110"/>
      <c r="I1077" s="110"/>
      <c r="J1077" s="110"/>
      <c r="K1077" s="110"/>
      <c r="L1077" s="110"/>
      <c r="M1077" s="110"/>
      <c r="N1077" s="110"/>
      <c r="O1077" s="110"/>
      <c r="P1077" s="111"/>
      <c r="Q1077" s="110"/>
      <c r="R1077" s="112"/>
      <c r="S1077" s="112"/>
      <c r="T1077" s="109"/>
      <c r="U1077" s="113"/>
      <c r="V1077" s="113"/>
      <c r="W1077" s="113"/>
      <c r="X1077" s="109"/>
      <c r="Y1077" s="109"/>
      <c r="Z1077" s="114"/>
      <c r="AA1077" s="109"/>
      <c r="AB1077" s="109"/>
      <c r="AC1077" s="109"/>
      <c r="AD1077" s="109"/>
      <c r="AE1077" s="109"/>
      <c r="AF1077" s="109"/>
      <c r="AG1077" s="109"/>
      <c r="AH1077" s="109"/>
      <c r="AI1077" s="109"/>
      <c r="AJ1077" s="109"/>
      <c r="AK1077" s="109"/>
      <c r="AL1077" s="109"/>
      <c r="AM1077" s="109"/>
      <c r="AN1077" s="109"/>
      <c r="AO1077" s="109"/>
      <c r="AP1077" s="109"/>
      <c r="AQ1077" s="109"/>
      <c r="AR1077" s="109"/>
      <c r="AS1077" s="109"/>
      <c r="AT1077" s="109"/>
      <c r="AU1077" s="109"/>
      <c r="AV1077" s="109"/>
      <c r="AW1077" s="109"/>
      <c r="AX1077" s="109"/>
      <c r="AY1077" s="109"/>
      <c r="AZ1077" s="109"/>
      <c r="BA1077" s="109"/>
      <c r="BB1077" s="109"/>
      <c r="BC1077" s="109"/>
      <c r="BD1077" s="109"/>
      <c r="BE1077" s="109"/>
      <c r="BF1077" s="109"/>
      <c r="BG1077" s="109"/>
      <c r="BH1077" s="109"/>
      <c r="BI1077" s="109"/>
      <c r="BJ1077" s="109"/>
      <c r="BK1077" s="109"/>
      <c r="BL1077" s="109"/>
      <c r="BM1077" s="109"/>
      <c r="BN1077" s="109"/>
      <c r="BO1077" s="109"/>
      <c r="BP1077" s="109"/>
      <c r="BQ1077" s="109"/>
      <c r="BR1077" s="109"/>
      <c r="BS1077" s="109"/>
      <c r="BT1077" s="109"/>
      <c r="BU1077" s="109"/>
      <c r="BV1077" s="109"/>
      <c r="BW1077" s="109"/>
      <c r="BX1077" s="109"/>
      <c r="BY1077" s="109"/>
      <c r="BZ1077" s="109"/>
      <c r="CA1077" s="109"/>
      <c r="CB1077" s="109"/>
      <c r="CC1077" s="109"/>
      <c r="CD1077" s="109"/>
      <c r="CE1077" s="109"/>
      <c r="CF1077" s="109"/>
      <c r="CG1077" s="109"/>
      <c r="CH1077" s="109"/>
      <c r="CI1077" s="109"/>
      <c r="CJ1077" s="109"/>
      <c r="CK1077" s="109"/>
      <c r="CL1077" s="109"/>
      <c r="CM1077" s="109"/>
      <c r="CN1077" s="109"/>
      <c r="CO1077" s="109"/>
      <c r="CP1077" s="109"/>
      <c r="CQ1077" s="109"/>
      <c r="CR1077" s="109"/>
      <c r="CS1077" s="109"/>
      <c r="CT1077" s="109"/>
      <c r="CU1077" s="109"/>
      <c r="CV1077" s="109"/>
      <c r="CW1077" s="109"/>
      <c r="CX1077" s="109"/>
      <c r="CY1077" s="109"/>
      <c r="CZ1077" s="109"/>
      <c r="DA1077" s="109"/>
    </row>
    <row r="1078" spans="1:105">
      <c r="A1078" s="109"/>
      <c r="B1078" s="109"/>
      <c r="C1078" s="109"/>
      <c r="D1078" s="109"/>
      <c r="E1078" s="110"/>
      <c r="F1078" s="110"/>
      <c r="G1078" s="110"/>
      <c r="H1078" s="110"/>
      <c r="I1078" s="110"/>
      <c r="J1078" s="110"/>
      <c r="K1078" s="110"/>
      <c r="L1078" s="110"/>
      <c r="M1078" s="110"/>
      <c r="N1078" s="110"/>
      <c r="O1078" s="110"/>
      <c r="P1078" s="111"/>
      <c r="Q1078" s="110"/>
      <c r="R1078" s="112"/>
      <c r="S1078" s="112"/>
      <c r="T1078" s="109"/>
      <c r="U1078" s="113"/>
      <c r="V1078" s="113"/>
      <c r="W1078" s="113"/>
      <c r="X1078" s="109"/>
      <c r="Y1078" s="109"/>
      <c r="Z1078" s="114"/>
      <c r="AA1078" s="109"/>
      <c r="AB1078" s="109"/>
      <c r="AC1078" s="109"/>
      <c r="AD1078" s="109"/>
      <c r="AE1078" s="109"/>
      <c r="AF1078" s="109"/>
      <c r="AG1078" s="109"/>
      <c r="AH1078" s="109"/>
      <c r="AI1078" s="109"/>
      <c r="AJ1078" s="109"/>
      <c r="AK1078" s="109"/>
      <c r="AL1078" s="109"/>
      <c r="AM1078" s="109"/>
      <c r="AN1078" s="109"/>
      <c r="AO1078" s="109"/>
      <c r="AP1078" s="109"/>
      <c r="AQ1078" s="109"/>
      <c r="AR1078" s="109"/>
      <c r="AS1078" s="109"/>
      <c r="AT1078" s="109"/>
      <c r="AU1078" s="109"/>
      <c r="AV1078" s="109"/>
      <c r="AW1078" s="109"/>
      <c r="AX1078" s="109"/>
      <c r="AY1078" s="109"/>
      <c r="AZ1078" s="109"/>
      <c r="BA1078" s="109"/>
      <c r="BB1078" s="109"/>
      <c r="BC1078" s="109"/>
      <c r="BD1078" s="109"/>
      <c r="BE1078" s="109"/>
      <c r="BF1078" s="109"/>
      <c r="BG1078" s="109"/>
      <c r="BH1078" s="109"/>
      <c r="BI1078" s="109"/>
      <c r="BJ1078" s="109"/>
      <c r="BK1078" s="109"/>
      <c r="BL1078" s="109"/>
      <c r="BM1078" s="109"/>
      <c r="BN1078" s="109"/>
      <c r="BO1078" s="109"/>
      <c r="BP1078" s="109"/>
      <c r="BQ1078" s="109"/>
      <c r="BR1078" s="109"/>
      <c r="BS1078" s="109"/>
      <c r="BT1078" s="109"/>
      <c r="BU1078" s="109"/>
      <c r="BV1078" s="109"/>
      <c r="BW1078" s="109"/>
      <c r="BX1078" s="109"/>
      <c r="BY1078" s="109"/>
      <c r="BZ1078" s="109"/>
      <c r="CA1078" s="109"/>
      <c r="CB1078" s="109"/>
      <c r="CC1078" s="109"/>
      <c r="CD1078" s="109"/>
      <c r="CE1078" s="109"/>
      <c r="CF1078" s="109"/>
      <c r="CG1078" s="109"/>
      <c r="CH1078" s="109"/>
      <c r="CI1078" s="109"/>
      <c r="CJ1078" s="109"/>
      <c r="CK1078" s="109"/>
      <c r="CL1078" s="109"/>
      <c r="CM1078" s="109"/>
      <c r="CN1078" s="109"/>
      <c r="CO1078" s="109"/>
      <c r="CP1078" s="109"/>
      <c r="CQ1078" s="109"/>
      <c r="CR1078" s="109"/>
      <c r="CS1078" s="109"/>
      <c r="CT1078" s="109"/>
      <c r="CU1078" s="109"/>
      <c r="CV1078" s="109"/>
      <c r="CW1078" s="109"/>
      <c r="CX1078" s="109"/>
      <c r="CY1078" s="109"/>
      <c r="CZ1078" s="109"/>
      <c r="DA1078" s="109"/>
    </row>
    <row r="1079" spans="1:105">
      <c r="A1079" s="109"/>
      <c r="B1079" s="109"/>
      <c r="C1079" s="109"/>
      <c r="D1079" s="109"/>
      <c r="E1079" s="110"/>
      <c r="F1079" s="110"/>
      <c r="G1079" s="110"/>
      <c r="H1079" s="110"/>
      <c r="I1079" s="110"/>
      <c r="J1079" s="110"/>
      <c r="K1079" s="110"/>
      <c r="L1079" s="110"/>
      <c r="M1079" s="110"/>
      <c r="N1079" s="110"/>
      <c r="O1079" s="110"/>
      <c r="P1079" s="111"/>
      <c r="Q1079" s="110"/>
      <c r="R1079" s="112"/>
      <c r="S1079" s="112"/>
      <c r="T1079" s="109"/>
      <c r="U1079" s="113"/>
      <c r="V1079" s="113"/>
      <c r="W1079" s="113"/>
      <c r="X1079" s="109"/>
      <c r="Y1079" s="109"/>
      <c r="Z1079" s="114"/>
      <c r="AA1079" s="109"/>
      <c r="AB1079" s="109"/>
      <c r="AC1079" s="109"/>
      <c r="AD1079" s="109"/>
      <c r="AE1079" s="109"/>
      <c r="AF1079" s="109"/>
      <c r="AG1079" s="109"/>
      <c r="AH1079" s="109"/>
      <c r="AI1079" s="109"/>
      <c r="AJ1079" s="109"/>
      <c r="AK1079" s="109"/>
      <c r="AL1079" s="109"/>
      <c r="AM1079" s="109"/>
      <c r="AN1079" s="109"/>
      <c r="AO1079" s="109"/>
      <c r="AP1079" s="109"/>
      <c r="AQ1079" s="109"/>
      <c r="AR1079" s="109"/>
      <c r="AS1079" s="109"/>
      <c r="AT1079" s="109"/>
      <c r="AU1079" s="109"/>
      <c r="AV1079" s="109"/>
      <c r="AW1079" s="109"/>
      <c r="AX1079" s="109"/>
      <c r="AY1079" s="109"/>
      <c r="AZ1079" s="109"/>
      <c r="BA1079" s="109"/>
      <c r="BB1079" s="109"/>
      <c r="BC1079" s="109"/>
      <c r="BD1079" s="109"/>
      <c r="BE1079" s="109"/>
      <c r="BF1079" s="109"/>
      <c r="BG1079" s="109"/>
      <c r="BH1079" s="109"/>
      <c r="BI1079" s="109"/>
      <c r="BJ1079" s="109"/>
      <c r="BK1079" s="109"/>
      <c r="BL1079" s="109"/>
      <c r="BM1079" s="109"/>
      <c r="BN1079" s="109"/>
      <c r="BO1079" s="109"/>
      <c r="BP1079" s="109"/>
      <c r="BQ1079" s="109"/>
      <c r="BR1079" s="109"/>
      <c r="BS1079" s="109"/>
      <c r="BT1079" s="109"/>
      <c r="BU1079" s="109"/>
      <c r="BV1079" s="109"/>
      <c r="BW1079" s="109"/>
      <c r="BX1079" s="109"/>
      <c r="BY1079" s="109"/>
      <c r="BZ1079" s="109"/>
      <c r="CA1079" s="109"/>
      <c r="CB1079" s="109"/>
      <c r="CC1079" s="109"/>
      <c r="CD1079" s="109"/>
      <c r="CE1079" s="109"/>
      <c r="CF1079" s="109"/>
      <c r="CG1079" s="109"/>
      <c r="CH1079" s="109"/>
      <c r="CI1079" s="109"/>
      <c r="CJ1079" s="109"/>
      <c r="CK1079" s="109"/>
      <c r="CL1079" s="109"/>
      <c r="CM1079" s="109"/>
      <c r="CN1079" s="109"/>
      <c r="CO1079" s="109"/>
      <c r="CP1079" s="109"/>
      <c r="CQ1079" s="109"/>
      <c r="CR1079" s="109"/>
      <c r="CS1079" s="109"/>
      <c r="CT1079" s="109"/>
      <c r="CU1079" s="109"/>
      <c r="CV1079" s="109"/>
      <c r="CW1079" s="109"/>
      <c r="CX1079" s="109"/>
      <c r="CY1079" s="109"/>
      <c r="CZ1079" s="109"/>
      <c r="DA1079" s="109"/>
    </row>
    <row r="1080" spans="1:105">
      <c r="A1080" s="109"/>
      <c r="B1080" s="109"/>
      <c r="C1080" s="109"/>
      <c r="D1080" s="109"/>
      <c r="E1080" s="110"/>
      <c r="F1080" s="110"/>
      <c r="G1080" s="110"/>
      <c r="H1080" s="110"/>
      <c r="I1080" s="110"/>
      <c r="J1080" s="110"/>
      <c r="K1080" s="110"/>
      <c r="L1080" s="110"/>
      <c r="M1080" s="110"/>
      <c r="N1080" s="110"/>
      <c r="O1080" s="110"/>
      <c r="P1080" s="111"/>
      <c r="Q1080" s="110"/>
      <c r="R1080" s="112"/>
      <c r="S1080" s="112"/>
      <c r="T1080" s="109"/>
      <c r="U1080" s="113"/>
      <c r="V1080" s="113"/>
      <c r="W1080" s="113"/>
      <c r="X1080" s="109"/>
      <c r="Y1080" s="109"/>
      <c r="Z1080" s="114"/>
      <c r="AA1080" s="109"/>
      <c r="AB1080" s="109"/>
      <c r="AC1080" s="109"/>
      <c r="AD1080" s="109"/>
      <c r="AE1080" s="109"/>
      <c r="AF1080" s="109"/>
      <c r="AG1080" s="109"/>
      <c r="AH1080" s="109"/>
      <c r="AI1080" s="109"/>
      <c r="AJ1080" s="109"/>
      <c r="AK1080" s="109"/>
      <c r="AL1080" s="109"/>
      <c r="AM1080" s="109"/>
      <c r="AN1080" s="109"/>
      <c r="AO1080" s="109"/>
      <c r="AP1080" s="109"/>
      <c r="AQ1080" s="109"/>
      <c r="AR1080" s="109"/>
      <c r="AS1080" s="109"/>
      <c r="AT1080" s="109"/>
      <c r="AU1080" s="109"/>
      <c r="AV1080" s="109"/>
      <c r="AW1080" s="109"/>
      <c r="AX1080" s="109"/>
      <c r="AY1080" s="109"/>
      <c r="AZ1080" s="109"/>
      <c r="BA1080" s="109"/>
      <c r="BB1080" s="109"/>
      <c r="BC1080" s="109"/>
      <c r="BD1080" s="109"/>
      <c r="BE1080" s="109"/>
      <c r="BF1080" s="109"/>
      <c r="BG1080" s="109"/>
      <c r="BH1080" s="109"/>
      <c r="BI1080" s="109"/>
      <c r="BJ1080" s="109"/>
      <c r="BK1080" s="109"/>
      <c r="BL1080" s="109"/>
      <c r="BM1080" s="109"/>
      <c r="BN1080" s="109"/>
      <c r="BO1080" s="109"/>
      <c r="BP1080" s="109"/>
      <c r="BQ1080" s="109"/>
      <c r="BR1080" s="109"/>
      <c r="BS1080" s="109"/>
      <c r="BT1080" s="109"/>
      <c r="BU1080" s="109"/>
      <c r="BV1080" s="109"/>
      <c r="BW1080" s="109"/>
      <c r="BX1080" s="109"/>
      <c r="BY1080" s="109"/>
      <c r="BZ1080" s="109"/>
      <c r="CA1080" s="109"/>
      <c r="CB1080" s="109"/>
      <c r="CC1080" s="109"/>
      <c r="CD1080" s="109"/>
      <c r="CE1080" s="109"/>
      <c r="CF1080" s="109"/>
      <c r="CG1080" s="109"/>
      <c r="CH1080" s="109"/>
      <c r="CI1080" s="109"/>
      <c r="CJ1080" s="109"/>
      <c r="CK1080" s="109"/>
      <c r="CL1080" s="109"/>
      <c r="CM1080" s="109"/>
      <c r="CN1080" s="109"/>
      <c r="CO1080" s="109"/>
      <c r="CP1080" s="109"/>
      <c r="CQ1080" s="109"/>
      <c r="CR1080" s="109"/>
      <c r="CS1080" s="109"/>
      <c r="CT1080" s="109"/>
      <c r="CU1080" s="109"/>
      <c r="CV1080" s="109"/>
      <c r="CW1080" s="109"/>
      <c r="CX1080" s="109"/>
      <c r="CY1080" s="109"/>
      <c r="CZ1080" s="109"/>
      <c r="DA1080" s="109"/>
    </row>
    <row r="1081" spans="1:105">
      <c r="A1081" s="109"/>
      <c r="B1081" s="109"/>
      <c r="C1081" s="109"/>
      <c r="D1081" s="109"/>
      <c r="E1081" s="110"/>
      <c r="F1081" s="110"/>
      <c r="G1081" s="110"/>
      <c r="H1081" s="110"/>
      <c r="I1081" s="110"/>
      <c r="J1081" s="110"/>
      <c r="K1081" s="110"/>
      <c r="L1081" s="110"/>
      <c r="M1081" s="110"/>
      <c r="N1081" s="110"/>
      <c r="O1081" s="110"/>
      <c r="P1081" s="111"/>
      <c r="Q1081" s="110"/>
      <c r="R1081" s="112"/>
      <c r="S1081" s="112"/>
      <c r="T1081" s="109"/>
      <c r="U1081" s="113"/>
      <c r="V1081" s="113"/>
      <c r="W1081" s="113"/>
      <c r="X1081" s="109"/>
      <c r="Y1081" s="109"/>
      <c r="Z1081" s="114"/>
      <c r="AA1081" s="109"/>
      <c r="AB1081" s="109"/>
      <c r="AC1081" s="109"/>
      <c r="AD1081" s="109"/>
      <c r="AE1081" s="109"/>
      <c r="AF1081" s="109"/>
      <c r="AG1081" s="109"/>
      <c r="AH1081" s="109"/>
      <c r="AI1081" s="109"/>
      <c r="AJ1081" s="109"/>
      <c r="AK1081" s="109"/>
      <c r="AL1081" s="109"/>
      <c r="AM1081" s="109"/>
      <c r="AN1081" s="109"/>
      <c r="AO1081" s="109"/>
      <c r="AP1081" s="109"/>
      <c r="AQ1081" s="109"/>
      <c r="AR1081" s="109"/>
      <c r="AS1081" s="109"/>
      <c r="AT1081" s="109"/>
      <c r="AU1081" s="109"/>
      <c r="AV1081" s="109"/>
      <c r="AW1081" s="109"/>
      <c r="AX1081" s="109"/>
      <c r="AY1081" s="109"/>
      <c r="AZ1081" s="109"/>
      <c r="BA1081" s="109"/>
      <c r="BB1081" s="109"/>
      <c r="BC1081" s="109"/>
      <c r="BD1081" s="109"/>
      <c r="BE1081" s="109"/>
      <c r="BF1081" s="109"/>
      <c r="BG1081" s="109"/>
      <c r="BH1081" s="109"/>
      <c r="BI1081" s="109"/>
      <c r="BJ1081" s="109"/>
      <c r="BK1081" s="109"/>
      <c r="BL1081" s="109"/>
      <c r="BM1081" s="109"/>
      <c r="BN1081" s="109"/>
      <c r="BO1081" s="109"/>
      <c r="BP1081" s="109"/>
      <c r="BQ1081" s="109"/>
      <c r="BR1081" s="109"/>
      <c r="BS1081" s="109"/>
      <c r="BT1081" s="109"/>
      <c r="BU1081" s="109"/>
      <c r="BV1081" s="109"/>
      <c r="BW1081" s="109"/>
      <c r="BX1081" s="109"/>
      <c r="BY1081" s="109"/>
      <c r="BZ1081" s="109"/>
      <c r="CA1081" s="109"/>
      <c r="CB1081" s="109"/>
      <c r="CC1081" s="109"/>
      <c r="CD1081" s="109"/>
      <c r="CE1081" s="109"/>
      <c r="CF1081" s="109"/>
      <c r="CG1081" s="109"/>
      <c r="CH1081" s="109"/>
      <c r="CI1081" s="109"/>
      <c r="CJ1081" s="109"/>
      <c r="CK1081" s="109"/>
      <c r="CL1081" s="109"/>
      <c r="CM1081" s="109"/>
      <c r="CN1081" s="109"/>
      <c r="CO1081" s="109"/>
      <c r="CP1081" s="109"/>
      <c r="CQ1081" s="109"/>
      <c r="CR1081" s="109"/>
      <c r="CS1081" s="109"/>
      <c r="CT1081" s="109"/>
      <c r="CU1081" s="109"/>
      <c r="CV1081" s="109"/>
      <c r="CW1081" s="109"/>
      <c r="CX1081" s="109"/>
      <c r="CY1081" s="109"/>
      <c r="CZ1081" s="109"/>
      <c r="DA1081" s="109"/>
    </row>
    <row r="1082" spans="1:105">
      <c r="A1082" s="109"/>
      <c r="B1082" s="109"/>
      <c r="C1082" s="109"/>
      <c r="D1082" s="109"/>
      <c r="E1082" s="110"/>
      <c r="F1082" s="110"/>
      <c r="G1082" s="110"/>
      <c r="H1082" s="110"/>
      <c r="I1082" s="110"/>
      <c r="J1082" s="110"/>
      <c r="K1082" s="110"/>
      <c r="L1082" s="110"/>
      <c r="M1082" s="110"/>
      <c r="N1082" s="110"/>
      <c r="O1082" s="110"/>
      <c r="P1082" s="111"/>
      <c r="Q1082" s="110"/>
      <c r="R1082" s="112"/>
      <c r="S1082" s="112"/>
      <c r="T1082" s="109"/>
      <c r="U1082" s="113"/>
      <c r="V1082" s="113"/>
      <c r="W1082" s="113"/>
      <c r="X1082" s="109"/>
      <c r="Y1082" s="109"/>
      <c r="Z1082" s="114"/>
      <c r="AA1082" s="109"/>
      <c r="AB1082" s="109"/>
      <c r="AC1082" s="109"/>
      <c r="AD1082" s="109"/>
      <c r="AE1082" s="109"/>
      <c r="AF1082" s="109"/>
      <c r="AG1082" s="109"/>
      <c r="AH1082" s="109"/>
      <c r="AI1082" s="109"/>
      <c r="AJ1082" s="109"/>
      <c r="AK1082" s="109"/>
      <c r="AL1082" s="109"/>
      <c r="AM1082" s="109"/>
      <c r="AN1082" s="109"/>
      <c r="AO1082" s="109"/>
      <c r="AP1082" s="109"/>
      <c r="AQ1082" s="109"/>
      <c r="AR1082" s="109"/>
      <c r="AS1082" s="109"/>
      <c r="AT1082" s="109"/>
      <c r="AU1082" s="109"/>
      <c r="AV1082" s="109"/>
      <c r="AW1082" s="109"/>
      <c r="AX1082" s="109"/>
      <c r="AY1082" s="109"/>
      <c r="AZ1082" s="109"/>
      <c r="BA1082" s="109"/>
      <c r="BB1082" s="109"/>
      <c r="BC1082" s="109"/>
      <c r="BD1082" s="109"/>
      <c r="BE1082" s="109"/>
      <c r="BF1082" s="109"/>
      <c r="BG1082" s="109"/>
      <c r="BH1082" s="109"/>
      <c r="BI1082" s="109"/>
      <c r="BJ1082" s="109"/>
      <c r="BK1082" s="109"/>
      <c r="BL1082" s="109"/>
      <c r="BM1082" s="109"/>
      <c r="BN1082" s="109"/>
      <c r="BO1082" s="109"/>
      <c r="BP1082" s="109"/>
      <c r="BQ1082" s="109"/>
      <c r="BR1082" s="109"/>
      <c r="BS1082" s="109"/>
      <c r="BT1082" s="109"/>
      <c r="BU1082" s="109"/>
      <c r="BV1082" s="109"/>
      <c r="BW1082" s="109"/>
      <c r="BX1082" s="109"/>
      <c r="BY1082" s="109"/>
      <c r="BZ1082" s="109"/>
      <c r="CA1082" s="109"/>
      <c r="CB1082" s="109"/>
      <c r="CC1082" s="109"/>
      <c r="CD1082" s="109"/>
      <c r="CE1082" s="109"/>
      <c r="CF1082" s="109"/>
      <c r="CG1082" s="109"/>
      <c r="CH1082" s="109"/>
      <c r="CI1082" s="109"/>
      <c r="CJ1082" s="109"/>
      <c r="CK1082" s="109"/>
      <c r="CL1082" s="109"/>
      <c r="CM1082" s="109"/>
      <c r="CN1082" s="109"/>
      <c r="CO1082" s="109"/>
      <c r="CP1082" s="109"/>
      <c r="CQ1082" s="109"/>
      <c r="CR1082" s="109"/>
      <c r="CS1082" s="109"/>
      <c r="CT1082" s="109"/>
      <c r="CU1082" s="109"/>
      <c r="CV1082" s="109"/>
      <c r="CW1082" s="109"/>
      <c r="CX1082" s="109"/>
      <c r="CY1082" s="109"/>
      <c r="CZ1082" s="109"/>
      <c r="DA1082" s="109"/>
    </row>
    <row r="1083" spans="1:105">
      <c r="A1083" s="109"/>
      <c r="B1083" s="109"/>
      <c r="C1083" s="109"/>
      <c r="D1083" s="109"/>
      <c r="E1083" s="110"/>
      <c r="F1083" s="110"/>
      <c r="G1083" s="110"/>
      <c r="H1083" s="110"/>
      <c r="I1083" s="110"/>
      <c r="J1083" s="110"/>
      <c r="K1083" s="110"/>
      <c r="L1083" s="110"/>
      <c r="M1083" s="110"/>
      <c r="N1083" s="110"/>
      <c r="O1083" s="110"/>
      <c r="P1083" s="111"/>
      <c r="Q1083" s="110"/>
      <c r="R1083" s="112"/>
      <c r="S1083" s="112"/>
      <c r="T1083" s="109"/>
      <c r="U1083" s="113"/>
      <c r="V1083" s="113"/>
      <c r="W1083" s="113"/>
      <c r="X1083" s="109"/>
      <c r="Y1083" s="109"/>
      <c r="Z1083" s="114"/>
      <c r="AA1083" s="109"/>
      <c r="AB1083" s="109"/>
      <c r="AC1083" s="109"/>
      <c r="AD1083" s="109"/>
      <c r="AE1083" s="109"/>
      <c r="AF1083" s="109"/>
      <c r="AG1083" s="109"/>
      <c r="AH1083" s="109"/>
      <c r="AI1083" s="109"/>
      <c r="AJ1083" s="109"/>
      <c r="AK1083" s="109"/>
      <c r="AL1083" s="109"/>
      <c r="AM1083" s="109"/>
      <c r="AN1083" s="109"/>
      <c r="AO1083" s="109"/>
      <c r="AP1083" s="109"/>
      <c r="AQ1083" s="109"/>
      <c r="AR1083" s="109"/>
      <c r="AS1083" s="109"/>
      <c r="AT1083" s="109"/>
      <c r="AU1083" s="109"/>
      <c r="AV1083" s="109"/>
      <c r="AW1083" s="109"/>
      <c r="AX1083" s="109"/>
      <c r="AY1083" s="109"/>
      <c r="AZ1083" s="109"/>
      <c r="BA1083" s="109"/>
      <c r="BB1083" s="109"/>
      <c r="BC1083" s="109"/>
      <c r="BD1083" s="109"/>
      <c r="BE1083" s="109"/>
      <c r="BF1083" s="109"/>
      <c r="BG1083" s="109"/>
      <c r="BH1083" s="109"/>
      <c r="BI1083" s="109"/>
      <c r="BJ1083" s="109"/>
      <c r="BK1083" s="109"/>
      <c r="BL1083" s="109"/>
      <c r="BM1083" s="109"/>
      <c r="BN1083" s="109"/>
      <c r="BO1083" s="109"/>
      <c r="BP1083" s="109"/>
      <c r="BQ1083" s="109"/>
      <c r="BR1083" s="109"/>
      <c r="BS1083" s="109"/>
      <c r="BT1083" s="109"/>
      <c r="BU1083" s="109"/>
      <c r="BV1083" s="109"/>
      <c r="BW1083" s="109"/>
      <c r="BX1083" s="109"/>
      <c r="BY1083" s="109"/>
      <c r="BZ1083" s="109"/>
      <c r="CA1083" s="109"/>
      <c r="CB1083" s="109"/>
      <c r="CC1083" s="109"/>
      <c r="CD1083" s="109"/>
      <c r="CE1083" s="109"/>
      <c r="CF1083" s="109"/>
      <c r="CG1083" s="109"/>
      <c r="CH1083" s="109"/>
      <c r="CI1083" s="109"/>
      <c r="CJ1083" s="109"/>
      <c r="CK1083" s="109"/>
      <c r="CL1083" s="109"/>
      <c r="CM1083" s="109"/>
      <c r="CN1083" s="109"/>
      <c r="CO1083" s="109"/>
      <c r="CP1083" s="109"/>
      <c r="CQ1083" s="109"/>
      <c r="CR1083" s="109"/>
      <c r="CS1083" s="109"/>
      <c r="CT1083" s="109"/>
      <c r="CU1083" s="109"/>
      <c r="CV1083" s="109"/>
      <c r="CW1083" s="109"/>
      <c r="CX1083" s="109"/>
      <c r="CY1083" s="109"/>
      <c r="CZ1083" s="109"/>
      <c r="DA1083" s="109"/>
    </row>
    <row r="1084" spans="1:105">
      <c r="A1084" s="109"/>
      <c r="B1084" s="109"/>
      <c r="C1084" s="109"/>
      <c r="D1084" s="109"/>
      <c r="E1084" s="110"/>
      <c r="F1084" s="110"/>
      <c r="G1084" s="110"/>
      <c r="H1084" s="110"/>
      <c r="I1084" s="110"/>
      <c r="J1084" s="110"/>
      <c r="K1084" s="110"/>
      <c r="L1084" s="110"/>
      <c r="M1084" s="110"/>
      <c r="N1084" s="110"/>
      <c r="O1084" s="110"/>
      <c r="P1084" s="111"/>
      <c r="Q1084" s="110"/>
      <c r="R1084" s="112"/>
      <c r="S1084" s="112"/>
      <c r="T1084" s="109"/>
      <c r="U1084" s="113"/>
      <c r="V1084" s="113"/>
      <c r="W1084" s="113"/>
      <c r="X1084" s="109"/>
      <c r="Y1084" s="109"/>
      <c r="Z1084" s="114"/>
      <c r="AA1084" s="109"/>
      <c r="AB1084" s="109"/>
      <c r="AC1084" s="109"/>
      <c r="AD1084" s="109"/>
      <c r="AE1084" s="109"/>
      <c r="AF1084" s="109"/>
      <c r="AG1084" s="109"/>
      <c r="AH1084" s="109"/>
      <c r="AI1084" s="109"/>
      <c r="AJ1084" s="109"/>
      <c r="AK1084" s="109"/>
      <c r="AL1084" s="109"/>
      <c r="AM1084" s="109"/>
      <c r="AN1084" s="109"/>
      <c r="AO1084" s="109"/>
      <c r="AP1084" s="109"/>
      <c r="AQ1084" s="109"/>
      <c r="AR1084" s="109"/>
      <c r="AS1084" s="109"/>
      <c r="AT1084" s="109"/>
      <c r="AU1084" s="109"/>
      <c r="AV1084" s="109"/>
      <c r="AW1084" s="109"/>
      <c r="AX1084" s="109"/>
      <c r="AY1084" s="109"/>
      <c r="AZ1084" s="109"/>
      <c r="BA1084" s="109"/>
      <c r="BB1084" s="109"/>
      <c r="BC1084" s="109"/>
      <c r="BD1084" s="109"/>
      <c r="BE1084" s="109"/>
      <c r="BF1084" s="109"/>
      <c r="BG1084" s="109"/>
      <c r="BH1084" s="109"/>
      <c r="BI1084" s="109"/>
      <c r="BJ1084" s="109"/>
      <c r="BK1084" s="109"/>
      <c r="BL1084" s="109"/>
      <c r="BM1084" s="109"/>
      <c r="BN1084" s="109"/>
      <c r="BO1084" s="109"/>
      <c r="BP1084" s="109"/>
      <c r="BQ1084" s="109"/>
      <c r="BR1084" s="109"/>
      <c r="BS1084" s="109"/>
      <c r="BT1084" s="109"/>
      <c r="BU1084" s="109"/>
      <c r="BV1084" s="109"/>
      <c r="BW1084" s="109"/>
      <c r="BX1084" s="109"/>
      <c r="BY1084" s="109"/>
      <c r="BZ1084" s="109"/>
      <c r="CA1084" s="109"/>
      <c r="CB1084" s="109"/>
      <c r="CC1084" s="109"/>
      <c r="CD1084" s="109"/>
      <c r="CE1084" s="109"/>
      <c r="CF1084" s="109"/>
      <c r="CG1084" s="109"/>
      <c r="CH1084" s="109"/>
      <c r="CI1084" s="109"/>
      <c r="CJ1084" s="109"/>
      <c r="CK1084" s="109"/>
      <c r="CL1084" s="109"/>
      <c r="CM1084" s="109"/>
      <c r="CN1084" s="109"/>
      <c r="CO1084" s="109"/>
      <c r="CP1084" s="109"/>
      <c r="CQ1084" s="109"/>
      <c r="CR1084" s="109"/>
      <c r="CS1084" s="109"/>
      <c r="CT1084" s="109"/>
      <c r="CU1084" s="109"/>
      <c r="CV1084" s="109"/>
      <c r="CW1084" s="109"/>
      <c r="CX1084" s="109"/>
      <c r="CY1084" s="109"/>
      <c r="CZ1084" s="109"/>
      <c r="DA1084" s="109"/>
    </row>
    <row r="1085" spans="1:105">
      <c r="A1085" s="109"/>
      <c r="B1085" s="109"/>
      <c r="C1085" s="109"/>
      <c r="D1085" s="109"/>
      <c r="E1085" s="110"/>
      <c r="F1085" s="110"/>
      <c r="G1085" s="110"/>
      <c r="H1085" s="110"/>
      <c r="I1085" s="110"/>
      <c r="J1085" s="110"/>
      <c r="K1085" s="110"/>
      <c r="L1085" s="110"/>
      <c r="M1085" s="110"/>
      <c r="N1085" s="110"/>
      <c r="O1085" s="110"/>
      <c r="P1085" s="111"/>
      <c r="Q1085" s="110"/>
      <c r="R1085" s="112"/>
      <c r="S1085" s="112"/>
      <c r="T1085" s="109"/>
      <c r="U1085" s="113"/>
      <c r="V1085" s="113"/>
      <c r="W1085" s="113"/>
      <c r="X1085" s="109"/>
      <c r="Y1085" s="109"/>
      <c r="Z1085" s="114"/>
      <c r="AA1085" s="109"/>
      <c r="AB1085" s="109"/>
      <c r="AC1085" s="109"/>
      <c r="AD1085" s="109"/>
      <c r="AE1085" s="109"/>
      <c r="AF1085" s="109"/>
      <c r="AG1085" s="109"/>
      <c r="AH1085" s="109"/>
      <c r="AI1085" s="109"/>
      <c r="AJ1085" s="109"/>
      <c r="AK1085" s="109"/>
      <c r="AL1085" s="109"/>
      <c r="AM1085" s="109"/>
      <c r="AN1085" s="109"/>
      <c r="AO1085" s="109"/>
      <c r="AP1085" s="109"/>
      <c r="AQ1085" s="109"/>
      <c r="AR1085" s="109"/>
      <c r="AS1085" s="109"/>
      <c r="AT1085" s="109"/>
      <c r="AU1085" s="109"/>
      <c r="AV1085" s="109"/>
      <c r="AW1085" s="109"/>
      <c r="AX1085" s="109"/>
      <c r="AY1085" s="109"/>
      <c r="AZ1085" s="109"/>
      <c r="BA1085" s="109"/>
      <c r="BB1085" s="109"/>
      <c r="BC1085" s="109"/>
      <c r="BD1085" s="109"/>
      <c r="BE1085" s="109"/>
      <c r="BF1085" s="109"/>
      <c r="BG1085" s="109"/>
      <c r="BH1085" s="109"/>
      <c r="BI1085" s="109"/>
      <c r="BJ1085" s="109"/>
      <c r="BK1085" s="109"/>
      <c r="BL1085" s="109"/>
      <c r="BM1085" s="109"/>
      <c r="BN1085" s="109"/>
      <c r="BO1085" s="109"/>
      <c r="BP1085" s="109"/>
      <c r="BQ1085" s="109"/>
      <c r="BR1085" s="109"/>
      <c r="BS1085" s="109"/>
      <c r="BT1085" s="109"/>
      <c r="BU1085" s="109"/>
      <c r="BV1085" s="109"/>
      <c r="BW1085" s="109"/>
      <c r="BX1085" s="109"/>
      <c r="BY1085" s="109"/>
      <c r="BZ1085" s="109"/>
      <c r="CA1085" s="109"/>
      <c r="CB1085" s="109"/>
      <c r="CC1085" s="109"/>
      <c r="CD1085" s="109"/>
      <c r="CE1085" s="109"/>
      <c r="CF1085" s="109"/>
      <c r="CG1085" s="109"/>
      <c r="CH1085" s="109"/>
      <c r="CI1085" s="109"/>
      <c r="CJ1085" s="109"/>
      <c r="CK1085" s="109"/>
      <c r="CL1085" s="109"/>
      <c r="CM1085" s="109"/>
      <c r="CN1085" s="109"/>
      <c r="CO1085" s="109"/>
      <c r="CP1085" s="109"/>
      <c r="CQ1085" s="109"/>
      <c r="CR1085" s="109"/>
      <c r="CS1085" s="109"/>
      <c r="CT1085" s="109"/>
      <c r="CU1085" s="109"/>
      <c r="CV1085" s="109"/>
      <c r="CW1085" s="109"/>
      <c r="CX1085" s="109"/>
      <c r="CY1085" s="109"/>
      <c r="CZ1085" s="109"/>
      <c r="DA1085" s="109"/>
    </row>
    <row r="1086" spans="1:105">
      <c r="A1086" s="109"/>
      <c r="B1086" s="109"/>
      <c r="C1086" s="109"/>
      <c r="D1086" s="109"/>
      <c r="E1086" s="110"/>
      <c r="F1086" s="110"/>
      <c r="G1086" s="110"/>
      <c r="H1086" s="110"/>
      <c r="I1086" s="110"/>
      <c r="J1086" s="110"/>
      <c r="K1086" s="110"/>
      <c r="L1086" s="110"/>
      <c r="M1086" s="110"/>
      <c r="N1086" s="110"/>
      <c r="O1086" s="110"/>
      <c r="P1086" s="111"/>
      <c r="Q1086" s="110"/>
      <c r="R1086" s="112"/>
      <c r="S1086" s="112"/>
      <c r="T1086" s="109"/>
      <c r="U1086" s="113"/>
      <c r="V1086" s="113"/>
      <c r="W1086" s="113"/>
      <c r="X1086" s="109"/>
      <c r="Y1086" s="109"/>
      <c r="Z1086" s="114"/>
      <c r="AA1086" s="109"/>
      <c r="AB1086" s="109"/>
      <c r="AC1086" s="109"/>
      <c r="AD1086" s="109"/>
      <c r="AE1086" s="109"/>
      <c r="AF1086" s="109"/>
      <c r="AG1086" s="109"/>
      <c r="AH1086" s="109"/>
      <c r="AI1086" s="109"/>
      <c r="AJ1086" s="109"/>
      <c r="AK1086" s="109"/>
      <c r="AL1086" s="109"/>
      <c r="AM1086" s="109"/>
      <c r="AN1086" s="109"/>
      <c r="AO1086" s="109"/>
      <c r="AP1086" s="109"/>
      <c r="AQ1086" s="109"/>
      <c r="AR1086" s="109"/>
      <c r="AS1086" s="109"/>
      <c r="AT1086" s="109"/>
      <c r="AU1086" s="109"/>
      <c r="AV1086" s="109"/>
      <c r="AW1086" s="109"/>
      <c r="AX1086" s="109"/>
      <c r="AY1086" s="109"/>
      <c r="AZ1086" s="109"/>
      <c r="BA1086" s="109"/>
      <c r="BB1086" s="109"/>
      <c r="BC1086" s="109"/>
      <c r="BD1086" s="109"/>
      <c r="BE1086" s="109"/>
      <c r="BF1086" s="109"/>
      <c r="BG1086" s="109"/>
      <c r="BH1086" s="109"/>
      <c r="BI1086" s="109"/>
      <c r="BJ1086" s="109"/>
      <c r="BK1086" s="109"/>
      <c r="BL1086" s="109"/>
      <c r="BM1086" s="109"/>
      <c r="BN1086" s="109"/>
      <c r="BO1086" s="109"/>
      <c r="BP1086" s="109"/>
      <c r="BQ1086" s="109"/>
      <c r="BR1086" s="109"/>
      <c r="BS1086" s="109"/>
      <c r="BT1086" s="109"/>
      <c r="BU1086" s="109"/>
      <c r="BV1086" s="109"/>
      <c r="BW1086" s="109"/>
      <c r="BX1086" s="109"/>
      <c r="BY1086" s="109"/>
      <c r="BZ1086" s="109"/>
      <c r="CA1086" s="109"/>
      <c r="CB1086" s="109"/>
      <c r="CC1086" s="109"/>
      <c r="CD1086" s="109"/>
      <c r="CE1086" s="109"/>
      <c r="CF1086" s="109"/>
      <c r="CG1086" s="109"/>
      <c r="CH1086" s="109"/>
      <c r="CI1086" s="109"/>
      <c r="CJ1086" s="109"/>
      <c r="CK1086" s="109"/>
      <c r="CL1086" s="109"/>
      <c r="CM1086" s="109"/>
      <c r="CN1086" s="109"/>
      <c r="CO1086" s="109"/>
      <c r="CP1086" s="109"/>
      <c r="CQ1086" s="109"/>
      <c r="CR1086" s="109"/>
      <c r="CS1086" s="109"/>
      <c r="CT1086" s="109"/>
      <c r="CU1086" s="109"/>
      <c r="CV1086" s="109"/>
      <c r="CW1086" s="109"/>
      <c r="CX1086" s="109"/>
      <c r="CY1086" s="109"/>
      <c r="CZ1086" s="109"/>
      <c r="DA1086" s="109"/>
    </row>
    <row r="1087" spans="1:105">
      <c r="A1087" s="109"/>
      <c r="B1087" s="109"/>
      <c r="C1087" s="109"/>
      <c r="D1087" s="109"/>
      <c r="E1087" s="110"/>
      <c r="F1087" s="110"/>
      <c r="G1087" s="110"/>
      <c r="H1087" s="110"/>
      <c r="I1087" s="110"/>
      <c r="J1087" s="110"/>
      <c r="K1087" s="110"/>
      <c r="L1087" s="110"/>
      <c r="M1087" s="110"/>
      <c r="N1087" s="110"/>
      <c r="O1087" s="110"/>
      <c r="P1087" s="111"/>
      <c r="Q1087" s="110"/>
      <c r="R1087" s="112"/>
      <c r="S1087" s="112"/>
      <c r="T1087" s="109"/>
      <c r="U1087" s="113"/>
      <c r="V1087" s="113"/>
      <c r="W1087" s="113"/>
      <c r="X1087" s="109"/>
      <c r="Y1087" s="109"/>
      <c r="Z1087" s="114"/>
      <c r="AA1087" s="109"/>
      <c r="AB1087" s="109"/>
      <c r="AC1087" s="109"/>
      <c r="AD1087" s="109"/>
      <c r="AE1087" s="109"/>
      <c r="AF1087" s="109"/>
      <c r="AG1087" s="109"/>
      <c r="AH1087" s="109"/>
      <c r="AI1087" s="109"/>
      <c r="AJ1087" s="109"/>
      <c r="AK1087" s="109"/>
      <c r="AL1087" s="109"/>
      <c r="AM1087" s="109"/>
      <c r="AN1087" s="109"/>
      <c r="AO1087" s="109"/>
      <c r="AP1087" s="109"/>
      <c r="AQ1087" s="109"/>
      <c r="AR1087" s="109"/>
      <c r="AS1087" s="109"/>
      <c r="AT1087" s="109"/>
      <c r="AU1087" s="109"/>
      <c r="AV1087" s="109"/>
      <c r="AW1087" s="109"/>
      <c r="AX1087" s="109"/>
      <c r="AY1087" s="109"/>
      <c r="AZ1087" s="109"/>
      <c r="BA1087" s="109"/>
      <c r="BB1087" s="109"/>
      <c r="BC1087" s="109"/>
      <c r="BD1087" s="109"/>
      <c r="BE1087" s="109"/>
      <c r="BF1087" s="109"/>
      <c r="BG1087" s="109"/>
      <c r="BH1087" s="109"/>
      <c r="BI1087" s="109"/>
      <c r="BJ1087" s="109"/>
      <c r="BK1087" s="109"/>
      <c r="BL1087" s="109"/>
      <c r="BM1087" s="109"/>
      <c r="BN1087" s="109"/>
      <c r="BO1087" s="109"/>
      <c r="BP1087" s="109"/>
      <c r="BQ1087" s="109"/>
      <c r="BR1087" s="109"/>
      <c r="BS1087" s="109"/>
      <c r="BT1087" s="109"/>
      <c r="BU1087" s="109"/>
      <c r="BV1087" s="109"/>
      <c r="BW1087" s="109"/>
      <c r="BX1087" s="109"/>
      <c r="BY1087" s="109"/>
      <c r="BZ1087" s="109"/>
      <c r="CA1087" s="109"/>
      <c r="CB1087" s="109"/>
      <c r="CC1087" s="109"/>
      <c r="CD1087" s="109"/>
      <c r="CE1087" s="109"/>
      <c r="CF1087" s="109"/>
      <c r="CG1087" s="109"/>
      <c r="CH1087" s="109"/>
      <c r="CI1087" s="109"/>
      <c r="CJ1087" s="109"/>
      <c r="CK1087" s="109"/>
      <c r="CL1087" s="109"/>
      <c r="CM1087" s="109"/>
      <c r="CN1087" s="109"/>
      <c r="CO1087" s="109"/>
      <c r="CP1087" s="109"/>
      <c r="CQ1087" s="109"/>
      <c r="CR1087" s="109"/>
      <c r="CS1087" s="109"/>
      <c r="CT1087" s="109"/>
      <c r="CU1087" s="109"/>
      <c r="CV1087" s="109"/>
      <c r="CW1087" s="109"/>
      <c r="CX1087" s="109"/>
      <c r="CY1087" s="109"/>
      <c r="CZ1087" s="109"/>
      <c r="DA1087" s="109"/>
    </row>
    <row r="1088" spans="1:105">
      <c r="A1088" s="109"/>
      <c r="B1088" s="109"/>
      <c r="C1088" s="109"/>
      <c r="D1088" s="109"/>
      <c r="E1088" s="110"/>
      <c r="F1088" s="110"/>
      <c r="G1088" s="110"/>
      <c r="H1088" s="110"/>
      <c r="I1088" s="110"/>
      <c r="J1088" s="110"/>
      <c r="K1088" s="110"/>
      <c r="L1088" s="110"/>
      <c r="M1088" s="110"/>
      <c r="N1088" s="110"/>
      <c r="O1088" s="110"/>
      <c r="P1088" s="111"/>
      <c r="Q1088" s="110"/>
      <c r="R1088" s="112"/>
      <c r="S1088" s="112"/>
      <c r="T1088" s="109"/>
      <c r="U1088" s="113"/>
      <c r="V1088" s="113"/>
      <c r="W1088" s="113"/>
      <c r="X1088" s="109"/>
      <c r="Y1088" s="109"/>
      <c r="Z1088" s="114"/>
      <c r="AA1088" s="109"/>
      <c r="AB1088" s="109"/>
      <c r="AC1088" s="109"/>
      <c r="AD1088" s="109"/>
      <c r="AE1088" s="109"/>
      <c r="AF1088" s="109"/>
      <c r="AG1088" s="109"/>
      <c r="AH1088" s="109"/>
      <c r="AI1088" s="109"/>
      <c r="AJ1088" s="109"/>
      <c r="AK1088" s="109"/>
      <c r="AL1088" s="109"/>
      <c r="AM1088" s="109"/>
      <c r="AN1088" s="109"/>
      <c r="AO1088" s="109"/>
      <c r="AP1088" s="109"/>
      <c r="AQ1088" s="109"/>
      <c r="AR1088" s="109"/>
      <c r="AS1088" s="109"/>
      <c r="AT1088" s="109"/>
      <c r="AU1088" s="109"/>
      <c r="AV1088" s="109"/>
      <c r="AW1088" s="109"/>
      <c r="AX1088" s="109"/>
      <c r="AY1088" s="109"/>
      <c r="AZ1088" s="109"/>
      <c r="BA1088" s="109"/>
      <c r="BB1088" s="109"/>
      <c r="BC1088" s="109"/>
      <c r="BD1088" s="109"/>
      <c r="BE1088" s="109"/>
      <c r="BF1088" s="109"/>
      <c r="BG1088" s="109"/>
      <c r="BH1088" s="109"/>
      <c r="BI1088" s="109"/>
      <c r="BJ1088" s="109"/>
      <c r="BK1088" s="109"/>
      <c r="BL1088" s="109"/>
      <c r="BM1088" s="109"/>
      <c r="BN1088" s="109"/>
      <c r="BO1088" s="109"/>
      <c r="BP1088" s="109"/>
      <c r="BQ1088" s="109"/>
      <c r="BR1088" s="109"/>
      <c r="BS1088" s="109"/>
      <c r="BT1088" s="109"/>
      <c r="BU1088" s="109"/>
      <c r="BV1088" s="109"/>
      <c r="BW1088" s="109"/>
      <c r="BX1088" s="109"/>
      <c r="BY1088" s="109"/>
      <c r="BZ1088" s="109"/>
      <c r="CA1088" s="109"/>
      <c r="CB1088" s="109"/>
      <c r="CC1088" s="109"/>
      <c r="CD1088" s="109"/>
      <c r="CE1088" s="109"/>
      <c r="CF1088" s="109"/>
      <c r="CG1088" s="109"/>
      <c r="CH1088" s="109"/>
      <c r="CI1088" s="109"/>
      <c r="CJ1088" s="109"/>
      <c r="CK1088" s="109"/>
      <c r="CL1088" s="109"/>
      <c r="CM1088" s="109"/>
      <c r="CN1088" s="109"/>
      <c r="CO1088" s="109"/>
      <c r="CP1088" s="109"/>
      <c r="CQ1088" s="109"/>
      <c r="CR1088" s="109"/>
      <c r="CS1088" s="109"/>
      <c r="CT1088" s="109"/>
      <c r="CU1088" s="109"/>
      <c r="CV1088" s="109"/>
      <c r="CW1088" s="109"/>
      <c r="CX1088" s="109"/>
      <c r="CY1088" s="109"/>
      <c r="CZ1088" s="109"/>
      <c r="DA1088" s="109"/>
    </row>
    <row r="1089" spans="1:105">
      <c r="A1089" s="109"/>
      <c r="B1089" s="109"/>
      <c r="C1089" s="109"/>
      <c r="D1089" s="109"/>
      <c r="E1089" s="110"/>
      <c r="F1089" s="110"/>
      <c r="G1089" s="110"/>
      <c r="H1089" s="110"/>
      <c r="I1089" s="110"/>
      <c r="J1089" s="110"/>
      <c r="K1089" s="110"/>
      <c r="L1089" s="110"/>
      <c r="M1089" s="110"/>
      <c r="N1089" s="110"/>
      <c r="O1089" s="110"/>
      <c r="P1089" s="111"/>
      <c r="Q1089" s="110"/>
      <c r="R1089" s="112"/>
      <c r="S1089" s="112"/>
      <c r="T1089" s="109"/>
      <c r="U1089" s="113"/>
      <c r="V1089" s="113"/>
      <c r="W1089" s="113"/>
      <c r="X1089" s="109"/>
      <c r="Y1089" s="109"/>
      <c r="Z1089" s="114"/>
      <c r="AA1089" s="109"/>
      <c r="AB1089" s="109"/>
      <c r="AC1089" s="109"/>
      <c r="AD1089" s="109"/>
      <c r="AE1089" s="109"/>
      <c r="AF1089" s="109"/>
      <c r="AG1089" s="109"/>
      <c r="AH1089" s="109"/>
      <c r="AI1089" s="109"/>
      <c r="AJ1089" s="109"/>
      <c r="AK1089" s="109"/>
      <c r="AL1089" s="109"/>
      <c r="AM1089" s="109"/>
      <c r="AN1089" s="109"/>
      <c r="AO1089" s="109"/>
      <c r="AP1089" s="109"/>
      <c r="AQ1089" s="109"/>
      <c r="AR1089" s="109"/>
      <c r="AS1089" s="109"/>
      <c r="AT1089" s="109"/>
      <c r="AU1089" s="109"/>
      <c r="AV1089" s="109"/>
      <c r="AW1089" s="109"/>
      <c r="AX1089" s="109"/>
      <c r="AY1089" s="109"/>
      <c r="AZ1089" s="109"/>
      <c r="BA1089" s="109"/>
      <c r="BB1089" s="109"/>
      <c r="BC1089" s="109"/>
      <c r="BD1089" s="109"/>
      <c r="BE1089" s="109"/>
      <c r="BF1089" s="109"/>
      <c r="BG1089" s="109"/>
      <c r="BH1089" s="109"/>
      <c r="BI1089" s="109"/>
      <c r="BJ1089" s="109"/>
      <c r="BK1089" s="109"/>
      <c r="BL1089" s="109"/>
      <c r="BM1089" s="109"/>
      <c r="BN1089" s="109"/>
      <c r="BO1089" s="109"/>
      <c r="BP1089" s="109"/>
      <c r="BQ1089" s="109"/>
      <c r="BR1089" s="109"/>
      <c r="BS1089" s="109"/>
      <c r="BT1089" s="109"/>
      <c r="BU1089" s="109"/>
      <c r="BV1089" s="109"/>
      <c r="BW1089" s="109"/>
      <c r="BX1089" s="109"/>
      <c r="BY1089" s="109"/>
      <c r="BZ1089" s="109"/>
      <c r="CA1089" s="109"/>
      <c r="CB1089" s="109"/>
      <c r="CC1089" s="109"/>
      <c r="CD1089" s="109"/>
      <c r="CE1089" s="109"/>
      <c r="CF1089" s="109"/>
      <c r="CG1089" s="109"/>
      <c r="CH1089" s="109"/>
      <c r="CI1089" s="109"/>
      <c r="CJ1089" s="109"/>
      <c r="CK1089" s="109"/>
      <c r="CL1089" s="109"/>
      <c r="CM1089" s="109"/>
      <c r="CN1089" s="109"/>
      <c r="CO1089" s="109"/>
      <c r="CP1089" s="109"/>
      <c r="CQ1089" s="109"/>
      <c r="CR1089" s="109"/>
      <c r="CS1089" s="109"/>
      <c r="CT1089" s="109"/>
      <c r="CU1089" s="109"/>
      <c r="CV1089" s="109"/>
      <c r="CW1089" s="109"/>
      <c r="CX1089" s="109"/>
      <c r="CY1089" s="109"/>
      <c r="CZ1089" s="109"/>
      <c r="DA1089" s="109"/>
    </row>
    <row r="1090" spans="1:105">
      <c r="A1090" s="109"/>
      <c r="B1090" s="109"/>
      <c r="C1090" s="109"/>
      <c r="D1090" s="109"/>
      <c r="E1090" s="110"/>
      <c r="F1090" s="110"/>
      <c r="G1090" s="110"/>
      <c r="H1090" s="110"/>
      <c r="I1090" s="110"/>
      <c r="J1090" s="110"/>
      <c r="K1090" s="110"/>
      <c r="L1090" s="110"/>
      <c r="M1090" s="110"/>
      <c r="N1090" s="110"/>
      <c r="O1090" s="110"/>
      <c r="P1090" s="111"/>
      <c r="Q1090" s="110"/>
      <c r="R1090" s="112"/>
      <c r="S1090" s="112"/>
      <c r="T1090" s="109"/>
      <c r="U1090" s="113"/>
      <c r="V1090" s="113"/>
      <c r="W1090" s="113"/>
      <c r="X1090" s="109"/>
      <c r="Y1090" s="109"/>
      <c r="Z1090" s="114"/>
      <c r="AA1090" s="109"/>
      <c r="AB1090" s="109"/>
      <c r="AC1090" s="109"/>
      <c r="AD1090" s="109"/>
      <c r="AE1090" s="109"/>
      <c r="AF1090" s="109"/>
      <c r="AG1090" s="109"/>
      <c r="AH1090" s="109"/>
      <c r="AI1090" s="109"/>
      <c r="AJ1090" s="109"/>
      <c r="AK1090" s="109"/>
      <c r="AL1090" s="109"/>
      <c r="AM1090" s="109"/>
      <c r="AN1090" s="109"/>
      <c r="AO1090" s="109"/>
      <c r="AP1090" s="109"/>
      <c r="AQ1090" s="109"/>
      <c r="AR1090" s="109"/>
      <c r="AS1090" s="109"/>
      <c r="AT1090" s="109"/>
      <c r="AU1090" s="109"/>
      <c r="AV1090" s="109"/>
      <c r="AW1090" s="109"/>
      <c r="AX1090" s="109"/>
      <c r="AY1090" s="109"/>
      <c r="AZ1090" s="109"/>
      <c r="BA1090" s="109"/>
      <c r="BB1090" s="109"/>
      <c r="BC1090" s="109"/>
      <c r="BD1090" s="109"/>
      <c r="BE1090" s="109"/>
      <c r="BF1090" s="109"/>
      <c r="BG1090" s="109"/>
      <c r="BH1090" s="109"/>
      <c r="BI1090" s="109"/>
      <c r="BJ1090" s="109"/>
      <c r="BK1090" s="109"/>
      <c r="BL1090" s="109"/>
      <c r="BM1090" s="109"/>
      <c r="BN1090" s="109"/>
      <c r="BO1090" s="109"/>
      <c r="BP1090" s="109"/>
      <c r="BQ1090" s="109"/>
      <c r="BR1090" s="109"/>
      <c r="BS1090" s="109"/>
      <c r="BT1090" s="109"/>
      <c r="BU1090" s="109"/>
      <c r="BV1090" s="109"/>
      <c r="BW1090" s="109"/>
      <c r="BX1090" s="109"/>
      <c r="BY1090" s="109"/>
      <c r="BZ1090" s="109"/>
      <c r="CA1090" s="109"/>
      <c r="CB1090" s="109"/>
      <c r="CC1090" s="109"/>
      <c r="CD1090" s="109"/>
      <c r="CE1090" s="109"/>
      <c r="CF1090" s="109"/>
      <c r="CG1090" s="109"/>
      <c r="CH1090" s="109"/>
      <c r="CI1090" s="109"/>
      <c r="CJ1090" s="109"/>
      <c r="CK1090" s="109"/>
      <c r="CL1090" s="109"/>
      <c r="CM1090" s="109"/>
      <c r="CN1090" s="109"/>
      <c r="CO1090" s="109"/>
      <c r="CP1090" s="109"/>
      <c r="CQ1090" s="109"/>
      <c r="CR1090" s="109"/>
      <c r="CS1090" s="109"/>
      <c r="CT1090" s="109"/>
      <c r="CU1090" s="109"/>
      <c r="CV1090" s="109"/>
      <c r="CW1090" s="109"/>
      <c r="CX1090" s="109"/>
      <c r="CY1090" s="109"/>
      <c r="CZ1090" s="109"/>
      <c r="DA1090" s="109"/>
    </row>
    <row r="1091" spans="1:105">
      <c r="A1091" s="109"/>
      <c r="B1091" s="109"/>
      <c r="C1091" s="109"/>
      <c r="D1091" s="109"/>
      <c r="E1091" s="110"/>
      <c r="F1091" s="110"/>
      <c r="G1091" s="110"/>
      <c r="H1091" s="110"/>
      <c r="I1091" s="110"/>
      <c r="J1091" s="110"/>
      <c r="K1091" s="110"/>
      <c r="L1091" s="110"/>
      <c r="M1091" s="110"/>
      <c r="N1091" s="110"/>
      <c r="O1091" s="110"/>
      <c r="P1091" s="111"/>
      <c r="Q1091" s="110"/>
      <c r="R1091" s="112"/>
      <c r="S1091" s="112"/>
      <c r="T1091" s="109"/>
      <c r="U1091" s="113"/>
      <c r="V1091" s="113"/>
      <c r="W1091" s="113"/>
      <c r="X1091" s="109"/>
      <c r="Y1091" s="109"/>
      <c r="Z1091" s="114"/>
      <c r="AA1091" s="109"/>
      <c r="AB1091" s="109"/>
      <c r="AC1091" s="109"/>
      <c r="AD1091" s="109"/>
      <c r="AE1091" s="109"/>
      <c r="AF1091" s="109"/>
      <c r="AG1091" s="109"/>
      <c r="AH1091" s="109"/>
      <c r="AI1091" s="109"/>
      <c r="AJ1091" s="109"/>
      <c r="AK1091" s="109"/>
      <c r="AL1091" s="109"/>
      <c r="AM1091" s="109"/>
      <c r="AN1091" s="109"/>
      <c r="AO1091" s="109"/>
      <c r="AP1091" s="109"/>
      <c r="AQ1091" s="109"/>
      <c r="AR1091" s="109"/>
      <c r="AS1091" s="109"/>
      <c r="AT1091" s="109"/>
      <c r="AU1091" s="109"/>
      <c r="AV1091" s="109"/>
      <c r="AW1091" s="109"/>
      <c r="AX1091" s="109"/>
      <c r="AY1091" s="109"/>
      <c r="AZ1091" s="109"/>
      <c r="BA1091" s="109"/>
      <c r="BB1091" s="109"/>
      <c r="BC1091" s="109"/>
      <c r="BD1091" s="109"/>
      <c r="BE1091" s="109"/>
      <c r="BF1091" s="109"/>
      <c r="BG1091" s="109"/>
      <c r="BH1091" s="109"/>
      <c r="BI1091" s="109"/>
      <c r="BJ1091" s="109"/>
      <c r="BK1091" s="109"/>
      <c r="BL1091" s="109"/>
      <c r="BM1091" s="109"/>
      <c r="BN1091" s="109"/>
      <c r="BO1091" s="109"/>
      <c r="BP1091" s="109"/>
      <c r="BQ1091" s="109"/>
      <c r="BR1091" s="109"/>
      <c r="BS1091" s="109"/>
      <c r="BT1091" s="109"/>
      <c r="BU1091" s="109"/>
      <c r="BV1091" s="109"/>
      <c r="BW1091" s="109"/>
      <c r="BX1091" s="109"/>
      <c r="BY1091" s="109"/>
      <c r="BZ1091" s="109"/>
      <c r="CA1091" s="109"/>
      <c r="CB1091" s="109"/>
      <c r="CC1091" s="109"/>
      <c r="CD1091" s="109"/>
      <c r="CE1091" s="109"/>
      <c r="CF1091" s="109"/>
      <c r="CG1091" s="109"/>
      <c r="CH1091" s="109"/>
      <c r="CI1091" s="109"/>
      <c r="CJ1091" s="109"/>
      <c r="CK1091" s="109"/>
      <c r="CL1091" s="109"/>
      <c r="CM1091" s="109"/>
      <c r="CN1091" s="109"/>
      <c r="CO1091" s="109"/>
      <c r="CP1091" s="109"/>
      <c r="CQ1091" s="109"/>
      <c r="CR1091" s="109"/>
      <c r="CS1091" s="109"/>
      <c r="CT1091" s="109"/>
      <c r="CU1091" s="109"/>
      <c r="CV1091" s="109"/>
      <c r="CW1091" s="109"/>
      <c r="CX1091" s="109"/>
      <c r="CY1091" s="109"/>
      <c r="CZ1091" s="109"/>
      <c r="DA1091" s="109"/>
    </row>
    <row r="1092" spans="1:105">
      <c r="A1092" s="109"/>
      <c r="B1092" s="109"/>
      <c r="C1092" s="109"/>
      <c r="D1092" s="109"/>
      <c r="E1092" s="110"/>
      <c r="F1092" s="110"/>
      <c r="G1092" s="110"/>
      <c r="H1092" s="110"/>
      <c r="I1092" s="110"/>
      <c r="J1092" s="110"/>
      <c r="K1092" s="110"/>
      <c r="L1092" s="110"/>
      <c r="M1092" s="110"/>
      <c r="N1092" s="110"/>
      <c r="O1092" s="110"/>
      <c r="P1092" s="111"/>
      <c r="Q1092" s="110"/>
      <c r="R1092" s="112"/>
      <c r="S1092" s="112"/>
      <c r="T1092" s="109"/>
      <c r="U1092" s="113"/>
      <c r="V1092" s="113"/>
      <c r="W1092" s="113"/>
      <c r="X1092" s="109"/>
      <c r="Y1092" s="109"/>
      <c r="Z1092" s="114"/>
      <c r="AA1092" s="109"/>
      <c r="AB1092" s="109"/>
      <c r="AC1092" s="109"/>
      <c r="AD1092" s="109"/>
      <c r="AE1092" s="109"/>
      <c r="AF1092" s="109"/>
      <c r="AG1092" s="109"/>
      <c r="AH1092" s="109"/>
      <c r="AI1092" s="109"/>
      <c r="AJ1092" s="109"/>
      <c r="AK1092" s="109"/>
      <c r="AL1092" s="109"/>
      <c r="AM1092" s="109"/>
      <c r="AN1092" s="109"/>
      <c r="AO1092" s="109"/>
      <c r="AP1092" s="109"/>
      <c r="AQ1092" s="109"/>
      <c r="AR1092" s="109"/>
      <c r="AS1092" s="109"/>
      <c r="AT1092" s="109"/>
      <c r="AU1092" s="109"/>
      <c r="AV1092" s="109"/>
      <c r="AW1092" s="109"/>
      <c r="AX1092" s="109"/>
      <c r="AY1092" s="109"/>
      <c r="AZ1092" s="109"/>
      <c r="BA1092" s="109"/>
      <c r="BB1092" s="109"/>
      <c r="BC1092" s="109"/>
      <c r="BD1092" s="109"/>
      <c r="BE1092" s="109"/>
      <c r="BF1092" s="109"/>
      <c r="BG1092" s="109"/>
      <c r="BH1092" s="109"/>
      <c r="BI1092" s="109"/>
      <c r="BJ1092" s="109"/>
      <c r="BK1092" s="109"/>
      <c r="BL1092" s="109"/>
      <c r="BM1092" s="109"/>
      <c r="BN1092" s="109"/>
      <c r="BO1092" s="109"/>
      <c r="BP1092" s="109"/>
      <c r="BQ1092" s="109"/>
      <c r="BR1092" s="109"/>
      <c r="BS1092" s="109"/>
      <c r="BT1092" s="109"/>
      <c r="BU1092" s="109"/>
      <c r="BV1092" s="109"/>
      <c r="BW1092" s="109"/>
      <c r="BX1092" s="109"/>
      <c r="BY1092" s="109"/>
      <c r="BZ1092" s="109"/>
      <c r="CA1092" s="109"/>
      <c r="CB1092" s="109"/>
      <c r="CC1092" s="109"/>
      <c r="CD1092" s="109"/>
      <c r="CE1092" s="109"/>
      <c r="CF1092" s="109"/>
      <c r="CG1092" s="109"/>
      <c r="CH1092" s="109"/>
      <c r="CI1092" s="109"/>
      <c r="CJ1092" s="109"/>
      <c r="CK1092" s="109"/>
      <c r="CL1092" s="109"/>
      <c r="CM1092" s="109"/>
      <c r="CN1092" s="109"/>
      <c r="CO1092" s="109"/>
      <c r="CP1092" s="109"/>
      <c r="CQ1092" s="109"/>
      <c r="CR1092" s="109"/>
      <c r="CS1092" s="109"/>
      <c r="CT1092" s="109"/>
      <c r="CU1092" s="109"/>
      <c r="CV1092" s="109"/>
      <c r="CW1092" s="109"/>
      <c r="CX1092" s="109"/>
      <c r="CY1092" s="109"/>
      <c r="CZ1092" s="109"/>
      <c r="DA1092" s="109"/>
    </row>
    <row r="1093" spans="1:105">
      <c r="A1093" s="109"/>
      <c r="B1093" s="109"/>
      <c r="C1093" s="109"/>
      <c r="D1093" s="109"/>
      <c r="E1093" s="110"/>
      <c r="F1093" s="110"/>
      <c r="G1093" s="110"/>
      <c r="H1093" s="110"/>
      <c r="I1093" s="110"/>
      <c r="J1093" s="110"/>
      <c r="K1093" s="110"/>
      <c r="L1093" s="110"/>
      <c r="M1093" s="110"/>
      <c r="N1093" s="110"/>
      <c r="O1093" s="110"/>
      <c r="P1093" s="111"/>
      <c r="Q1093" s="110"/>
      <c r="R1093" s="112"/>
      <c r="S1093" s="112"/>
      <c r="T1093" s="109"/>
      <c r="U1093" s="113"/>
      <c r="V1093" s="113"/>
      <c r="W1093" s="113"/>
      <c r="X1093" s="109"/>
      <c r="Y1093" s="109"/>
      <c r="Z1093" s="114"/>
      <c r="AA1093" s="109"/>
      <c r="AB1093" s="109"/>
      <c r="AC1093" s="109"/>
      <c r="AD1093" s="109"/>
      <c r="AE1093" s="109"/>
      <c r="AF1093" s="109"/>
      <c r="AG1093" s="109"/>
      <c r="AH1093" s="109"/>
      <c r="AI1093" s="109"/>
      <c r="AJ1093" s="109"/>
      <c r="AK1093" s="109"/>
      <c r="AL1093" s="109"/>
      <c r="AM1093" s="109"/>
      <c r="AN1093" s="109"/>
      <c r="AO1093" s="109"/>
      <c r="AP1093" s="109"/>
      <c r="AQ1093" s="109"/>
      <c r="AR1093" s="109"/>
      <c r="AS1093" s="109"/>
      <c r="AT1093" s="109"/>
      <c r="AU1093" s="109"/>
      <c r="AV1093" s="109"/>
      <c r="AW1093" s="109"/>
      <c r="AX1093" s="109"/>
      <c r="AY1093" s="109"/>
      <c r="AZ1093" s="109"/>
      <c r="BA1093" s="109"/>
      <c r="BB1093" s="109"/>
      <c r="BC1093" s="109"/>
      <c r="BD1093" s="109"/>
      <c r="BE1093" s="109"/>
      <c r="BF1093" s="109"/>
      <c r="BG1093" s="109"/>
      <c r="BH1093" s="109"/>
      <c r="BI1093" s="109"/>
      <c r="BJ1093" s="109"/>
      <c r="BK1093" s="109"/>
      <c r="BL1093" s="109"/>
      <c r="BM1093" s="109"/>
      <c r="BN1093" s="109"/>
      <c r="BO1093" s="109"/>
      <c r="BP1093" s="109"/>
      <c r="BQ1093" s="109"/>
      <c r="BR1093" s="109"/>
      <c r="BS1093" s="109"/>
      <c r="BT1093" s="109"/>
      <c r="BU1093" s="109"/>
      <c r="BV1093" s="109"/>
      <c r="BW1093" s="109"/>
      <c r="BX1093" s="109"/>
      <c r="BY1093" s="109"/>
      <c r="BZ1093" s="109"/>
      <c r="CA1093" s="109"/>
      <c r="CB1093" s="109"/>
      <c r="CC1093" s="109"/>
      <c r="CD1093" s="109"/>
      <c r="CE1093" s="109"/>
      <c r="CF1093" s="109"/>
      <c r="CG1093" s="109"/>
      <c r="CH1093" s="109"/>
      <c r="CI1093" s="109"/>
      <c r="CJ1093" s="109"/>
      <c r="CK1093" s="109"/>
      <c r="CL1093" s="109"/>
      <c r="CM1093" s="109"/>
      <c r="CN1093" s="109"/>
      <c r="CO1093" s="109"/>
      <c r="CP1093" s="109"/>
      <c r="CQ1093" s="109"/>
      <c r="CR1093" s="109"/>
      <c r="CS1093" s="109"/>
      <c r="CT1093" s="109"/>
      <c r="CU1093" s="109"/>
      <c r="CV1093" s="109"/>
      <c r="CW1093" s="109"/>
      <c r="CX1093" s="109"/>
      <c r="CY1093" s="109"/>
      <c r="CZ1093" s="109"/>
      <c r="DA1093" s="109"/>
    </row>
    <row r="1094" spans="1:105">
      <c r="A1094" s="109"/>
      <c r="B1094" s="109"/>
      <c r="C1094" s="109"/>
      <c r="D1094" s="109"/>
      <c r="E1094" s="110"/>
      <c r="F1094" s="110"/>
      <c r="G1094" s="110"/>
      <c r="H1094" s="110"/>
      <c r="I1094" s="110"/>
      <c r="J1094" s="110"/>
      <c r="K1094" s="110"/>
      <c r="L1094" s="110"/>
      <c r="M1094" s="110"/>
      <c r="N1094" s="110"/>
      <c r="O1094" s="110"/>
      <c r="P1094" s="111"/>
      <c r="Q1094" s="110"/>
      <c r="R1094" s="112"/>
      <c r="S1094" s="112"/>
      <c r="T1094" s="109"/>
      <c r="U1094" s="113"/>
      <c r="V1094" s="113"/>
      <c r="W1094" s="113"/>
      <c r="X1094" s="109"/>
      <c r="Y1094" s="109"/>
      <c r="Z1094" s="114"/>
      <c r="AA1094" s="109"/>
      <c r="AB1094" s="109"/>
      <c r="AC1094" s="109"/>
      <c r="AD1094" s="109"/>
      <c r="AE1094" s="109"/>
      <c r="AF1094" s="109"/>
      <c r="AG1094" s="109"/>
      <c r="AH1094" s="109"/>
      <c r="AI1094" s="109"/>
      <c r="AJ1094" s="109"/>
      <c r="AK1094" s="109"/>
      <c r="AL1094" s="109"/>
      <c r="AM1094" s="109"/>
      <c r="AN1094" s="109"/>
      <c r="AO1094" s="109"/>
      <c r="AP1094" s="109"/>
      <c r="AQ1094" s="109"/>
      <c r="AR1094" s="109"/>
      <c r="AS1094" s="109"/>
      <c r="AT1094" s="109"/>
      <c r="AU1094" s="109"/>
      <c r="AV1094" s="109"/>
      <c r="AW1094" s="109"/>
      <c r="AX1094" s="109"/>
      <c r="AY1094" s="109"/>
      <c r="AZ1094" s="109"/>
      <c r="BA1094" s="109"/>
      <c r="BB1094" s="109"/>
      <c r="BC1094" s="109"/>
      <c r="BD1094" s="109"/>
      <c r="BE1094" s="109"/>
      <c r="BF1094" s="109"/>
      <c r="BG1094" s="109"/>
      <c r="BH1094" s="109"/>
      <c r="BI1094" s="109"/>
      <c r="BJ1094" s="109"/>
      <c r="BK1094" s="109"/>
      <c r="BL1094" s="109"/>
      <c r="BM1094" s="109"/>
      <c r="BN1094" s="109"/>
      <c r="BO1094" s="109"/>
      <c r="BP1094" s="109"/>
      <c r="BQ1094" s="109"/>
      <c r="BR1094" s="109"/>
      <c r="BS1094" s="109"/>
      <c r="BT1094" s="109"/>
      <c r="BU1094" s="109"/>
      <c r="BV1094" s="109"/>
      <c r="BW1094" s="109"/>
      <c r="BX1094" s="109"/>
      <c r="BY1094" s="109"/>
      <c r="BZ1094" s="109"/>
      <c r="CA1094" s="109"/>
      <c r="CB1094" s="109"/>
      <c r="CC1094" s="109"/>
      <c r="CD1094" s="109"/>
      <c r="CE1094" s="109"/>
      <c r="CF1094" s="109"/>
      <c r="CG1094" s="109"/>
      <c r="CH1094" s="109"/>
      <c r="CI1094" s="109"/>
      <c r="CJ1094" s="109"/>
      <c r="CK1094" s="109"/>
      <c r="CL1094" s="109"/>
      <c r="CM1094" s="109"/>
      <c r="CN1094" s="109"/>
      <c r="CO1094" s="109"/>
      <c r="CP1094" s="109"/>
      <c r="CQ1094" s="109"/>
      <c r="CR1094" s="109"/>
      <c r="CS1094" s="109"/>
      <c r="CT1094" s="109"/>
      <c r="CU1094" s="109"/>
      <c r="CV1094" s="109"/>
      <c r="CW1094" s="109"/>
      <c r="CX1094" s="109"/>
      <c r="CY1094" s="109"/>
      <c r="CZ1094" s="109"/>
      <c r="DA1094" s="109"/>
    </row>
    <row r="1095" spans="1:105">
      <c r="A1095" s="109"/>
      <c r="B1095" s="109"/>
      <c r="C1095" s="109"/>
      <c r="D1095" s="109"/>
      <c r="E1095" s="110"/>
      <c r="F1095" s="110"/>
      <c r="G1095" s="110"/>
      <c r="H1095" s="110"/>
      <c r="I1095" s="110"/>
      <c r="J1095" s="110"/>
      <c r="K1095" s="110"/>
      <c r="L1095" s="110"/>
      <c r="M1095" s="110"/>
      <c r="N1095" s="110"/>
      <c r="O1095" s="110"/>
      <c r="P1095" s="111"/>
      <c r="Q1095" s="110"/>
      <c r="R1095" s="112"/>
      <c r="S1095" s="112"/>
      <c r="T1095" s="109"/>
      <c r="U1095" s="113"/>
      <c r="V1095" s="113"/>
      <c r="W1095" s="113"/>
      <c r="X1095" s="109"/>
      <c r="Y1095" s="109"/>
      <c r="Z1095" s="114"/>
      <c r="AA1095" s="109"/>
      <c r="AB1095" s="109"/>
      <c r="AC1095" s="109"/>
      <c r="AD1095" s="109"/>
      <c r="AE1095" s="109"/>
      <c r="AF1095" s="109"/>
      <c r="AG1095" s="109"/>
      <c r="AH1095" s="109"/>
      <c r="AI1095" s="109"/>
      <c r="AJ1095" s="109"/>
      <c r="AK1095" s="109"/>
      <c r="AL1095" s="109"/>
      <c r="AM1095" s="109"/>
      <c r="AN1095" s="109"/>
      <c r="AO1095" s="109"/>
      <c r="AP1095" s="109"/>
      <c r="AQ1095" s="109"/>
      <c r="AR1095" s="109"/>
      <c r="AS1095" s="109"/>
      <c r="AT1095" s="109"/>
      <c r="AU1095" s="109"/>
      <c r="AV1095" s="109"/>
      <c r="AW1095" s="109"/>
      <c r="AX1095" s="109"/>
      <c r="AY1095" s="109"/>
      <c r="AZ1095" s="109"/>
      <c r="BA1095" s="109"/>
      <c r="BB1095" s="109"/>
      <c r="BC1095" s="109"/>
      <c r="BD1095" s="109"/>
      <c r="BE1095" s="109"/>
      <c r="BF1095" s="109"/>
      <c r="BG1095" s="109"/>
      <c r="BH1095" s="109"/>
      <c r="BI1095" s="109"/>
      <c r="BJ1095" s="109"/>
      <c r="BK1095" s="109"/>
      <c r="BL1095" s="109"/>
      <c r="BM1095" s="109"/>
      <c r="BN1095" s="109"/>
      <c r="BO1095" s="109"/>
      <c r="BP1095" s="109"/>
      <c r="BQ1095" s="109"/>
      <c r="BR1095" s="109"/>
      <c r="BS1095" s="109"/>
      <c r="BT1095" s="109"/>
      <c r="BU1095" s="109"/>
      <c r="BV1095" s="109"/>
      <c r="BW1095" s="109"/>
      <c r="BX1095" s="109"/>
      <c r="BY1095" s="109"/>
      <c r="BZ1095" s="109"/>
      <c r="CA1095" s="109"/>
      <c r="CB1095" s="109"/>
      <c r="CC1095" s="109"/>
      <c r="CD1095" s="109"/>
      <c r="CE1095" s="109"/>
      <c r="CF1095" s="109"/>
      <c r="CG1095" s="109"/>
      <c r="CH1095" s="109"/>
      <c r="CI1095" s="109"/>
      <c r="CJ1095" s="109"/>
      <c r="CK1095" s="109"/>
      <c r="CL1095" s="109"/>
      <c r="CM1095" s="109"/>
      <c r="CN1095" s="109"/>
      <c r="CO1095" s="109"/>
      <c r="CP1095" s="109"/>
      <c r="CQ1095" s="109"/>
      <c r="CR1095" s="109"/>
      <c r="CS1095" s="109"/>
      <c r="CT1095" s="109"/>
      <c r="CU1095" s="109"/>
      <c r="CV1095" s="109"/>
      <c r="CW1095" s="109"/>
      <c r="CX1095" s="109"/>
      <c r="CY1095" s="109"/>
      <c r="CZ1095" s="109"/>
      <c r="DA1095" s="109"/>
    </row>
    <row r="1096" spans="1:105">
      <c r="A1096" s="109"/>
      <c r="B1096" s="109"/>
      <c r="C1096" s="109"/>
      <c r="D1096" s="109"/>
      <c r="E1096" s="110"/>
      <c r="F1096" s="110"/>
      <c r="G1096" s="110"/>
      <c r="H1096" s="110"/>
      <c r="I1096" s="110"/>
      <c r="J1096" s="110"/>
      <c r="K1096" s="110"/>
      <c r="L1096" s="110"/>
      <c r="M1096" s="110"/>
      <c r="N1096" s="110"/>
      <c r="O1096" s="110"/>
      <c r="P1096" s="111"/>
      <c r="Q1096" s="110"/>
      <c r="R1096" s="112"/>
      <c r="S1096" s="112"/>
      <c r="T1096" s="109"/>
      <c r="U1096" s="113"/>
      <c r="V1096" s="113"/>
      <c r="W1096" s="113"/>
      <c r="X1096" s="109"/>
      <c r="Y1096" s="109"/>
      <c r="Z1096" s="114"/>
      <c r="AA1096" s="109"/>
      <c r="AB1096" s="109"/>
      <c r="AC1096" s="109"/>
      <c r="AD1096" s="109"/>
      <c r="AE1096" s="109"/>
      <c r="AF1096" s="109"/>
      <c r="AG1096" s="109"/>
      <c r="AH1096" s="109"/>
      <c r="AI1096" s="109"/>
      <c r="AJ1096" s="109"/>
      <c r="AK1096" s="109"/>
      <c r="AL1096" s="109"/>
      <c r="AM1096" s="109"/>
      <c r="AN1096" s="109"/>
      <c r="AO1096" s="109"/>
      <c r="AP1096" s="109"/>
      <c r="AQ1096" s="109"/>
      <c r="AR1096" s="109"/>
      <c r="AS1096" s="109"/>
      <c r="AT1096" s="109"/>
      <c r="AU1096" s="109"/>
      <c r="AV1096" s="109"/>
      <c r="AW1096" s="109"/>
      <c r="AX1096" s="109"/>
      <c r="AY1096" s="109"/>
      <c r="AZ1096" s="109"/>
      <c r="BA1096" s="109"/>
      <c r="BB1096" s="109"/>
      <c r="BC1096" s="109"/>
      <c r="BD1096" s="109"/>
      <c r="BE1096" s="109"/>
      <c r="BF1096" s="109"/>
      <c r="BG1096" s="109"/>
      <c r="BH1096" s="109"/>
      <c r="BI1096" s="109"/>
      <c r="BJ1096" s="109"/>
      <c r="BK1096" s="109"/>
      <c r="BL1096" s="109"/>
      <c r="BM1096" s="109"/>
      <c r="BN1096" s="109"/>
      <c r="BO1096" s="109"/>
      <c r="BP1096" s="109"/>
      <c r="BQ1096" s="109"/>
      <c r="BR1096" s="109"/>
      <c r="BS1096" s="109"/>
      <c r="BT1096" s="109"/>
      <c r="BU1096" s="109"/>
      <c r="BV1096" s="109"/>
      <c r="BW1096" s="109"/>
      <c r="BX1096" s="109"/>
      <c r="BY1096" s="109"/>
      <c r="BZ1096" s="109"/>
      <c r="CA1096" s="109"/>
      <c r="CB1096" s="109"/>
      <c r="CC1096" s="109"/>
      <c r="CD1096" s="109"/>
      <c r="CE1096" s="109"/>
      <c r="CF1096" s="109"/>
      <c r="CG1096" s="109"/>
      <c r="CH1096" s="109"/>
      <c r="CI1096" s="109"/>
      <c r="CJ1096" s="109"/>
      <c r="CK1096" s="109"/>
      <c r="CL1096" s="109"/>
      <c r="CM1096" s="109"/>
      <c r="CN1096" s="109"/>
      <c r="CO1096" s="109"/>
      <c r="CP1096" s="109"/>
      <c r="CQ1096" s="109"/>
      <c r="CR1096" s="109"/>
      <c r="CS1096" s="109"/>
      <c r="CT1096" s="109"/>
      <c r="CU1096" s="109"/>
      <c r="CV1096" s="109"/>
      <c r="CW1096" s="109"/>
      <c r="CX1096" s="109"/>
      <c r="CY1096" s="109"/>
      <c r="CZ1096" s="109"/>
      <c r="DA1096" s="109"/>
    </row>
    <row r="1097" spans="1:105">
      <c r="A1097" s="109"/>
      <c r="B1097" s="109"/>
      <c r="C1097" s="109"/>
      <c r="D1097" s="109"/>
      <c r="E1097" s="110"/>
      <c r="F1097" s="110"/>
      <c r="G1097" s="110"/>
      <c r="H1097" s="110"/>
      <c r="I1097" s="110"/>
      <c r="J1097" s="110"/>
      <c r="K1097" s="110"/>
      <c r="L1097" s="110"/>
      <c r="M1097" s="110"/>
      <c r="N1097" s="110"/>
      <c r="O1097" s="110"/>
      <c r="P1097" s="111"/>
      <c r="Q1097" s="110"/>
      <c r="R1097" s="112"/>
      <c r="S1097" s="112"/>
      <c r="T1097" s="109"/>
      <c r="U1097" s="113"/>
      <c r="V1097" s="113"/>
      <c r="W1097" s="113"/>
      <c r="X1097" s="109"/>
      <c r="Y1097" s="109"/>
      <c r="Z1097" s="114"/>
      <c r="AA1097" s="109"/>
      <c r="AB1097" s="109"/>
      <c r="AC1097" s="109"/>
      <c r="AD1097" s="109"/>
      <c r="AE1097" s="109"/>
      <c r="AF1097" s="109"/>
      <c r="AG1097" s="109"/>
      <c r="AH1097" s="109"/>
      <c r="AI1097" s="109"/>
      <c r="AJ1097" s="109"/>
      <c r="AK1097" s="109"/>
      <c r="AL1097" s="109"/>
      <c r="AM1097" s="109"/>
      <c r="AN1097" s="109"/>
      <c r="AO1097" s="109"/>
      <c r="AP1097" s="109"/>
      <c r="AQ1097" s="109"/>
      <c r="AR1097" s="109"/>
      <c r="AS1097" s="109"/>
      <c r="AT1097" s="109"/>
      <c r="AU1097" s="109"/>
      <c r="AV1097" s="109"/>
      <c r="AW1097" s="109"/>
      <c r="AX1097" s="109"/>
      <c r="AY1097" s="109"/>
      <c r="AZ1097" s="109"/>
      <c r="BA1097" s="109"/>
      <c r="BB1097" s="109"/>
      <c r="BC1097" s="109"/>
      <c r="BD1097" s="109"/>
      <c r="BE1097" s="109"/>
      <c r="BF1097" s="109"/>
      <c r="BG1097" s="109"/>
      <c r="BH1097" s="109"/>
      <c r="BI1097" s="109"/>
      <c r="BJ1097" s="109"/>
      <c r="BK1097" s="109"/>
      <c r="BL1097" s="109"/>
      <c r="BM1097" s="109"/>
      <c r="BN1097" s="109"/>
      <c r="BO1097" s="109"/>
      <c r="BP1097" s="109"/>
      <c r="BQ1097" s="109"/>
      <c r="BR1097" s="109"/>
      <c r="BS1097" s="109"/>
      <c r="BT1097" s="109"/>
      <c r="BU1097" s="109"/>
      <c r="BV1097" s="109"/>
      <c r="BW1097" s="109"/>
      <c r="BX1097" s="109"/>
      <c r="BY1097" s="109"/>
      <c r="BZ1097" s="109"/>
      <c r="CA1097" s="109"/>
      <c r="CB1097" s="109"/>
      <c r="CC1097" s="109"/>
      <c r="CD1097" s="109"/>
      <c r="CE1097" s="109"/>
      <c r="CF1097" s="109"/>
      <c r="CG1097" s="109"/>
      <c r="CH1097" s="109"/>
      <c r="CI1097" s="109"/>
      <c r="CJ1097" s="109"/>
      <c r="CK1097" s="109"/>
      <c r="CL1097" s="109"/>
      <c r="CM1097" s="109"/>
      <c r="CN1097" s="109"/>
      <c r="CO1097" s="109"/>
      <c r="CP1097" s="109"/>
      <c r="CQ1097" s="109"/>
      <c r="CR1097" s="109"/>
      <c r="CS1097" s="109"/>
      <c r="CT1097" s="109"/>
      <c r="CU1097" s="109"/>
      <c r="CV1097" s="109"/>
      <c r="CW1097" s="109"/>
      <c r="CX1097" s="109"/>
      <c r="CY1097" s="109"/>
      <c r="CZ1097" s="109"/>
      <c r="DA1097" s="109"/>
    </row>
    <row r="1098" spans="1:105">
      <c r="A1098" s="109"/>
      <c r="B1098" s="109"/>
      <c r="C1098" s="109"/>
      <c r="D1098" s="109"/>
      <c r="E1098" s="110"/>
      <c r="F1098" s="110"/>
      <c r="G1098" s="110"/>
      <c r="H1098" s="110"/>
      <c r="I1098" s="110"/>
      <c r="J1098" s="110"/>
      <c r="K1098" s="110"/>
      <c r="L1098" s="110"/>
      <c r="M1098" s="110"/>
      <c r="N1098" s="110"/>
      <c r="O1098" s="110"/>
      <c r="P1098" s="111"/>
      <c r="Q1098" s="110"/>
      <c r="R1098" s="112"/>
      <c r="S1098" s="112"/>
      <c r="T1098" s="109"/>
      <c r="U1098" s="113"/>
      <c r="V1098" s="113"/>
      <c r="W1098" s="113"/>
      <c r="X1098" s="109"/>
      <c r="Y1098" s="109"/>
      <c r="Z1098" s="114"/>
      <c r="AA1098" s="109"/>
      <c r="AB1098" s="109"/>
      <c r="AC1098" s="109"/>
      <c r="AD1098" s="109"/>
      <c r="AE1098" s="109"/>
      <c r="AF1098" s="109"/>
      <c r="AG1098" s="109"/>
      <c r="AH1098" s="109"/>
      <c r="AI1098" s="109"/>
      <c r="AJ1098" s="109"/>
      <c r="AK1098" s="109"/>
      <c r="AL1098" s="109"/>
      <c r="AM1098" s="109"/>
      <c r="AN1098" s="109"/>
      <c r="AO1098" s="109"/>
      <c r="AP1098" s="109"/>
      <c r="AQ1098" s="109"/>
      <c r="AR1098" s="109"/>
      <c r="AS1098" s="109"/>
      <c r="AT1098" s="109"/>
      <c r="AU1098" s="109"/>
      <c r="AV1098" s="109"/>
      <c r="AW1098" s="109"/>
      <c r="AX1098" s="109"/>
      <c r="AY1098" s="109"/>
      <c r="AZ1098" s="109"/>
      <c r="BA1098" s="109"/>
      <c r="BB1098" s="109"/>
      <c r="BC1098" s="109"/>
      <c r="BD1098" s="109"/>
      <c r="BE1098" s="109"/>
      <c r="BF1098" s="109"/>
      <c r="BG1098" s="109"/>
      <c r="BH1098" s="109"/>
      <c r="BI1098" s="109"/>
      <c r="BJ1098" s="109"/>
      <c r="BK1098" s="109"/>
      <c r="BL1098" s="109"/>
      <c r="BM1098" s="109"/>
      <c r="BN1098" s="109"/>
      <c r="BO1098" s="109"/>
      <c r="BP1098" s="109"/>
      <c r="BQ1098" s="109"/>
      <c r="BR1098" s="109"/>
      <c r="BS1098" s="109"/>
      <c r="BT1098" s="109"/>
      <c r="BU1098" s="109"/>
      <c r="BV1098" s="109"/>
      <c r="BW1098" s="109"/>
      <c r="BX1098" s="109"/>
      <c r="BY1098" s="109"/>
      <c r="BZ1098" s="109"/>
      <c r="CA1098" s="109"/>
      <c r="CB1098" s="109"/>
      <c r="CC1098" s="109"/>
      <c r="CD1098" s="109"/>
      <c r="CE1098" s="109"/>
      <c r="CF1098" s="109"/>
      <c r="CG1098" s="109"/>
      <c r="CH1098" s="109"/>
      <c r="CI1098" s="109"/>
      <c r="CJ1098" s="109"/>
      <c r="CK1098" s="109"/>
      <c r="CL1098" s="109"/>
      <c r="CM1098" s="109"/>
      <c r="CN1098" s="109"/>
      <c r="CO1098" s="109"/>
      <c r="CP1098" s="109"/>
      <c r="CQ1098" s="109"/>
      <c r="CR1098" s="109"/>
      <c r="CS1098" s="109"/>
      <c r="CT1098" s="109"/>
      <c r="CU1098" s="109"/>
      <c r="CV1098" s="109"/>
      <c r="CW1098" s="109"/>
      <c r="CX1098" s="109"/>
      <c r="CY1098" s="109"/>
      <c r="CZ1098" s="109"/>
      <c r="DA1098" s="109"/>
    </row>
    <row r="1099" spans="1:105">
      <c r="A1099" s="109"/>
      <c r="B1099" s="109"/>
      <c r="C1099" s="109"/>
      <c r="D1099" s="109"/>
      <c r="E1099" s="110"/>
      <c r="F1099" s="110"/>
      <c r="G1099" s="110"/>
      <c r="H1099" s="110"/>
      <c r="I1099" s="110"/>
      <c r="J1099" s="110"/>
      <c r="K1099" s="110"/>
      <c r="L1099" s="110"/>
      <c r="M1099" s="110"/>
      <c r="N1099" s="110"/>
      <c r="O1099" s="110"/>
      <c r="P1099" s="111"/>
      <c r="Q1099" s="110"/>
      <c r="R1099" s="112"/>
      <c r="S1099" s="112"/>
      <c r="T1099" s="109"/>
      <c r="U1099" s="113"/>
      <c r="V1099" s="113"/>
      <c r="W1099" s="113"/>
      <c r="X1099" s="109"/>
      <c r="Y1099" s="109"/>
      <c r="Z1099" s="114"/>
      <c r="AA1099" s="109"/>
      <c r="AB1099" s="109"/>
      <c r="AC1099" s="109"/>
      <c r="AD1099" s="109"/>
      <c r="AE1099" s="109"/>
      <c r="AF1099" s="109"/>
      <c r="AG1099" s="109"/>
      <c r="AH1099" s="109"/>
      <c r="AI1099" s="109"/>
      <c r="AJ1099" s="109"/>
      <c r="AK1099" s="109"/>
      <c r="AL1099" s="109"/>
      <c r="AM1099" s="109"/>
      <c r="AN1099" s="109"/>
      <c r="AO1099" s="109"/>
      <c r="AP1099" s="109"/>
      <c r="AQ1099" s="109"/>
      <c r="AR1099" s="109"/>
      <c r="AS1099" s="109"/>
      <c r="AT1099" s="109"/>
      <c r="AU1099" s="109"/>
      <c r="AV1099" s="109"/>
      <c r="AW1099" s="109"/>
      <c r="AX1099" s="109"/>
      <c r="AY1099" s="109"/>
      <c r="AZ1099" s="109"/>
      <c r="BA1099" s="109"/>
      <c r="BB1099" s="109"/>
      <c r="BC1099" s="109"/>
      <c r="BD1099" s="109"/>
      <c r="BE1099" s="109"/>
      <c r="BF1099" s="109"/>
      <c r="BG1099" s="109"/>
      <c r="BH1099" s="109"/>
      <c r="BI1099" s="109"/>
      <c r="BJ1099" s="109"/>
      <c r="BK1099" s="109"/>
      <c r="BL1099" s="109"/>
      <c r="BM1099" s="109"/>
      <c r="BN1099" s="109"/>
      <c r="BO1099" s="109"/>
      <c r="BP1099" s="109"/>
      <c r="BQ1099" s="109"/>
      <c r="BR1099" s="109"/>
      <c r="BS1099" s="109"/>
      <c r="BT1099" s="109"/>
      <c r="BU1099" s="109"/>
      <c r="BV1099" s="109"/>
      <c r="BW1099" s="109"/>
      <c r="BX1099" s="109"/>
      <c r="BY1099" s="109"/>
      <c r="BZ1099" s="109"/>
      <c r="CA1099" s="109"/>
      <c r="CB1099" s="109"/>
      <c r="CC1099" s="109"/>
      <c r="CD1099" s="109"/>
      <c r="CE1099" s="109"/>
      <c r="CF1099" s="109"/>
      <c r="CG1099" s="109"/>
      <c r="CH1099" s="109"/>
      <c r="CI1099" s="109"/>
      <c r="CJ1099" s="109"/>
      <c r="CK1099" s="109"/>
      <c r="CL1099" s="109"/>
      <c r="CM1099" s="109"/>
      <c r="CN1099" s="109"/>
      <c r="CO1099" s="109"/>
      <c r="CP1099" s="109"/>
      <c r="CQ1099" s="109"/>
      <c r="CR1099" s="109"/>
      <c r="CS1099" s="109"/>
      <c r="CT1099" s="109"/>
      <c r="CU1099" s="109"/>
      <c r="CV1099" s="109"/>
      <c r="CW1099" s="109"/>
      <c r="CX1099" s="109"/>
      <c r="CY1099" s="109"/>
      <c r="CZ1099" s="109"/>
      <c r="DA1099" s="109"/>
    </row>
    <row r="1100" spans="1:105">
      <c r="A1100" s="109"/>
      <c r="B1100" s="109"/>
      <c r="C1100" s="109"/>
      <c r="D1100" s="109"/>
      <c r="E1100" s="110"/>
      <c r="F1100" s="110"/>
      <c r="G1100" s="110"/>
      <c r="H1100" s="110"/>
      <c r="I1100" s="110"/>
      <c r="J1100" s="110"/>
      <c r="K1100" s="110"/>
      <c r="L1100" s="110"/>
      <c r="M1100" s="110"/>
      <c r="N1100" s="110"/>
      <c r="O1100" s="110"/>
      <c r="P1100" s="111"/>
      <c r="Q1100" s="110"/>
      <c r="R1100" s="112"/>
      <c r="S1100" s="112"/>
      <c r="T1100" s="109"/>
      <c r="U1100" s="113"/>
      <c r="V1100" s="113"/>
      <c r="W1100" s="113"/>
      <c r="X1100" s="109"/>
      <c r="Y1100" s="109"/>
      <c r="Z1100" s="114"/>
      <c r="AA1100" s="109"/>
      <c r="AB1100" s="109"/>
      <c r="AC1100" s="109"/>
      <c r="AD1100" s="109"/>
      <c r="AE1100" s="109"/>
      <c r="AF1100" s="109"/>
      <c r="AG1100" s="109"/>
      <c r="AH1100" s="109"/>
      <c r="AI1100" s="109"/>
      <c r="AJ1100" s="109"/>
      <c r="AK1100" s="109"/>
      <c r="AL1100" s="109"/>
      <c r="AM1100" s="109"/>
      <c r="AN1100" s="109"/>
      <c r="AO1100" s="109"/>
      <c r="AP1100" s="109"/>
      <c r="AQ1100" s="109"/>
      <c r="AR1100" s="109"/>
      <c r="AS1100" s="109"/>
      <c r="AT1100" s="109"/>
      <c r="AU1100" s="109"/>
      <c r="AV1100" s="109"/>
      <c r="AW1100" s="109"/>
      <c r="AX1100" s="109"/>
      <c r="AY1100" s="109"/>
      <c r="AZ1100" s="109"/>
      <c r="BA1100" s="109"/>
      <c r="BB1100" s="109"/>
      <c r="BC1100" s="109"/>
      <c r="BD1100" s="109"/>
      <c r="BE1100" s="109"/>
      <c r="BF1100" s="109"/>
      <c r="BG1100" s="109"/>
      <c r="BH1100" s="109"/>
      <c r="BI1100" s="109"/>
      <c r="BJ1100" s="109"/>
      <c r="BK1100" s="109"/>
      <c r="BL1100" s="109"/>
      <c r="BM1100" s="109"/>
      <c r="BN1100" s="109"/>
      <c r="BO1100" s="109"/>
      <c r="BP1100" s="109"/>
      <c r="BQ1100" s="109"/>
      <c r="BR1100" s="109"/>
      <c r="BS1100" s="109"/>
      <c r="BT1100" s="109"/>
      <c r="BU1100" s="109"/>
      <c r="BV1100" s="109"/>
      <c r="BW1100" s="109"/>
      <c r="BX1100" s="109"/>
      <c r="BY1100" s="109"/>
      <c r="BZ1100" s="109"/>
      <c r="CA1100" s="109"/>
      <c r="CB1100" s="109"/>
      <c r="CC1100" s="109"/>
      <c r="CD1100" s="109"/>
      <c r="CE1100" s="109"/>
      <c r="CF1100" s="109"/>
      <c r="CG1100" s="109"/>
      <c r="CH1100" s="109"/>
      <c r="CI1100" s="109"/>
      <c r="CJ1100" s="109"/>
      <c r="CK1100" s="109"/>
      <c r="CL1100" s="109"/>
      <c r="CM1100" s="109"/>
      <c r="CN1100" s="109"/>
      <c r="CO1100" s="109"/>
      <c r="CP1100" s="109"/>
      <c r="CQ1100" s="109"/>
      <c r="CR1100" s="109"/>
      <c r="CS1100" s="109"/>
      <c r="CT1100" s="109"/>
      <c r="CU1100" s="109"/>
      <c r="CV1100" s="109"/>
      <c r="CW1100" s="109"/>
      <c r="CX1100" s="109"/>
      <c r="CY1100" s="109"/>
      <c r="CZ1100" s="109"/>
      <c r="DA1100" s="109"/>
    </row>
    <row r="1101" spans="1:105">
      <c r="A1101" s="109"/>
      <c r="B1101" s="109"/>
      <c r="C1101" s="109"/>
      <c r="D1101" s="109"/>
      <c r="E1101" s="110"/>
      <c r="F1101" s="110"/>
      <c r="G1101" s="110"/>
      <c r="H1101" s="110"/>
      <c r="I1101" s="110"/>
      <c r="J1101" s="110"/>
      <c r="K1101" s="110"/>
      <c r="L1101" s="110"/>
      <c r="M1101" s="110"/>
      <c r="N1101" s="110"/>
      <c r="O1101" s="110"/>
      <c r="P1101" s="111"/>
      <c r="Q1101" s="110"/>
      <c r="R1101" s="112"/>
      <c r="S1101" s="112"/>
      <c r="T1101" s="109"/>
      <c r="U1101" s="113"/>
      <c r="V1101" s="113"/>
      <c r="W1101" s="113"/>
      <c r="X1101" s="109"/>
      <c r="Y1101" s="109"/>
      <c r="Z1101" s="114"/>
      <c r="AA1101" s="109"/>
      <c r="AB1101" s="109"/>
      <c r="AC1101" s="109"/>
      <c r="AD1101" s="109"/>
      <c r="AE1101" s="109"/>
      <c r="AF1101" s="109"/>
      <c r="AG1101" s="109"/>
      <c r="AH1101" s="109"/>
      <c r="AI1101" s="109"/>
      <c r="AJ1101" s="109"/>
      <c r="AK1101" s="109"/>
      <c r="AL1101" s="109"/>
      <c r="AM1101" s="109"/>
      <c r="AN1101" s="109"/>
      <c r="AO1101" s="109"/>
      <c r="AP1101" s="109"/>
      <c r="AQ1101" s="109"/>
      <c r="AR1101" s="109"/>
      <c r="AS1101" s="109"/>
      <c r="AT1101" s="109"/>
      <c r="AU1101" s="109"/>
      <c r="AV1101" s="109"/>
      <c r="AW1101" s="109"/>
      <c r="AX1101" s="109"/>
      <c r="AY1101" s="109"/>
      <c r="AZ1101" s="109"/>
      <c r="BA1101" s="109"/>
      <c r="BB1101" s="109"/>
      <c r="BC1101" s="109"/>
      <c r="BD1101" s="109"/>
      <c r="BE1101" s="109"/>
      <c r="BF1101" s="109"/>
      <c r="BG1101" s="109"/>
      <c r="BH1101" s="109"/>
      <c r="BI1101" s="109"/>
      <c r="BJ1101" s="109"/>
      <c r="BK1101" s="109"/>
      <c r="BL1101" s="109"/>
      <c r="BM1101" s="109"/>
      <c r="BN1101" s="109"/>
      <c r="BO1101" s="109"/>
      <c r="BP1101" s="109"/>
      <c r="BQ1101" s="109"/>
      <c r="BR1101" s="109"/>
      <c r="BS1101" s="109"/>
      <c r="BT1101" s="109"/>
      <c r="BU1101" s="109"/>
      <c r="BV1101" s="109"/>
      <c r="BW1101" s="109"/>
      <c r="BX1101" s="109"/>
      <c r="BY1101" s="109"/>
      <c r="BZ1101" s="109"/>
      <c r="CA1101" s="109"/>
      <c r="CB1101" s="109"/>
      <c r="CC1101" s="109"/>
      <c r="CD1101" s="109"/>
      <c r="CE1101" s="109"/>
      <c r="CF1101" s="109"/>
      <c r="CG1101" s="109"/>
      <c r="CH1101" s="109"/>
      <c r="CI1101" s="109"/>
      <c r="CJ1101" s="109"/>
      <c r="CK1101" s="109"/>
      <c r="CL1101" s="109"/>
      <c r="CM1101" s="109"/>
      <c r="CN1101" s="109"/>
      <c r="CO1101" s="109"/>
      <c r="CP1101" s="109"/>
      <c r="CQ1101" s="109"/>
      <c r="CR1101" s="109"/>
      <c r="CS1101" s="109"/>
      <c r="CT1101" s="109"/>
      <c r="CU1101" s="109"/>
      <c r="CV1101" s="109"/>
      <c r="CW1101" s="109"/>
      <c r="CX1101" s="109"/>
      <c r="CY1101" s="109"/>
      <c r="CZ1101" s="109"/>
      <c r="DA1101" s="109"/>
    </row>
    <row r="1102" spans="1:105">
      <c r="A1102" s="109"/>
      <c r="B1102" s="109"/>
      <c r="C1102" s="109"/>
      <c r="D1102" s="109"/>
      <c r="E1102" s="110"/>
      <c r="F1102" s="110"/>
      <c r="G1102" s="110"/>
      <c r="H1102" s="110"/>
      <c r="I1102" s="110"/>
      <c r="J1102" s="110"/>
      <c r="K1102" s="110"/>
      <c r="L1102" s="110"/>
      <c r="M1102" s="110"/>
      <c r="N1102" s="110"/>
      <c r="O1102" s="110"/>
      <c r="P1102" s="111"/>
      <c r="Q1102" s="110"/>
      <c r="R1102" s="112"/>
      <c r="S1102" s="112"/>
      <c r="T1102" s="109"/>
      <c r="U1102" s="113"/>
      <c r="V1102" s="113"/>
      <c r="W1102" s="113"/>
      <c r="X1102" s="109"/>
      <c r="Y1102" s="109"/>
      <c r="Z1102" s="114"/>
      <c r="AA1102" s="109"/>
      <c r="AB1102" s="109"/>
      <c r="AC1102" s="109"/>
      <c r="AD1102" s="109"/>
      <c r="AE1102" s="109"/>
      <c r="AF1102" s="109"/>
      <c r="AG1102" s="109"/>
      <c r="AH1102" s="109"/>
      <c r="AI1102" s="109"/>
      <c r="AJ1102" s="109"/>
      <c r="AK1102" s="109"/>
      <c r="AL1102" s="109"/>
      <c r="AM1102" s="109"/>
      <c r="AN1102" s="109"/>
      <c r="AO1102" s="109"/>
      <c r="AP1102" s="109"/>
      <c r="AQ1102" s="109"/>
      <c r="AR1102" s="109"/>
      <c r="AS1102" s="109"/>
      <c r="AT1102" s="109"/>
      <c r="AU1102" s="109"/>
      <c r="AV1102" s="109"/>
      <c r="AW1102" s="109"/>
      <c r="AX1102" s="109"/>
      <c r="AY1102" s="109"/>
      <c r="AZ1102" s="109"/>
      <c r="BA1102" s="109"/>
      <c r="BB1102" s="109"/>
      <c r="BC1102" s="109"/>
      <c r="BD1102" s="109"/>
      <c r="BE1102" s="109"/>
      <c r="BF1102" s="109"/>
      <c r="BG1102" s="109"/>
      <c r="BH1102" s="109"/>
      <c r="BI1102" s="109"/>
      <c r="BJ1102" s="109"/>
      <c r="BK1102" s="109"/>
      <c r="BL1102" s="109"/>
      <c r="BM1102" s="109"/>
      <c r="BN1102" s="109"/>
      <c r="BO1102" s="109"/>
      <c r="BP1102" s="109"/>
      <c r="BQ1102" s="109"/>
      <c r="BR1102" s="109"/>
      <c r="BS1102" s="109"/>
      <c r="BT1102" s="109"/>
      <c r="BU1102" s="109"/>
      <c r="BV1102" s="109"/>
      <c r="BW1102" s="109"/>
      <c r="BX1102" s="109"/>
      <c r="BY1102" s="109"/>
      <c r="BZ1102" s="109"/>
      <c r="CA1102" s="109"/>
      <c r="CB1102" s="109"/>
      <c r="CC1102" s="109"/>
      <c r="CD1102" s="109"/>
      <c r="CE1102" s="109"/>
      <c r="CF1102" s="109"/>
      <c r="CG1102" s="109"/>
      <c r="CH1102" s="109"/>
      <c r="CI1102" s="109"/>
      <c r="CJ1102" s="109"/>
      <c r="CK1102" s="109"/>
      <c r="CL1102" s="109"/>
      <c r="CM1102" s="109"/>
      <c r="CN1102" s="109"/>
      <c r="CO1102" s="109"/>
      <c r="CP1102" s="109"/>
      <c r="CQ1102" s="109"/>
      <c r="CR1102" s="109"/>
      <c r="CS1102" s="109"/>
      <c r="CT1102" s="109"/>
      <c r="CU1102" s="109"/>
      <c r="CV1102" s="109"/>
      <c r="CW1102" s="109"/>
      <c r="CX1102" s="109"/>
      <c r="CY1102" s="109"/>
      <c r="CZ1102" s="109"/>
      <c r="DA1102" s="109"/>
    </row>
    <row r="1103" spans="1:105">
      <c r="A1103" s="109"/>
      <c r="B1103" s="109"/>
      <c r="C1103" s="109"/>
      <c r="D1103" s="109"/>
      <c r="E1103" s="110"/>
      <c r="F1103" s="110"/>
      <c r="G1103" s="110"/>
      <c r="H1103" s="110"/>
      <c r="I1103" s="110"/>
      <c r="J1103" s="110"/>
      <c r="K1103" s="110"/>
      <c r="L1103" s="110"/>
      <c r="M1103" s="110"/>
      <c r="N1103" s="110"/>
      <c r="O1103" s="110"/>
      <c r="P1103" s="111"/>
      <c r="Q1103" s="110"/>
      <c r="R1103" s="112"/>
      <c r="S1103" s="112"/>
      <c r="T1103" s="109"/>
      <c r="U1103" s="113"/>
      <c r="V1103" s="113"/>
      <c r="W1103" s="113"/>
      <c r="X1103" s="109"/>
      <c r="Y1103" s="109"/>
      <c r="Z1103" s="114"/>
      <c r="AA1103" s="109"/>
      <c r="AB1103" s="109"/>
      <c r="AC1103" s="109"/>
      <c r="AD1103" s="109"/>
      <c r="AE1103" s="109"/>
      <c r="AF1103" s="109"/>
      <c r="AG1103" s="109"/>
      <c r="AH1103" s="109"/>
      <c r="AI1103" s="109"/>
      <c r="AJ1103" s="109"/>
      <c r="AK1103" s="109"/>
      <c r="AL1103" s="109"/>
      <c r="AM1103" s="109"/>
      <c r="AN1103" s="109"/>
      <c r="AO1103" s="109"/>
      <c r="AP1103" s="109"/>
      <c r="AQ1103" s="109"/>
      <c r="AR1103" s="109"/>
      <c r="AS1103" s="109"/>
      <c r="AT1103" s="109"/>
      <c r="AU1103" s="109"/>
      <c r="AV1103" s="109"/>
      <c r="AW1103" s="109"/>
      <c r="AX1103" s="109"/>
      <c r="AY1103" s="109"/>
      <c r="AZ1103" s="109"/>
      <c r="BA1103" s="109"/>
      <c r="BB1103" s="109"/>
      <c r="BC1103" s="109"/>
      <c r="BD1103" s="109"/>
      <c r="BE1103" s="109"/>
      <c r="BF1103" s="109"/>
      <c r="BG1103" s="109"/>
      <c r="BH1103" s="109"/>
      <c r="BI1103" s="109"/>
      <c r="BJ1103" s="109"/>
      <c r="BK1103" s="109"/>
      <c r="BL1103" s="109"/>
      <c r="BM1103" s="109"/>
      <c r="BN1103" s="109"/>
      <c r="BO1103" s="109"/>
      <c r="BP1103" s="109"/>
      <c r="BQ1103" s="109"/>
      <c r="BR1103" s="109"/>
      <c r="BS1103" s="109"/>
      <c r="BT1103" s="109"/>
      <c r="BU1103" s="109"/>
      <c r="BV1103" s="109"/>
      <c r="BW1103" s="109"/>
      <c r="BX1103" s="109"/>
      <c r="BY1103" s="109"/>
      <c r="BZ1103" s="109"/>
      <c r="CA1103" s="109"/>
      <c r="CB1103" s="109"/>
      <c r="CC1103" s="109"/>
      <c r="CD1103" s="109"/>
      <c r="CE1103" s="109"/>
      <c r="CF1103" s="109"/>
      <c r="CG1103" s="109"/>
      <c r="CH1103" s="109"/>
      <c r="CI1103" s="109"/>
      <c r="CJ1103" s="109"/>
      <c r="CK1103" s="109"/>
      <c r="CL1103" s="109"/>
      <c r="CM1103" s="109"/>
      <c r="CN1103" s="109"/>
      <c r="CO1103" s="109"/>
      <c r="CP1103" s="109"/>
      <c r="CQ1103" s="109"/>
      <c r="CR1103" s="109"/>
      <c r="CS1103" s="109"/>
      <c r="CT1103" s="109"/>
      <c r="CU1103" s="109"/>
      <c r="CV1103" s="109"/>
      <c r="CW1103" s="109"/>
      <c r="CX1103" s="109"/>
      <c r="CY1103" s="109"/>
      <c r="CZ1103" s="109"/>
      <c r="DA1103" s="109"/>
    </row>
    <row r="1104" spans="1:105">
      <c r="A1104" s="109"/>
      <c r="B1104" s="109"/>
      <c r="C1104" s="109"/>
      <c r="D1104" s="109"/>
      <c r="E1104" s="110"/>
      <c r="F1104" s="110"/>
      <c r="G1104" s="110"/>
      <c r="H1104" s="110"/>
      <c r="I1104" s="110"/>
      <c r="J1104" s="110"/>
      <c r="K1104" s="110"/>
      <c r="L1104" s="110"/>
      <c r="M1104" s="110"/>
      <c r="N1104" s="110"/>
      <c r="O1104" s="110"/>
      <c r="P1104" s="111"/>
      <c r="Q1104" s="110"/>
      <c r="R1104" s="112"/>
      <c r="S1104" s="112"/>
      <c r="T1104" s="109"/>
      <c r="U1104" s="113"/>
      <c r="V1104" s="113"/>
      <c r="W1104" s="113"/>
      <c r="X1104" s="109"/>
      <c r="Y1104" s="109"/>
      <c r="Z1104" s="114"/>
      <c r="AA1104" s="109"/>
      <c r="AB1104" s="109"/>
      <c r="AC1104" s="109"/>
      <c r="AD1104" s="109"/>
      <c r="AE1104" s="109"/>
      <c r="AF1104" s="109"/>
      <c r="AG1104" s="109"/>
      <c r="AH1104" s="109"/>
      <c r="AI1104" s="109"/>
      <c r="AJ1104" s="109"/>
      <c r="AK1104" s="109"/>
      <c r="AL1104" s="109"/>
      <c r="AM1104" s="109"/>
      <c r="AN1104" s="109"/>
      <c r="AO1104" s="109"/>
      <c r="AP1104" s="109"/>
      <c r="AQ1104" s="109"/>
      <c r="AR1104" s="109"/>
      <c r="AS1104" s="109"/>
      <c r="AT1104" s="109"/>
      <c r="AU1104" s="109"/>
      <c r="AV1104" s="109"/>
      <c r="AW1104" s="109"/>
      <c r="AX1104" s="109"/>
      <c r="AY1104" s="109"/>
      <c r="AZ1104" s="109"/>
      <c r="BA1104" s="109"/>
      <c r="BB1104" s="109"/>
      <c r="BC1104" s="109"/>
      <c r="BD1104" s="109"/>
      <c r="BE1104" s="109"/>
      <c r="BF1104" s="109"/>
      <c r="BG1104" s="109"/>
      <c r="BH1104" s="109"/>
      <c r="BI1104" s="109"/>
      <c r="BJ1104" s="109"/>
      <c r="BK1104" s="109"/>
      <c r="BL1104" s="109"/>
      <c r="BM1104" s="109"/>
      <c r="BN1104" s="109"/>
      <c r="BO1104" s="109"/>
      <c r="BP1104" s="109"/>
      <c r="BQ1104" s="109"/>
      <c r="BR1104" s="109"/>
      <c r="BS1104" s="109"/>
      <c r="BT1104" s="109"/>
      <c r="BU1104" s="109"/>
      <c r="BV1104" s="109"/>
      <c r="BW1104" s="109"/>
      <c r="BX1104" s="109"/>
      <c r="BY1104" s="109"/>
      <c r="BZ1104" s="109"/>
      <c r="CA1104" s="109"/>
      <c r="CB1104" s="109"/>
      <c r="CC1104" s="109"/>
      <c r="CD1104" s="109"/>
      <c r="CE1104" s="109"/>
      <c r="CF1104" s="109"/>
      <c r="CG1104" s="109"/>
      <c r="CH1104" s="109"/>
      <c r="CI1104" s="109"/>
      <c r="CJ1104" s="109"/>
      <c r="CK1104" s="109"/>
      <c r="CL1104" s="109"/>
      <c r="CM1104" s="109"/>
      <c r="CN1104" s="109"/>
      <c r="CO1104" s="109"/>
      <c r="CP1104" s="109"/>
      <c r="CQ1104" s="109"/>
      <c r="CR1104" s="109"/>
      <c r="CS1104" s="109"/>
      <c r="CT1104" s="109"/>
      <c r="CU1104" s="109"/>
      <c r="CV1104" s="109"/>
      <c r="CW1104" s="109"/>
      <c r="CX1104" s="109"/>
      <c r="CY1104" s="109"/>
      <c r="CZ1104" s="109"/>
      <c r="DA1104" s="109"/>
    </row>
    <row r="1105" spans="1:105">
      <c r="A1105" s="109"/>
      <c r="B1105" s="109"/>
      <c r="C1105" s="109"/>
      <c r="D1105" s="109"/>
      <c r="E1105" s="110"/>
      <c r="F1105" s="110"/>
      <c r="G1105" s="110"/>
      <c r="H1105" s="110"/>
      <c r="I1105" s="110"/>
      <c r="J1105" s="110"/>
      <c r="K1105" s="110"/>
      <c r="L1105" s="110"/>
      <c r="M1105" s="110"/>
      <c r="N1105" s="110"/>
      <c r="O1105" s="110"/>
      <c r="P1105" s="111"/>
      <c r="Q1105" s="110"/>
      <c r="R1105" s="112"/>
      <c r="S1105" s="112"/>
      <c r="T1105" s="109"/>
      <c r="U1105" s="113"/>
      <c r="V1105" s="113"/>
      <c r="W1105" s="113"/>
      <c r="X1105" s="109"/>
      <c r="Y1105" s="109"/>
      <c r="Z1105" s="114"/>
      <c r="AA1105" s="109"/>
      <c r="AB1105" s="109"/>
      <c r="AC1105" s="109"/>
      <c r="AD1105" s="109"/>
      <c r="AE1105" s="109"/>
      <c r="AF1105" s="109"/>
      <c r="AG1105" s="109"/>
      <c r="AH1105" s="109"/>
      <c r="AI1105" s="109"/>
      <c r="AJ1105" s="109"/>
      <c r="AK1105" s="109"/>
      <c r="AL1105" s="109"/>
      <c r="AM1105" s="109"/>
      <c r="AN1105" s="109"/>
      <c r="AO1105" s="109"/>
      <c r="AP1105" s="109"/>
      <c r="AQ1105" s="109"/>
      <c r="AR1105" s="109"/>
      <c r="AS1105" s="109"/>
      <c r="AT1105" s="109"/>
      <c r="AU1105" s="109"/>
      <c r="AV1105" s="109"/>
      <c r="AW1105" s="109"/>
      <c r="AX1105" s="109"/>
      <c r="AY1105" s="109"/>
      <c r="AZ1105" s="109"/>
      <c r="BA1105" s="109"/>
      <c r="BB1105" s="109"/>
      <c r="BC1105" s="109"/>
      <c r="BD1105" s="109"/>
      <c r="BE1105" s="109"/>
      <c r="BF1105" s="109"/>
      <c r="BG1105" s="109"/>
      <c r="BH1105" s="109"/>
      <c r="BI1105" s="109"/>
      <c r="BJ1105" s="109"/>
      <c r="BK1105" s="109"/>
      <c r="BL1105" s="109"/>
      <c r="BM1105" s="109"/>
      <c r="BN1105" s="109"/>
      <c r="BO1105" s="109"/>
      <c r="BP1105" s="109"/>
      <c r="BQ1105" s="109"/>
      <c r="BR1105" s="109"/>
      <c r="BS1105" s="109"/>
      <c r="BT1105" s="109"/>
      <c r="BU1105" s="109"/>
      <c r="BV1105" s="109"/>
      <c r="BW1105" s="109"/>
      <c r="BX1105" s="109"/>
      <c r="BY1105" s="109"/>
      <c r="BZ1105" s="109"/>
      <c r="CA1105" s="109"/>
      <c r="CB1105" s="109"/>
      <c r="CC1105" s="109"/>
      <c r="CD1105" s="109"/>
      <c r="CE1105" s="109"/>
      <c r="CF1105" s="109"/>
      <c r="CG1105" s="109"/>
      <c r="CH1105" s="109"/>
      <c r="CI1105" s="109"/>
      <c r="CJ1105" s="109"/>
      <c r="CK1105" s="109"/>
      <c r="CL1105" s="109"/>
      <c r="CM1105" s="109"/>
      <c r="CN1105" s="109"/>
      <c r="CO1105" s="109"/>
      <c r="CP1105" s="109"/>
      <c r="CQ1105" s="109"/>
      <c r="CR1105" s="109"/>
      <c r="CS1105" s="109"/>
      <c r="CT1105" s="109"/>
      <c r="CU1105" s="109"/>
      <c r="CV1105" s="109"/>
      <c r="CW1105" s="109"/>
      <c r="CX1105" s="109"/>
      <c r="CY1105" s="109"/>
      <c r="CZ1105" s="109"/>
      <c r="DA1105" s="109"/>
    </row>
    <row r="1106" spans="1:105">
      <c r="A1106" s="109"/>
      <c r="B1106" s="109"/>
      <c r="C1106" s="109"/>
      <c r="D1106" s="109"/>
      <c r="E1106" s="110"/>
      <c r="F1106" s="110"/>
      <c r="G1106" s="110"/>
      <c r="H1106" s="110"/>
      <c r="I1106" s="110"/>
      <c r="J1106" s="110"/>
      <c r="K1106" s="110"/>
      <c r="L1106" s="110"/>
      <c r="M1106" s="110"/>
      <c r="N1106" s="110"/>
      <c r="O1106" s="110"/>
      <c r="P1106" s="111"/>
      <c r="Q1106" s="110"/>
      <c r="R1106" s="112"/>
      <c r="S1106" s="112"/>
      <c r="T1106" s="109"/>
      <c r="U1106" s="113"/>
      <c r="V1106" s="113"/>
      <c r="W1106" s="113"/>
      <c r="X1106" s="109"/>
      <c r="Y1106" s="109"/>
      <c r="Z1106" s="114"/>
      <c r="AA1106" s="109"/>
      <c r="AB1106" s="109"/>
      <c r="AC1106" s="109"/>
      <c r="AD1106" s="109"/>
      <c r="AE1106" s="109"/>
      <c r="AF1106" s="109"/>
      <c r="AG1106" s="109"/>
      <c r="AH1106" s="109"/>
      <c r="AI1106" s="109"/>
      <c r="AJ1106" s="109"/>
      <c r="AK1106" s="109"/>
      <c r="AL1106" s="109"/>
      <c r="AM1106" s="109"/>
      <c r="AN1106" s="109"/>
      <c r="AO1106" s="109"/>
      <c r="AP1106" s="109"/>
      <c r="AQ1106" s="109"/>
      <c r="AR1106" s="109"/>
      <c r="AS1106" s="109"/>
      <c r="AT1106" s="109"/>
      <c r="AU1106" s="109"/>
      <c r="AV1106" s="109"/>
      <c r="AW1106" s="109"/>
      <c r="AX1106" s="109"/>
      <c r="AY1106" s="109"/>
      <c r="AZ1106" s="109"/>
      <c r="BA1106" s="109"/>
      <c r="BB1106" s="109"/>
      <c r="BC1106" s="109"/>
      <c r="BD1106" s="109"/>
      <c r="BE1106" s="109"/>
      <c r="BF1106" s="109"/>
      <c r="BG1106" s="109"/>
      <c r="BH1106" s="109"/>
      <c r="BI1106" s="109"/>
      <c r="BJ1106" s="109"/>
      <c r="BK1106" s="109"/>
      <c r="BL1106" s="109"/>
      <c r="BM1106" s="109"/>
      <c r="BN1106" s="109"/>
      <c r="BO1106" s="109"/>
      <c r="BP1106" s="109"/>
      <c r="BQ1106" s="109"/>
      <c r="BR1106" s="109"/>
      <c r="BS1106" s="109"/>
      <c r="BT1106" s="109"/>
      <c r="BU1106" s="109"/>
      <c r="BV1106" s="109"/>
      <c r="BW1106" s="109"/>
      <c r="BX1106" s="109"/>
      <c r="BY1106" s="109"/>
      <c r="BZ1106" s="109"/>
      <c r="CA1106" s="109"/>
      <c r="CB1106" s="109"/>
      <c r="CC1106" s="109"/>
      <c r="CD1106" s="109"/>
      <c r="CE1106" s="109"/>
      <c r="CF1106" s="109"/>
      <c r="CG1106" s="109"/>
      <c r="CH1106" s="109"/>
      <c r="CI1106" s="109"/>
      <c r="CJ1106" s="109"/>
      <c r="CK1106" s="109"/>
      <c r="CL1106" s="109"/>
      <c r="CM1106" s="109"/>
      <c r="CN1106" s="109"/>
      <c r="CO1106" s="109"/>
      <c r="CP1106" s="109"/>
      <c r="CQ1106" s="109"/>
      <c r="CR1106" s="109"/>
      <c r="CS1106" s="109"/>
      <c r="CT1106" s="109"/>
      <c r="CU1106" s="109"/>
      <c r="CV1106" s="109"/>
      <c r="CW1106" s="109"/>
      <c r="CX1106" s="109"/>
      <c r="CY1106" s="109"/>
      <c r="CZ1106" s="109"/>
      <c r="DA1106" s="109"/>
    </row>
    <row r="1107" spans="1:105">
      <c r="A1107" s="109"/>
      <c r="B1107" s="109"/>
      <c r="C1107" s="109"/>
      <c r="D1107" s="109"/>
      <c r="E1107" s="110"/>
      <c r="F1107" s="110"/>
      <c r="G1107" s="110"/>
      <c r="H1107" s="110"/>
      <c r="I1107" s="110"/>
      <c r="J1107" s="110"/>
      <c r="K1107" s="110"/>
      <c r="L1107" s="110"/>
      <c r="M1107" s="110"/>
      <c r="N1107" s="110"/>
      <c r="O1107" s="110"/>
      <c r="P1107" s="111"/>
      <c r="Q1107" s="110"/>
      <c r="R1107" s="112"/>
      <c r="S1107" s="112"/>
      <c r="T1107" s="109"/>
      <c r="U1107" s="113"/>
      <c r="V1107" s="113"/>
      <c r="W1107" s="113"/>
      <c r="X1107" s="109"/>
      <c r="Y1107" s="109"/>
      <c r="Z1107" s="114"/>
      <c r="AA1107" s="109"/>
      <c r="AB1107" s="109"/>
      <c r="AC1107" s="109"/>
      <c r="AD1107" s="109"/>
      <c r="AE1107" s="109"/>
      <c r="AF1107" s="109"/>
      <c r="AG1107" s="109"/>
      <c r="AH1107" s="109"/>
      <c r="AI1107" s="109"/>
      <c r="AJ1107" s="109"/>
      <c r="AK1107" s="109"/>
      <c r="AL1107" s="109"/>
      <c r="AM1107" s="109"/>
      <c r="AN1107" s="109"/>
      <c r="AO1107" s="109"/>
      <c r="AP1107" s="109"/>
      <c r="AQ1107" s="109"/>
      <c r="AR1107" s="109"/>
      <c r="AS1107" s="109"/>
      <c r="AT1107" s="109"/>
      <c r="AU1107" s="109"/>
      <c r="AV1107" s="109"/>
      <c r="AW1107" s="109"/>
      <c r="AX1107" s="109"/>
      <c r="AY1107" s="109"/>
      <c r="AZ1107" s="109"/>
      <c r="BA1107" s="109"/>
      <c r="BB1107" s="109"/>
      <c r="BC1107" s="109"/>
      <c r="BD1107" s="109"/>
      <c r="BE1107" s="109"/>
      <c r="BF1107" s="109"/>
      <c r="BG1107" s="109"/>
      <c r="BH1107" s="109"/>
      <c r="BI1107" s="109"/>
      <c r="BJ1107" s="109"/>
      <c r="BK1107" s="109"/>
      <c r="BL1107" s="109"/>
      <c r="BM1107" s="109"/>
      <c r="BN1107" s="109"/>
      <c r="BO1107" s="109"/>
      <c r="BP1107" s="109"/>
      <c r="BQ1107" s="109"/>
      <c r="BR1107" s="109"/>
      <c r="BS1107" s="109"/>
      <c r="BT1107" s="109"/>
      <c r="BU1107" s="109"/>
      <c r="BV1107" s="109"/>
      <c r="BW1107" s="109"/>
      <c r="BX1107" s="109"/>
      <c r="BY1107" s="109"/>
      <c r="BZ1107" s="109"/>
      <c r="CA1107" s="109"/>
      <c r="CB1107" s="109"/>
      <c r="CC1107" s="109"/>
      <c r="CD1107" s="109"/>
      <c r="CE1107" s="109"/>
      <c r="CF1107" s="109"/>
      <c r="CG1107" s="109"/>
      <c r="CH1107" s="109"/>
      <c r="CI1107" s="109"/>
      <c r="CJ1107" s="109"/>
      <c r="CK1107" s="109"/>
      <c r="CL1107" s="109"/>
      <c r="CM1107" s="109"/>
      <c r="CN1107" s="109"/>
      <c r="CO1107" s="109"/>
      <c r="CP1107" s="109"/>
      <c r="CQ1107" s="109"/>
      <c r="CR1107" s="109"/>
      <c r="CS1107" s="109"/>
      <c r="CT1107" s="109"/>
      <c r="CU1107" s="109"/>
      <c r="CV1107" s="109"/>
      <c r="CW1107" s="109"/>
      <c r="CX1107" s="109"/>
      <c r="CY1107" s="109"/>
      <c r="CZ1107" s="109"/>
      <c r="DA1107" s="109"/>
    </row>
    <row r="1108" spans="1:105">
      <c r="A1108" s="109"/>
      <c r="B1108" s="109"/>
      <c r="C1108" s="109"/>
      <c r="D1108" s="109"/>
      <c r="E1108" s="110"/>
      <c r="F1108" s="110"/>
      <c r="G1108" s="110"/>
      <c r="H1108" s="110"/>
      <c r="I1108" s="110"/>
      <c r="J1108" s="110"/>
      <c r="K1108" s="110"/>
      <c r="L1108" s="110"/>
      <c r="M1108" s="110"/>
      <c r="N1108" s="110"/>
      <c r="O1108" s="110"/>
      <c r="P1108" s="111"/>
      <c r="Q1108" s="110"/>
      <c r="R1108" s="112"/>
      <c r="S1108" s="112"/>
      <c r="T1108" s="109"/>
      <c r="U1108" s="113"/>
      <c r="V1108" s="113"/>
      <c r="W1108" s="113"/>
      <c r="X1108" s="109"/>
      <c r="Y1108" s="109"/>
      <c r="Z1108" s="114"/>
      <c r="AA1108" s="109"/>
      <c r="AB1108" s="109"/>
      <c r="AC1108" s="109"/>
      <c r="AD1108" s="109"/>
      <c r="AE1108" s="109"/>
      <c r="AF1108" s="109"/>
      <c r="AG1108" s="109"/>
      <c r="AH1108" s="109"/>
      <c r="AI1108" s="109"/>
      <c r="AJ1108" s="109"/>
      <c r="AK1108" s="109"/>
      <c r="AL1108" s="109"/>
      <c r="AM1108" s="109"/>
      <c r="AN1108" s="109"/>
      <c r="AO1108" s="109"/>
      <c r="AP1108" s="109"/>
      <c r="AQ1108" s="109"/>
      <c r="AR1108" s="109"/>
      <c r="AS1108" s="109"/>
      <c r="AT1108" s="109"/>
      <c r="AU1108" s="109"/>
      <c r="AV1108" s="109"/>
      <c r="AW1108" s="109"/>
      <c r="AX1108" s="109"/>
      <c r="AY1108" s="109"/>
      <c r="AZ1108" s="109"/>
      <c r="BA1108" s="109"/>
      <c r="BB1108" s="109"/>
      <c r="BC1108" s="109"/>
      <c r="BD1108" s="109"/>
      <c r="BE1108" s="109"/>
      <c r="BF1108" s="109"/>
      <c r="BG1108" s="109"/>
      <c r="BH1108" s="109"/>
      <c r="BI1108" s="109"/>
      <c r="BJ1108" s="109"/>
      <c r="BK1108" s="109"/>
      <c r="BL1108" s="109"/>
      <c r="BM1108" s="109"/>
      <c r="BN1108" s="109"/>
      <c r="BO1108" s="109"/>
      <c r="BP1108" s="109"/>
      <c r="BQ1108" s="109"/>
      <c r="BR1108" s="109"/>
      <c r="BS1108" s="109"/>
      <c r="BT1108" s="109"/>
      <c r="BU1108" s="109"/>
      <c r="BV1108" s="109"/>
      <c r="BW1108" s="109"/>
      <c r="BX1108" s="109"/>
      <c r="BY1108" s="109"/>
      <c r="BZ1108" s="109"/>
      <c r="CA1108" s="109"/>
      <c r="CB1108" s="109"/>
      <c r="CC1108" s="109"/>
      <c r="CD1108" s="109"/>
      <c r="CE1108" s="109"/>
      <c r="CF1108" s="109"/>
      <c r="CG1108" s="109"/>
      <c r="CH1108" s="109"/>
      <c r="CI1108" s="109"/>
      <c r="CJ1108" s="109"/>
      <c r="CK1108" s="109"/>
      <c r="CL1108" s="109"/>
      <c r="CM1108" s="109"/>
      <c r="CN1108" s="109"/>
      <c r="CO1108" s="109"/>
      <c r="CP1108" s="109"/>
      <c r="CQ1108" s="109"/>
      <c r="CR1108" s="109"/>
      <c r="CS1108" s="109"/>
      <c r="CT1108" s="109"/>
      <c r="CU1108" s="109"/>
      <c r="CV1108" s="109"/>
      <c r="CW1108" s="109"/>
      <c r="CX1108" s="109"/>
      <c r="CY1108" s="109"/>
      <c r="CZ1108" s="109"/>
      <c r="DA1108" s="109"/>
    </row>
    <row r="1109" spans="1:105">
      <c r="A1109" s="109"/>
      <c r="B1109" s="109"/>
      <c r="C1109" s="109"/>
      <c r="D1109" s="109"/>
      <c r="E1109" s="110"/>
      <c r="F1109" s="110"/>
      <c r="G1109" s="110"/>
      <c r="H1109" s="110"/>
      <c r="I1109" s="110"/>
      <c r="J1109" s="110"/>
      <c r="K1109" s="110"/>
      <c r="L1109" s="110"/>
      <c r="M1109" s="110"/>
      <c r="N1109" s="110"/>
      <c r="O1109" s="110"/>
      <c r="P1109" s="111"/>
      <c r="Q1109" s="110"/>
      <c r="R1109" s="112"/>
      <c r="S1109" s="112"/>
      <c r="T1109" s="109"/>
      <c r="U1109" s="113"/>
      <c r="V1109" s="113"/>
      <c r="W1109" s="113"/>
      <c r="X1109" s="109"/>
      <c r="Y1109" s="109"/>
      <c r="Z1109" s="114"/>
      <c r="AA1109" s="109"/>
      <c r="AB1109" s="109"/>
      <c r="AC1109" s="109"/>
      <c r="AD1109" s="109"/>
      <c r="AE1109" s="109"/>
      <c r="AF1109" s="109"/>
      <c r="AG1109" s="109"/>
      <c r="AH1109" s="109"/>
      <c r="AI1109" s="109"/>
      <c r="AJ1109" s="109"/>
      <c r="AK1109" s="109"/>
      <c r="AL1109" s="109"/>
      <c r="AM1109" s="109"/>
      <c r="AN1109" s="109"/>
      <c r="AO1109" s="109"/>
      <c r="AP1109" s="109"/>
      <c r="AQ1109" s="109"/>
      <c r="AR1109" s="109"/>
      <c r="AS1109" s="109"/>
      <c r="AT1109" s="109"/>
      <c r="AU1109" s="109"/>
      <c r="AV1109" s="109"/>
      <c r="AW1109" s="109"/>
      <c r="AX1109" s="109"/>
      <c r="AY1109" s="109"/>
      <c r="AZ1109" s="109"/>
      <c r="BA1109" s="109"/>
      <c r="BB1109" s="109"/>
      <c r="BC1109" s="109"/>
      <c r="BD1109" s="109"/>
      <c r="BE1109" s="109"/>
      <c r="BF1109" s="109"/>
      <c r="BG1109" s="109"/>
      <c r="BH1109" s="109"/>
      <c r="BI1109" s="109"/>
      <c r="BJ1109" s="109"/>
      <c r="BK1109" s="109"/>
      <c r="BL1109" s="109"/>
      <c r="BM1109" s="109"/>
      <c r="BN1109" s="109"/>
      <c r="BO1109" s="109"/>
      <c r="BP1109" s="109"/>
      <c r="BQ1109" s="109"/>
      <c r="BR1109" s="109"/>
      <c r="BS1109" s="109"/>
      <c r="BT1109" s="109"/>
      <c r="BU1109" s="109"/>
      <c r="BV1109" s="109"/>
      <c r="BW1109" s="109"/>
      <c r="BX1109" s="109"/>
      <c r="BY1109" s="109"/>
      <c r="BZ1109" s="109"/>
      <c r="CA1109" s="109"/>
      <c r="CB1109" s="109"/>
      <c r="CC1109" s="109"/>
      <c r="CD1109" s="109"/>
      <c r="CE1109" s="109"/>
      <c r="CF1109" s="109"/>
      <c r="CG1109" s="109"/>
      <c r="CH1109" s="109"/>
      <c r="CI1109" s="109"/>
      <c r="CJ1109" s="109"/>
      <c r="CK1109" s="109"/>
      <c r="CL1109" s="109"/>
      <c r="CM1109" s="109"/>
      <c r="CN1109" s="109"/>
      <c r="CO1109" s="109"/>
      <c r="CP1109" s="109"/>
      <c r="CQ1109" s="109"/>
      <c r="CR1109" s="109"/>
      <c r="CS1109" s="109"/>
      <c r="CT1109" s="109"/>
      <c r="CU1109" s="109"/>
      <c r="CV1109" s="109"/>
      <c r="CW1109" s="109"/>
      <c r="CX1109" s="109"/>
      <c r="CY1109" s="109"/>
      <c r="CZ1109" s="109"/>
      <c r="DA1109" s="109"/>
    </row>
    <row r="1110" spans="1:105">
      <c r="A1110" s="109"/>
      <c r="B1110" s="109"/>
      <c r="C1110" s="109"/>
      <c r="D1110" s="109"/>
      <c r="E1110" s="110"/>
      <c r="F1110" s="110"/>
      <c r="G1110" s="110"/>
      <c r="H1110" s="110"/>
      <c r="I1110" s="110"/>
      <c r="J1110" s="110"/>
      <c r="K1110" s="110"/>
      <c r="L1110" s="110"/>
      <c r="M1110" s="110"/>
      <c r="N1110" s="110"/>
      <c r="O1110" s="110"/>
      <c r="P1110" s="111"/>
      <c r="Q1110" s="110"/>
      <c r="R1110" s="112"/>
      <c r="S1110" s="112"/>
      <c r="T1110" s="109"/>
      <c r="U1110" s="113"/>
      <c r="V1110" s="113"/>
      <c r="W1110" s="113"/>
      <c r="X1110" s="109"/>
      <c r="Y1110" s="109"/>
      <c r="Z1110" s="114"/>
      <c r="AA1110" s="109"/>
      <c r="AB1110" s="109"/>
      <c r="AC1110" s="109"/>
      <c r="AD1110" s="109"/>
      <c r="AE1110" s="109"/>
      <c r="AF1110" s="109"/>
      <c r="AG1110" s="109"/>
      <c r="AH1110" s="109"/>
      <c r="AI1110" s="109"/>
      <c r="AJ1110" s="109"/>
      <c r="AK1110" s="109"/>
      <c r="AL1110" s="109"/>
      <c r="AM1110" s="109"/>
      <c r="AN1110" s="109"/>
      <c r="AO1110" s="109"/>
      <c r="AP1110" s="109"/>
      <c r="AQ1110" s="109"/>
      <c r="AR1110" s="109"/>
      <c r="AS1110" s="109"/>
      <c r="AT1110" s="109"/>
      <c r="AU1110" s="109"/>
      <c r="AV1110" s="109"/>
      <c r="AW1110" s="109"/>
      <c r="AX1110" s="109"/>
      <c r="AY1110" s="109"/>
      <c r="AZ1110" s="109"/>
      <c r="BA1110" s="109"/>
      <c r="BB1110" s="109"/>
      <c r="BC1110" s="109"/>
      <c r="BD1110" s="109"/>
      <c r="BE1110" s="109"/>
      <c r="BF1110" s="109"/>
      <c r="BG1110" s="109"/>
      <c r="BH1110" s="109"/>
      <c r="BI1110" s="109"/>
      <c r="BJ1110" s="109"/>
      <c r="BK1110" s="109"/>
      <c r="BL1110" s="109"/>
      <c r="BM1110" s="109"/>
      <c r="BN1110" s="109"/>
      <c r="BO1110" s="109"/>
      <c r="BP1110" s="109"/>
      <c r="BQ1110" s="109"/>
      <c r="BR1110" s="109"/>
      <c r="BS1110" s="109"/>
      <c r="BT1110" s="109"/>
      <c r="BU1110" s="109"/>
      <c r="BV1110" s="109"/>
      <c r="BW1110" s="109"/>
      <c r="BX1110" s="109"/>
      <c r="BY1110" s="109"/>
      <c r="BZ1110" s="109"/>
      <c r="CA1110" s="109"/>
      <c r="CB1110" s="109"/>
      <c r="CC1110" s="109"/>
      <c r="CD1110" s="109"/>
      <c r="CE1110" s="109"/>
      <c r="CF1110" s="109"/>
      <c r="CG1110" s="109"/>
      <c r="CH1110" s="109"/>
      <c r="CI1110" s="109"/>
      <c r="CJ1110" s="109"/>
      <c r="CK1110" s="109"/>
      <c r="CL1110" s="109"/>
      <c r="CM1110" s="109"/>
      <c r="CN1110" s="109"/>
      <c r="CO1110" s="109"/>
      <c r="CP1110" s="109"/>
      <c r="CQ1110" s="109"/>
      <c r="CR1110" s="109"/>
      <c r="CS1110" s="109"/>
      <c r="CT1110" s="109"/>
      <c r="CU1110" s="109"/>
      <c r="CV1110" s="109"/>
      <c r="CW1110" s="109"/>
      <c r="CX1110" s="109"/>
      <c r="CY1110" s="109"/>
      <c r="CZ1110" s="109"/>
      <c r="DA1110" s="109"/>
    </row>
    <row r="1111" spans="1:105">
      <c r="A1111" s="109"/>
      <c r="B1111" s="109"/>
      <c r="C1111" s="109"/>
      <c r="D1111" s="109"/>
      <c r="E1111" s="110"/>
      <c r="F1111" s="110"/>
      <c r="G1111" s="110"/>
      <c r="H1111" s="110"/>
      <c r="I1111" s="110"/>
      <c r="J1111" s="110"/>
      <c r="K1111" s="110"/>
      <c r="L1111" s="110"/>
      <c r="M1111" s="110"/>
      <c r="N1111" s="110"/>
      <c r="O1111" s="110"/>
      <c r="P1111" s="111"/>
      <c r="Q1111" s="110"/>
      <c r="R1111" s="112"/>
      <c r="S1111" s="112"/>
      <c r="T1111" s="109"/>
      <c r="U1111" s="113"/>
      <c r="V1111" s="113"/>
      <c r="W1111" s="113"/>
      <c r="X1111" s="109"/>
      <c r="Y1111" s="109"/>
      <c r="Z1111" s="114"/>
      <c r="AA1111" s="109"/>
      <c r="AB1111" s="109"/>
      <c r="AC1111" s="109"/>
      <c r="AD1111" s="109"/>
      <c r="AE1111" s="109"/>
      <c r="AF1111" s="109"/>
      <c r="AG1111" s="109"/>
      <c r="AH1111" s="109"/>
      <c r="AI1111" s="109"/>
      <c r="AJ1111" s="109"/>
      <c r="AK1111" s="109"/>
      <c r="AL1111" s="109"/>
      <c r="AM1111" s="109"/>
      <c r="AN1111" s="109"/>
      <c r="AO1111" s="109"/>
      <c r="AP1111" s="109"/>
      <c r="AQ1111" s="109"/>
      <c r="AR1111" s="109"/>
      <c r="AS1111" s="109"/>
      <c r="AT1111" s="109"/>
      <c r="AU1111" s="109"/>
      <c r="AV1111" s="109"/>
      <c r="AW1111" s="109"/>
      <c r="AX1111" s="109"/>
      <c r="AY1111" s="109"/>
      <c r="AZ1111" s="109"/>
      <c r="BA1111" s="109"/>
      <c r="BB1111" s="109"/>
      <c r="BC1111" s="109"/>
      <c r="BD1111" s="109"/>
      <c r="BE1111" s="109"/>
      <c r="BF1111" s="109"/>
      <c r="BG1111" s="109"/>
      <c r="BH1111" s="109"/>
      <c r="BI1111" s="109"/>
      <c r="BJ1111" s="109"/>
      <c r="BK1111" s="109"/>
      <c r="BL1111" s="109"/>
      <c r="BM1111" s="109"/>
      <c r="BN1111" s="109"/>
      <c r="BO1111" s="109"/>
      <c r="BP1111" s="109"/>
      <c r="BQ1111" s="109"/>
      <c r="BR1111" s="109"/>
      <c r="BS1111" s="109"/>
      <c r="BT1111" s="109"/>
      <c r="BU1111" s="109"/>
      <c r="BV1111" s="109"/>
      <c r="BW1111" s="109"/>
      <c r="BX1111" s="109"/>
      <c r="BY1111" s="109"/>
      <c r="BZ1111" s="109"/>
      <c r="CA1111" s="109"/>
      <c r="CB1111" s="109"/>
      <c r="CC1111" s="109"/>
      <c r="CD1111" s="109"/>
      <c r="CE1111" s="109"/>
      <c r="CF1111" s="109"/>
      <c r="CG1111" s="109"/>
      <c r="CH1111" s="109"/>
      <c r="CI1111" s="109"/>
      <c r="CJ1111" s="109"/>
      <c r="CK1111" s="109"/>
      <c r="CL1111" s="109"/>
      <c r="CM1111" s="109"/>
      <c r="CN1111" s="109"/>
      <c r="CO1111" s="109"/>
      <c r="CP1111" s="109"/>
      <c r="CQ1111" s="109"/>
      <c r="CR1111" s="109"/>
      <c r="CS1111" s="109"/>
      <c r="CT1111" s="109"/>
      <c r="CU1111" s="109"/>
      <c r="CV1111" s="109"/>
      <c r="CW1111" s="109"/>
      <c r="CX1111" s="109"/>
      <c r="CY1111" s="109"/>
      <c r="CZ1111" s="109"/>
      <c r="DA1111" s="109"/>
    </row>
    <row r="1112" spans="1:105">
      <c r="A1112" s="109"/>
      <c r="B1112" s="109"/>
      <c r="C1112" s="109"/>
      <c r="D1112" s="109"/>
      <c r="E1112" s="110"/>
      <c r="F1112" s="110"/>
      <c r="G1112" s="110"/>
      <c r="H1112" s="110"/>
      <c r="I1112" s="110"/>
      <c r="J1112" s="110"/>
      <c r="K1112" s="110"/>
      <c r="L1112" s="110"/>
      <c r="M1112" s="110"/>
      <c r="N1112" s="110"/>
      <c r="O1112" s="110"/>
      <c r="P1112" s="111"/>
      <c r="Q1112" s="110"/>
      <c r="R1112" s="112"/>
      <c r="S1112" s="112"/>
      <c r="T1112" s="109"/>
      <c r="U1112" s="113"/>
      <c r="V1112" s="113"/>
      <c r="W1112" s="113"/>
      <c r="X1112" s="109"/>
      <c r="Y1112" s="109"/>
      <c r="Z1112" s="114"/>
      <c r="AA1112" s="109"/>
      <c r="AB1112" s="109"/>
      <c r="AC1112" s="109"/>
      <c r="AD1112" s="109"/>
      <c r="AE1112" s="109"/>
      <c r="AF1112" s="109"/>
      <c r="AG1112" s="109"/>
      <c r="AH1112" s="109"/>
      <c r="AI1112" s="109"/>
      <c r="AJ1112" s="109"/>
      <c r="AK1112" s="109"/>
      <c r="AL1112" s="109"/>
      <c r="AM1112" s="109"/>
      <c r="AN1112" s="109"/>
      <c r="AO1112" s="109"/>
      <c r="AP1112" s="109"/>
      <c r="AQ1112" s="109"/>
      <c r="AR1112" s="109"/>
      <c r="AS1112" s="109"/>
      <c r="AT1112" s="109"/>
      <c r="AU1112" s="109"/>
      <c r="AV1112" s="109"/>
      <c r="AW1112" s="109"/>
      <c r="AX1112" s="109"/>
      <c r="AY1112" s="109"/>
      <c r="AZ1112" s="109"/>
      <c r="BA1112" s="109"/>
      <c r="BB1112" s="109"/>
      <c r="BC1112" s="109"/>
      <c r="BD1112" s="109"/>
      <c r="BE1112" s="109"/>
      <c r="BF1112" s="109"/>
      <c r="BG1112" s="109"/>
      <c r="BH1112" s="109"/>
      <c r="BI1112" s="109"/>
      <c r="BJ1112" s="109"/>
      <c r="BK1112" s="109"/>
      <c r="BL1112" s="109"/>
      <c r="BM1112" s="109"/>
      <c r="BN1112" s="109"/>
      <c r="BO1112" s="109"/>
      <c r="BP1112" s="109"/>
      <c r="BQ1112" s="109"/>
      <c r="BR1112" s="109"/>
      <c r="BS1112" s="109"/>
      <c r="BT1112" s="109"/>
      <c r="BU1112" s="109"/>
      <c r="BV1112" s="109"/>
      <c r="BW1112" s="109"/>
      <c r="BX1112" s="109"/>
      <c r="BY1112" s="109"/>
      <c r="BZ1112" s="109"/>
      <c r="CA1112" s="109"/>
      <c r="CB1112" s="109"/>
      <c r="CC1112" s="109"/>
      <c r="CD1112" s="109"/>
      <c r="CE1112" s="109"/>
      <c r="CF1112" s="109"/>
      <c r="CG1112" s="109"/>
      <c r="CH1112" s="109"/>
      <c r="CI1112" s="109"/>
      <c r="CJ1112" s="109"/>
      <c r="CK1112" s="109"/>
      <c r="CL1112" s="109"/>
      <c r="CM1112" s="109"/>
      <c r="CN1112" s="109"/>
      <c r="CO1112" s="109"/>
      <c r="CP1112" s="109"/>
      <c r="CQ1112" s="109"/>
      <c r="CR1112" s="109"/>
      <c r="CS1112" s="109"/>
      <c r="CT1112" s="109"/>
      <c r="CU1112" s="109"/>
      <c r="CV1112" s="109"/>
      <c r="CW1112" s="109"/>
      <c r="CX1112" s="109"/>
      <c r="CY1112" s="109"/>
      <c r="CZ1112" s="109"/>
      <c r="DA1112" s="109"/>
    </row>
    <row r="1113" spans="1:105">
      <c r="A1113" s="109"/>
      <c r="B1113" s="109"/>
      <c r="C1113" s="109"/>
      <c r="D1113" s="109"/>
      <c r="E1113" s="110"/>
      <c r="F1113" s="110"/>
      <c r="G1113" s="110"/>
      <c r="H1113" s="110"/>
      <c r="I1113" s="110"/>
      <c r="J1113" s="110"/>
      <c r="K1113" s="110"/>
      <c r="L1113" s="110"/>
      <c r="M1113" s="110"/>
      <c r="N1113" s="110"/>
      <c r="O1113" s="110"/>
      <c r="P1113" s="111"/>
      <c r="Q1113" s="110"/>
      <c r="R1113" s="112"/>
      <c r="S1113" s="112"/>
      <c r="T1113" s="109"/>
      <c r="U1113" s="113"/>
      <c r="V1113" s="113"/>
      <c r="W1113" s="113"/>
      <c r="X1113" s="109"/>
      <c r="Y1113" s="109"/>
      <c r="Z1113" s="114"/>
      <c r="AA1113" s="109"/>
      <c r="AB1113" s="109"/>
      <c r="AC1113" s="109"/>
      <c r="AD1113" s="109"/>
      <c r="AE1113" s="109"/>
      <c r="AF1113" s="109"/>
      <c r="AG1113" s="109"/>
      <c r="AH1113" s="109"/>
      <c r="AI1113" s="109"/>
      <c r="AJ1113" s="109"/>
      <c r="AK1113" s="109"/>
      <c r="AL1113" s="109"/>
      <c r="AM1113" s="109"/>
      <c r="AN1113" s="109"/>
      <c r="AO1113" s="109"/>
      <c r="AP1113" s="109"/>
      <c r="AQ1113" s="109"/>
      <c r="AR1113" s="109"/>
      <c r="AS1113" s="109"/>
      <c r="AT1113" s="109"/>
      <c r="AU1113" s="109"/>
      <c r="AV1113" s="109"/>
      <c r="AW1113" s="109"/>
      <c r="AX1113" s="109"/>
      <c r="AY1113" s="109"/>
      <c r="AZ1113" s="109"/>
      <c r="BA1113" s="109"/>
      <c r="BB1113" s="109"/>
      <c r="BC1113" s="109"/>
      <c r="BD1113" s="109"/>
      <c r="BE1113" s="109"/>
      <c r="BF1113" s="109"/>
      <c r="BG1113" s="109"/>
      <c r="BH1113" s="109"/>
      <c r="BI1113" s="109"/>
      <c r="BJ1113" s="109"/>
      <c r="BK1113" s="109"/>
      <c r="BL1113" s="109"/>
      <c r="BM1113" s="109"/>
      <c r="BN1113" s="109"/>
      <c r="BO1113" s="109"/>
      <c r="BP1113" s="109"/>
      <c r="BQ1113" s="109"/>
      <c r="BR1113" s="109"/>
      <c r="BS1113" s="109"/>
      <c r="BT1113" s="109"/>
      <c r="BU1113" s="109"/>
      <c r="BV1113" s="109"/>
      <c r="BW1113" s="109"/>
      <c r="BX1113" s="109"/>
      <c r="BY1113" s="109"/>
      <c r="BZ1113" s="109"/>
      <c r="CA1113" s="109"/>
      <c r="CB1113" s="109"/>
      <c r="CC1113" s="109"/>
      <c r="CD1113" s="109"/>
      <c r="CE1113" s="109"/>
      <c r="CF1113" s="109"/>
      <c r="CG1113" s="109"/>
      <c r="CH1113" s="109"/>
      <c r="CI1113" s="109"/>
      <c r="CJ1113" s="109"/>
      <c r="CK1113" s="109"/>
      <c r="CL1113" s="109"/>
      <c r="CM1113" s="109"/>
      <c r="CN1113" s="109"/>
      <c r="CO1113" s="109"/>
      <c r="CP1113" s="109"/>
      <c r="CQ1113" s="109"/>
      <c r="CR1113" s="109"/>
      <c r="CS1113" s="109"/>
      <c r="CT1113" s="109"/>
      <c r="CU1113" s="109"/>
      <c r="CV1113" s="109"/>
      <c r="CW1113" s="109"/>
      <c r="CX1113" s="109"/>
      <c r="CY1113" s="109"/>
      <c r="CZ1113" s="109"/>
      <c r="DA1113" s="109"/>
    </row>
    <row r="1114" spans="1:105">
      <c r="A1114" s="109"/>
      <c r="B1114" s="109"/>
      <c r="C1114" s="109"/>
      <c r="D1114" s="109"/>
      <c r="E1114" s="110"/>
      <c r="F1114" s="110"/>
      <c r="G1114" s="110"/>
      <c r="H1114" s="110"/>
      <c r="I1114" s="110"/>
      <c r="J1114" s="110"/>
      <c r="K1114" s="110"/>
      <c r="L1114" s="110"/>
      <c r="M1114" s="110"/>
      <c r="N1114" s="110"/>
      <c r="O1114" s="110"/>
      <c r="P1114" s="111"/>
      <c r="Q1114" s="110"/>
      <c r="R1114" s="112"/>
      <c r="S1114" s="112"/>
      <c r="T1114" s="109"/>
      <c r="U1114" s="113"/>
      <c r="V1114" s="113"/>
      <c r="W1114" s="113"/>
      <c r="X1114" s="109"/>
      <c r="Y1114" s="109"/>
      <c r="Z1114" s="114"/>
      <c r="AA1114" s="109"/>
      <c r="AB1114" s="109"/>
      <c r="AC1114" s="109"/>
      <c r="AD1114" s="109"/>
      <c r="AE1114" s="109"/>
      <c r="AF1114" s="109"/>
      <c r="AG1114" s="109"/>
      <c r="AH1114" s="109"/>
      <c r="AI1114" s="109"/>
      <c r="AJ1114" s="109"/>
      <c r="AK1114" s="109"/>
      <c r="AL1114" s="109"/>
      <c r="AM1114" s="109"/>
      <c r="AN1114" s="109"/>
      <c r="AO1114" s="109"/>
      <c r="AP1114" s="109"/>
      <c r="AQ1114" s="109"/>
      <c r="AR1114" s="109"/>
      <c r="AS1114" s="109"/>
      <c r="AT1114" s="109"/>
      <c r="AU1114" s="109"/>
      <c r="AV1114" s="109"/>
      <c r="AW1114" s="109"/>
      <c r="AX1114" s="109"/>
      <c r="AY1114" s="109"/>
      <c r="AZ1114" s="109"/>
      <c r="BA1114" s="109"/>
      <c r="BB1114" s="109"/>
      <c r="BC1114" s="109"/>
      <c r="BD1114" s="109"/>
      <c r="BE1114" s="109"/>
      <c r="BF1114" s="109"/>
      <c r="BG1114" s="109"/>
      <c r="BH1114" s="109"/>
      <c r="BI1114" s="109"/>
      <c r="BJ1114" s="109"/>
      <c r="BK1114" s="109"/>
      <c r="BL1114" s="109"/>
      <c r="BM1114" s="109"/>
      <c r="BN1114" s="109"/>
      <c r="BO1114" s="109"/>
      <c r="BP1114" s="109"/>
      <c r="BQ1114" s="109"/>
      <c r="BR1114" s="109"/>
      <c r="BS1114" s="109"/>
      <c r="BT1114" s="109"/>
      <c r="BU1114" s="109"/>
      <c r="BV1114" s="109"/>
      <c r="BW1114" s="109"/>
      <c r="BX1114" s="109"/>
      <c r="BY1114" s="109"/>
      <c r="BZ1114" s="109"/>
      <c r="CA1114" s="109"/>
      <c r="CB1114" s="109"/>
      <c r="CC1114" s="109"/>
      <c r="CD1114" s="109"/>
      <c r="CE1114" s="109"/>
      <c r="CF1114" s="109"/>
      <c r="CG1114" s="109"/>
      <c r="CH1114" s="109"/>
      <c r="CI1114" s="109"/>
      <c r="CJ1114" s="109"/>
      <c r="CK1114" s="109"/>
      <c r="CL1114" s="109"/>
      <c r="CM1114" s="109"/>
      <c r="CN1114" s="109"/>
      <c r="CO1114" s="109"/>
      <c r="CP1114" s="109"/>
      <c r="CQ1114" s="109"/>
      <c r="CR1114" s="109"/>
      <c r="CS1114" s="109"/>
      <c r="CT1114" s="109"/>
      <c r="CU1114" s="109"/>
      <c r="CV1114" s="109"/>
      <c r="CW1114" s="109"/>
      <c r="CX1114" s="109"/>
      <c r="CY1114" s="109"/>
      <c r="CZ1114" s="109"/>
      <c r="DA1114" s="109"/>
    </row>
    <row r="1115" spans="1:105">
      <c r="A1115" s="109"/>
      <c r="B1115" s="109"/>
      <c r="C1115" s="109"/>
      <c r="D1115" s="109"/>
      <c r="E1115" s="110"/>
      <c r="F1115" s="110"/>
      <c r="G1115" s="110"/>
      <c r="H1115" s="110"/>
      <c r="I1115" s="110"/>
      <c r="J1115" s="110"/>
      <c r="K1115" s="110"/>
      <c r="L1115" s="110"/>
      <c r="M1115" s="110"/>
      <c r="N1115" s="110"/>
      <c r="O1115" s="110"/>
      <c r="P1115" s="111"/>
      <c r="Q1115" s="110"/>
      <c r="R1115" s="112"/>
      <c r="S1115" s="112"/>
      <c r="T1115" s="109"/>
      <c r="U1115" s="113"/>
      <c r="V1115" s="113"/>
      <c r="W1115" s="113"/>
      <c r="X1115" s="109"/>
      <c r="Y1115" s="109"/>
      <c r="Z1115" s="114"/>
      <c r="AA1115" s="109"/>
      <c r="AB1115" s="109"/>
      <c r="AC1115" s="109"/>
      <c r="AD1115" s="109"/>
      <c r="AE1115" s="109"/>
      <c r="AF1115" s="109"/>
      <c r="AG1115" s="109"/>
      <c r="AH1115" s="109"/>
      <c r="AI1115" s="109"/>
      <c r="AJ1115" s="109"/>
      <c r="AK1115" s="109"/>
      <c r="AL1115" s="109"/>
      <c r="AM1115" s="109"/>
      <c r="AN1115" s="109"/>
      <c r="AO1115" s="109"/>
      <c r="AP1115" s="109"/>
      <c r="AQ1115" s="109"/>
      <c r="AR1115" s="109"/>
      <c r="AS1115" s="109"/>
      <c r="AT1115" s="109"/>
      <c r="AU1115" s="109"/>
      <c r="AV1115" s="109"/>
      <c r="AW1115" s="109"/>
      <c r="AX1115" s="109"/>
      <c r="AY1115" s="109"/>
      <c r="AZ1115" s="109"/>
      <c r="BA1115" s="109"/>
      <c r="BB1115" s="109"/>
      <c r="BC1115" s="109"/>
      <c r="BD1115" s="109"/>
      <c r="BE1115" s="109"/>
      <c r="BF1115" s="109"/>
      <c r="BG1115" s="109"/>
      <c r="BH1115" s="109"/>
      <c r="BI1115" s="109"/>
      <c r="BJ1115" s="109"/>
      <c r="BK1115" s="109"/>
      <c r="BL1115" s="109"/>
      <c r="BM1115" s="109"/>
      <c r="BN1115" s="109"/>
      <c r="BO1115" s="109"/>
      <c r="BP1115" s="109"/>
      <c r="BQ1115" s="109"/>
      <c r="BR1115" s="109"/>
      <c r="BS1115" s="109"/>
      <c r="BT1115" s="109"/>
      <c r="BU1115" s="109"/>
      <c r="BV1115" s="109"/>
      <c r="BW1115" s="109"/>
      <c r="BX1115" s="109"/>
      <c r="BY1115" s="109"/>
      <c r="BZ1115" s="109"/>
      <c r="CA1115" s="109"/>
      <c r="CB1115" s="109"/>
      <c r="CC1115" s="109"/>
      <c r="CD1115" s="109"/>
      <c r="CE1115" s="109"/>
      <c r="CF1115" s="109"/>
      <c r="CG1115" s="109"/>
      <c r="CH1115" s="109"/>
      <c r="CI1115" s="109"/>
      <c r="CJ1115" s="109"/>
      <c r="CK1115" s="109"/>
      <c r="CL1115" s="109"/>
      <c r="CM1115" s="109"/>
      <c r="CN1115" s="109"/>
      <c r="CO1115" s="109"/>
      <c r="CP1115" s="109"/>
      <c r="CQ1115" s="109"/>
      <c r="CR1115" s="109"/>
      <c r="CS1115" s="109"/>
      <c r="CT1115" s="109"/>
      <c r="CU1115" s="109"/>
      <c r="CV1115" s="109"/>
      <c r="CW1115" s="109"/>
      <c r="CX1115" s="109"/>
      <c r="CY1115" s="109"/>
      <c r="CZ1115" s="109"/>
      <c r="DA1115" s="109"/>
    </row>
    <row r="1116" spans="1:105">
      <c r="A1116" s="109"/>
      <c r="B1116" s="109"/>
      <c r="C1116" s="109"/>
      <c r="D1116" s="109"/>
      <c r="E1116" s="110"/>
      <c r="F1116" s="110"/>
      <c r="G1116" s="110"/>
      <c r="H1116" s="110"/>
      <c r="I1116" s="110"/>
      <c r="J1116" s="110"/>
      <c r="K1116" s="110"/>
      <c r="L1116" s="110"/>
      <c r="M1116" s="110"/>
      <c r="N1116" s="110"/>
      <c r="O1116" s="110"/>
      <c r="P1116" s="111"/>
      <c r="Q1116" s="110"/>
      <c r="R1116" s="112"/>
      <c r="S1116" s="112"/>
      <c r="T1116" s="109"/>
      <c r="U1116" s="113"/>
      <c r="V1116" s="113"/>
      <c r="W1116" s="113"/>
      <c r="X1116" s="109"/>
      <c r="Y1116" s="109"/>
      <c r="Z1116" s="114"/>
      <c r="AA1116" s="109"/>
      <c r="AB1116" s="109"/>
      <c r="AC1116" s="109"/>
      <c r="AD1116" s="109"/>
      <c r="AE1116" s="109"/>
      <c r="AF1116" s="109"/>
      <c r="AG1116" s="109"/>
      <c r="AH1116" s="109"/>
      <c r="AI1116" s="109"/>
      <c r="AJ1116" s="109"/>
      <c r="AK1116" s="109"/>
      <c r="AL1116" s="109"/>
      <c r="AM1116" s="109"/>
      <c r="AN1116" s="109"/>
      <c r="AO1116" s="109"/>
      <c r="AP1116" s="109"/>
      <c r="AQ1116" s="109"/>
      <c r="AR1116" s="109"/>
      <c r="AS1116" s="109"/>
      <c r="AT1116" s="109"/>
      <c r="AU1116" s="109"/>
      <c r="AV1116" s="109"/>
      <c r="AW1116" s="109"/>
      <c r="AX1116" s="109"/>
      <c r="AY1116" s="109"/>
      <c r="AZ1116" s="109"/>
      <c r="BA1116" s="109"/>
      <c r="BB1116" s="109"/>
      <c r="BC1116" s="109"/>
      <c r="BD1116" s="109"/>
      <c r="BE1116" s="109"/>
      <c r="BF1116" s="109"/>
      <c r="BG1116" s="109"/>
      <c r="BH1116" s="109"/>
      <c r="BI1116" s="109"/>
      <c r="BJ1116" s="109"/>
      <c r="BK1116" s="109"/>
      <c r="BL1116" s="109"/>
      <c r="BM1116" s="109"/>
      <c r="BN1116" s="109"/>
      <c r="BO1116" s="109"/>
      <c r="BP1116" s="109"/>
      <c r="BQ1116" s="109"/>
      <c r="BR1116" s="109"/>
      <c r="BS1116" s="109"/>
      <c r="BT1116" s="109"/>
      <c r="BU1116" s="109"/>
      <c r="BV1116" s="109"/>
      <c r="BW1116" s="109"/>
      <c r="BX1116" s="109"/>
      <c r="BY1116" s="109"/>
      <c r="BZ1116" s="109"/>
      <c r="CA1116" s="109"/>
      <c r="CB1116" s="109"/>
      <c r="CC1116" s="109"/>
      <c r="CD1116" s="109"/>
      <c r="CE1116" s="109"/>
      <c r="CF1116" s="109"/>
      <c r="CG1116" s="109"/>
      <c r="CH1116" s="109"/>
      <c r="CI1116" s="109"/>
      <c r="CJ1116" s="109"/>
      <c r="CK1116" s="109"/>
      <c r="CL1116" s="109"/>
      <c r="CM1116" s="109"/>
      <c r="CN1116" s="109"/>
      <c r="CO1116" s="109"/>
      <c r="CP1116" s="109"/>
      <c r="CQ1116" s="109"/>
      <c r="CR1116" s="109"/>
      <c r="CS1116" s="109"/>
      <c r="CT1116" s="109"/>
      <c r="CU1116" s="109"/>
      <c r="CV1116" s="109"/>
      <c r="CW1116" s="109"/>
      <c r="CX1116" s="109"/>
      <c r="CY1116" s="109"/>
      <c r="CZ1116" s="109"/>
      <c r="DA1116" s="109"/>
    </row>
    <row r="1117" spans="1:105">
      <c r="A1117" s="109"/>
      <c r="B1117" s="109"/>
      <c r="C1117" s="109"/>
      <c r="D1117" s="109"/>
      <c r="E1117" s="110"/>
      <c r="F1117" s="110"/>
      <c r="G1117" s="110"/>
      <c r="H1117" s="110"/>
      <c r="I1117" s="110"/>
      <c r="J1117" s="110"/>
      <c r="K1117" s="110"/>
      <c r="L1117" s="110"/>
      <c r="M1117" s="110"/>
      <c r="N1117" s="110"/>
      <c r="O1117" s="110"/>
      <c r="P1117" s="111"/>
      <c r="Q1117" s="110"/>
      <c r="R1117" s="112"/>
      <c r="S1117" s="112"/>
      <c r="T1117" s="109"/>
      <c r="U1117" s="113"/>
      <c r="V1117" s="113"/>
      <c r="W1117" s="113"/>
      <c r="X1117" s="109"/>
      <c r="Y1117" s="109"/>
      <c r="Z1117" s="114"/>
      <c r="AA1117" s="109"/>
      <c r="AB1117" s="109"/>
      <c r="AC1117" s="109"/>
      <c r="AD1117" s="109"/>
      <c r="AE1117" s="109"/>
      <c r="AF1117" s="109"/>
      <c r="AG1117" s="109"/>
      <c r="AH1117" s="109"/>
      <c r="AI1117" s="109"/>
      <c r="AJ1117" s="109"/>
      <c r="AK1117" s="109"/>
      <c r="AL1117" s="109"/>
      <c r="AM1117" s="109"/>
      <c r="AN1117" s="109"/>
      <c r="AO1117" s="109"/>
      <c r="AP1117" s="109"/>
      <c r="AQ1117" s="109"/>
      <c r="AR1117" s="109"/>
      <c r="AS1117" s="109"/>
      <c r="AT1117" s="109"/>
      <c r="AU1117" s="109"/>
      <c r="AV1117" s="109"/>
      <c r="AW1117" s="109"/>
      <c r="AX1117" s="109"/>
      <c r="AY1117" s="109"/>
      <c r="AZ1117" s="109"/>
      <c r="BA1117" s="109"/>
      <c r="BB1117" s="109"/>
      <c r="BC1117" s="109"/>
      <c r="BD1117" s="109"/>
      <c r="BE1117" s="109"/>
      <c r="BF1117" s="109"/>
      <c r="BG1117" s="109"/>
      <c r="BH1117" s="109"/>
      <c r="BI1117" s="109"/>
      <c r="BJ1117" s="109"/>
      <c r="BK1117" s="109"/>
      <c r="BL1117" s="109"/>
      <c r="BM1117" s="109"/>
      <c r="BN1117" s="109"/>
      <c r="BO1117" s="109"/>
      <c r="BP1117" s="109"/>
      <c r="BQ1117" s="109"/>
      <c r="BR1117" s="109"/>
      <c r="BS1117" s="109"/>
      <c r="BT1117" s="109"/>
      <c r="BU1117" s="109"/>
      <c r="BV1117" s="109"/>
      <c r="BW1117" s="109"/>
      <c r="BX1117" s="109"/>
      <c r="BY1117" s="109"/>
      <c r="BZ1117" s="109"/>
      <c r="CA1117" s="109"/>
      <c r="CB1117" s="109"/>
      <c r="CC1117" s="109"/>
      <c r="CD1117" s="109"/>
      <c r="CE1117" s="109"/>
      <c r="CF1117" s="109"/>
      <c r="CG1117" s="109"/>
      <c r="CH1117" s="109"/>
      <c r="CI1117" s="109"/>
      <c r="CJ1117" s="109"/>
      <c r="CK1117" s="109"/>
      <c r="CL1117" s="109"/>
      <c r="CM1117" s="109"/>
      <c r="CN1117" s="109"/>
      <c r="CO1117" s="109"/>
      <c r="CP1117" s="109"/>
      <c r="CQ1117" s="109"/>
      <c r="CR1117" s="109"/>
      <c r="CS1117" s="109"/>
      <c r="CT1117" s="109"/>
      <c r="CU1117" s="109"/>
      <c r="CV1117" s="109"/>
      <c r="CW1117" s="109"/>
      <c r="CX1117" s="109"/>
      <c r="CY1117" s="109"/>
      <c r="CZ1117" s="109"/>
      <c r="DA1117" s="109"/>
    </row>
    <row r="1118" spans="1:105">
      <c r="A1118" s="109"/>
      <c r="B1118" s="109"/>
      <c r="C1118" s="109"/>
      <c r="D1118" s="109"/>
      <c r="E1118" s="110"/>
      <c r="F1118" s="110"/>
      <c r="G1118" s="110"/>
      <c r="H1118" s="110"/>
      <c r="I1118" s="110"/>
      <c r="J1118" s="110"/>
      <c r="K1118" s="110"/>
      <c r="L1118" s="110"/>
      <c r="M1118" s="110"/>
      <c r="N1118" s="110"/>
      <c r="O1118" s="110"/>
      <c r="P1118" s="111"/>
      <c r="Q1118" s="110"/>
      <c r="R1118" s="112"/>
      <c r="S1118" s="112"/>
      <c r="T1118" s="109"/>
      <c r="U1118" s="113"/>
      <c r="V1118" s="113"/>
      <c r="W1118" s="113"/>
      <c r="X1118" s="109"/>
      <c r="Y1118" s="109"/>
      <c r="Z1118" s="114"/>
      <c r="AA1118" s="109"/>
      <c r="AB1118" s="109"/>
      <c r="AC1118" s="109"/>
      <c r="AD1118" s="109"/>
      <c r="AE1118" s="109"/>
      <c r="AF1118" s="109"/>
      <c r="AG1118" s="109"/>
      <c r="AH1118" s="109"/>
      <c r="AI1118" s="109"/>
      <c r="AJ1118" s="109"/>
      <c r="AK1118" s="109"/>
      <c r="AL1118" s="109"/>
      <c r="AM1118" s="109"/>
      <c r="AN1118" s="109"/>
      <c r="AO1118" s="109"/>
      <c r="AP1118" s="109"/>
      <c r="AQ1118" s="109"/>
      <c r="AR1118" s="109"/>
      <c r="AS1118" s="109"/>
      <c r="AT1118" s="109"/>
      <c r="AU1118" s="109"/>
      <c r="AV1118" s="109"/>
      <c r="AW1118" s="109"/>
      <c r="AX1118" s="109"/>
      <c r="AY1118" s="109"/>
      <c r="AZ1118" s="109"/>
      <c r="BA1118" s="109"/>
      <c r="BB1118" s="109"/>
      <c r="BC1118" s="109"/>
      <c r="BD1118" s="109"/>
      <c r="BE1118" s="109"/>
      <c r="BF1118" s="109"/>
      <c r="BG1118" s="109"/>
      <c r="BH1118" s="109"/>
      <c r="BI1118" s="109"/>
      <c r="BJ1118" s="109"/>
      <c r="BK1118" s="109"/>
      <c r="BL1118" s="109"/>
      <c r="BM1118" s="109"/>
      <c r="BN1118" s="109"/>
      <c r="BO1118" s="109"/>
      <c r="BP1118" s="109"/>
      <c r="BQ1118" s="109"/>
      <c r="BR1118" s="109"/>
      <c r="BS1118" s="109"/>
      <c r="BT1118" s="109"/>
      <c r="BU1118" s="109"/>
      <c r="BV1118" s="109"/>
      <c r="BW1118" s="109"/>
      <c r="BX1118" s="109"/>
      <c r="BY1118" s="109"/>
      <c r="BZ1118" s="109"/>
      <c r="CA1118" s="109"/>
      <c r="CB1118" s="109"/>
      <c r="CC1118" s="109"/>
      <c r="CD1118" s="109"/>
      <c r="CE1118" s="109"/>
      <c r="CF1118" s="109"/>
      <c r="CG1118" s="109"/>
      <c r="CH1118" s="109"/>
      <c r="CI1118" s="109"/>
      <c r="CJ1118" s="109"/>
      <c r="CK1118" s="109"/>
      <c r="CL1118" s="109"/>
      <c r="CM1118" s="109"/>
      <c r="CN1118" s="109"/>
      <c r="CO1118" s="109"/>
      <c r="CP1118" s="109"/>
      <c r="CQ1118" s="109"/>
      <c r="CR1118" s="109"/>
      <c r="CS1118" s="109"/>
      <c r="CT1118" s="109"/>
      <c r="CU1118" s="109"/>
      <c r="CV1118" s="109"/>
      <c r="CW1118" s="109"/>
      <c r="CX1118" s="109"/>
      <c r="CY1118" s="109"/>
      <c r="CZ1118" s="109"/>
      <c r="DA1118" s="109"/>
    </row>
    <row r="1119" spans="1:105">
      <c r="A1119" s="109"/>
      <c r="B1119" s="109"/>
      <c r="C1119" s="109"/>
      <c r="D1119" s="109"/>
      <c r="E1119" s="110"/>
      <c r="F1119" s="110"/>
      <c r="G1119" s="110"/>
      <c r="H1119" s="110"/>
      <c r="I1119" s="110"/>
      <c r="J1119" s="110"/>
      <c r="K1119" s="110"/>
      <c r="L1119" s="110"/>
      <c r="M1119" s="110"/>
      <c r="N1119" s="110"/>
      <c r="O1119" s="110"/>
      <c r="P1119" s="111"/>
      <c r="Q1119" s="110"/>
      <c r="R1119" s="112"/>
      <c r="S1119" s="112"/>
      <c r="T1119" s="109"/>
      <c r="U1119" s="113"/>
      <c r="V1119" s="113"/>
      <c r="W1119" s="113"/>
      <c r="X1119" s="109"/>
      <c r="Y1119" s="109"/>
      <c r="Z1119" s="114"/>
      <c r="AA1119" s="109"/>
      <c r="AB1119" s="109"/>
      <c r="AC1119" s="109"/>
      <c r="AD1119" s="109"/>
      <c r="AE1119" s="109"/>
      <c r="AF1119" s="109"/>
      <c r="AG1119" s="109"/>
      <c r="AH1119" s="109"/>
      <c r="AI1119" s="109"/>
      <c r="AJ1119" s="109"/>
      <c r="AK1119" s="109"/>
      <c r="AL1119" s="109"/>
      <c r="AM1119" s="109"/>
      <c r="AN1119" s="109"/>
      <c r="AO1119" s="109"/>
      <c r="AP1119" s="109"/>
      <c r="AQ1119" s="109"/>
      <c r="AR1119" s="109"/>
      <c r="AS1119" s="109"/>
      <c r="AT1119" s="109"/>
      <c r="AU1119" s="109"/>
      <c r="AV1119" s="109"/>
      <c r="AW1119" s="109"/>
      <c r="AX1119" s="109"/>
      <c r="AY1119" s="109"/>
      <c r="AZ1119" s="109"/>
      <c r="BA1119" s="109"/>
      <c r="BB1119" s="109"/>
      <c r="BC1119" s="109"/>
      <c r="BD1119" s="109"/>
      <c r="BE1119" s="109"/>
      <c r="BF1119" s="109"/>
      <c r="BG1119" s="109"/>
      <c r="BH1119" s="109"/>
      <c r="BI1119" s="109"/>
      <c r="BJ1119" s="109"/>
      <c r="BK1119" s="109"/>
      <c r="BL1119" s="109"/>
      <c r="BM1119" s="109"/>
      <c r="BN1119" s="109"/>
      <c r="BO1119" s="109"/>
      <c r="BP1119" s="109"/>
      <c r="BQ1119" s="109"/>
      <c r="BR1119" s="109"/>
      <c r="BS1119" s="109"/>
      <c r="BT1119" s="109"/>
      <c r="BU1119" s="109"/>
      <c r="BV1119" s="109"/>
      <c r="BW1119" s="109"/>
      <c r="BX1119" s="109"/>
      <c r="BY1119" s="109"/>
      <c r="BZ1119" s="109"/>
      <c r="CA1119" s="109"/>
      <c r="CB1119" s="109"/>
      <c r="CC1119" s="109"/>
      <c r="CD1119" s="109"/>
      <c r="CE1119" s="109"/>
      <c r="CF1119" s="109"/>
      <c r="CG1119" s="109"/>
      <c r="CH1119" s="109"/>
      <c r="CI1119" s="109"/>
      <c r="CJ1119" s="109"/>
      <c r="CK1119" s="109"/>
      <c r="CL1119" s="109"/>
      <c r="CM1119" s="109"/>
      <c r="CN1119" s="109"/>
      <c r="CO1119" s="109"/>
      <c r="CP1119" s="109"/>
      <c r="CQ1119" s="109"/>
      <c r="CR1119" s="109"/>
      <c r="CS1119" s="109"/>
      <c r="CT1119" s="109"/>
      <c r="CU1119" s="109"/>
      <c r="CV1119" s="109"/>
      <c r="CW1119" s="109"/>
      <c r="CX1119" s="109"/>
      <c r="CY1119" s="109"/>
      <c r="CZ1119" s="109"/>
      <c r="DA1119" s="109"/>
    </row>
    <row r="1120" spans="1:105">
      <c r="A1120" s="109"/>
      <c r="B1120" s="109"/>
      <c r="C1120" s="109"/>
      <c r="D1120" s="109"/>
      <c r="E1120" s="110"/>
      <c r="F1120" s="110"/>
      <c r="G1120" s="110"/>
      <c r="H1120" s="110"/>
      <c r="I1120" s="110"/>
      <c r="J1120" s="110"/>
      <c r="K1120" s="110"/>
      <c r="L1120" s="110"/>
      <c r="M1120" s="110"/>
      <c r="N1120" s="110"/>
      <c r="O1120" s="110"/>
      <c r="P1120" s="111"/>
      <c r="Q1120" s="110"/>
      <c r="R1120" s="112"/>
      <c r="S1120" s="112"/>
      <c r="T1120" s="109"/>
      <c r="U1120" s="113"/>
      <c r="V1120" s="113"/>
      <c r="W1120" s="113"/>
      <c r="X1120" s="109"/>
      <c r="Y1120" s="109"/>
      <c r="Z1120" s="114"/>
      <c r="AA1120" s="109"/>
      <c r="AB1120" s="109"/>
      <c r="AC1120" s="109"/>
      <c r="AD1120" s="109"/>
      <c r="AE1120" s="109"/>
      <c r="AF1120" s="109"/>
      <c r="AG1120" s="109"/>
      <c r="AH1120" s="109"/>
      <c r="AI1120" s="109"/>
      <c r="AJ1120" s="109"/>
      <c r="AK1120" s="109"/>
      <c r="AL1120" s="109"/>
      <c r="AM1120" s="109"/>
      <c r="AN1120" s="109"/>
      <c r="AO1120" s="109"/>
      <c r="AP1120" s="109"/>
      <c r="AQ1120" s="109"/>
      <c r="AR1120" s="109"/>
      <c r="AS1120" s="109"/>
      <c r="AT1120" s="109"/>
      <c r="AU1120" s="109"/>
      <c r="AV1120" s="109"/>
      <c r="AW1120" s="109"/>
      <c r="AX1120" s="109"/>
      <c r="AY1120" s="109"/>
      <c r="AZ1120" s="109"/>
      <c r="BA1120" s="109"/>
      <c r="BB1120" s="109"/>
      <c r="BC1120" s="109"/>
      <c r="BD1120" s="109"/>
      <c r="BE1120" s="109"/>
      <c r="BF1120" s="109"/>
      <c r="BG1120" s="109"/>
      <c r="BH1120" s="109"/>
      <c r="BI1120" s="109"/>
      <c r="BJ1120" s="109"/>
      <c r="BK1120" s="109"/>
      <c r="BL1120" s="109"/>
      <c r="BM1120" s="109"/>
      <c r="BN1120" s="109"/>
      <c r="BO1120" s="109"/>
      <c r="BP1120" s="109"/>
      <c r="BQ1120" s="109"/>
      <c r="BR1120" s="109"/>
      <c r="BS1120" s="109"/>
      <c r="BT1120" s="109"/>
      <c r="BU1120" s="109"/>
      <c r="BV1120" s="109"/>
      <c r="BW1120" s="109"/>
      <c r="BX1120" s="109"/>
      <c r="BY1120" s="109"/>
      <c r="BZ1120" s="109"/>
      <c r="CA1120" s="109"/>
      <c r="CB1120" s="109"/>
      <c r="CC1120" s="109"/>
      <c r="CD1120" s="109"/>
      <c r="CE1120" s="109"/>
      <c r="CF1120" s="109"/>
      <c r="CG1120" s="109"/>
      <c r="CH1120" s="109"/>
      <c r="CI1120" s="109"/>
      <c r="CJ1120" s="109"/>
      <c r="CK1120" s="109"/>
      <c r="CL1120" s="109"/>
      <c r="CM1120" s="109"/>
      <c r="CN1120" s="109"/>
      <c r="CO1120" s="109"/>
      <c r="CP1120" s="109"/>
      <c r="CQ1120" s="109"/>
      <c r="CR1120" s="109"/>
      <c r="CS1120" s="109"/>
      <c r="CT1120" s="109"/>
      <c r="CU1120" s="109"/>
      <c r="CV1120" s="109"/>
      <c r="CW1120" s="109"/>
      <c r="CX1120" s="109"/>
      <c r="CY1120" s="109"/>
      <c r="CZ1120" s="109"/>
      <c r="DA1120" s="109"/>
    </row>
    <row r="1121" spans="1:105">
      <c r="A1121" s="109"/>
      <c r="B1121" s="109"/>
      <c r="C1121" s="109"/>
      <c r="D1121" s="109"/>
      <c r="E1121" s="110"/>
      <c r="F1121" s="110"/>
      <c r="G1121" s="110"/>
      <c r="H1121" s="110"/>
      <c r="I1121" s="110"/>
      <c r="J1121" s="110"/>
      <c r="K1121" s="110"/>
      <c r="L1121" s="110"/>
      <c r="M1121" s="110"/>
      <c r="N1121" s="110"/>
      <c r="O1121" s="110"/>
      <c r="P1121" s="111"/>
      <c r="Q1121" s="110"/>
      <c r="R1121" s="112"/>
      <c r="S1121" s="112"/>
      <c r="T1121" s="109"/>
      <c r="U1121" s="113"/>
      <c r="V1121" s="113"/>
      <c r="W1121" s="113"/>
      <c r="X1121" s="109"/>
      <c r="Y1121" s="109"/>
      <c r="Z1121" s="114"/>
      <c r="AA1121" s="109"/>
      <c r="AB1121" s="109"/>
      <c r="AC1121" s="109"/>
      <c r="AD1121" s="109"/>
      <c r="AE1121" s="109"/>
      <c r="AF1121" s="109"/>
      <c r="AG1121" s="109"/>
      <c r="AH1121" s="109"/>
      <c r="AI1121" s="109"/>
      <c r="AJ1121" s="109"/>
      <c r="AK1121" s="109"/>
      <c r="AL1121" s="109"/>
      <c r="AM1121" s="109"/>
      <c r="AN1121" s="109"/>
      <c r="AO1121" s="109"/>
      <c r="AP1121" s="109"/>
      <c r="AQ1121" s="109"/>
      <c r="AR1121" s="109"/>
      <c r="AS1121" s="109"/>
      <c r="AT1121" s="109"/>
      <c r="AU1121" s="109"/>
      <c r="AV1121" s="109"/>
      <c r="AW1121" s="109"/>
      <c r="AX1121" s="109"/>
      <c r="AY1121" s="109"/>
      <c r="AZ1121" s="109"/>
      <c r="BA1121" s="109"/>
      <c r="BB1121" s="109"/>
      <c r="BC1121" s="109"/>
      <c r="BD1121" s="109"/>
      <c r="BE1121" s="109"/>
      <c r="BF1121" s="109"/>
      <c r="BG1121" s="109"/>
      <c r="BH1121" s="109"/>
      <c r="BI1121" s="109"/>
      <c r="BJ1121" s="109"/>
      <c r="BK1121" s="109"/>
      <c r="BL1121" s="109"/>
      <c r="BM1121" s="109"/>
      <c r="BN1121" s="109"/>
      <c r="BO1121" s="109"/>
      <c r="BP1121" s="109"/>
      <c r="BQ1121" s="109"/>
      <c r="BR1121" s="109"/>
      <c r="BS1121" s="109"/>
      <c r="BT1121" s="109"/>
      <c r="BU1121" s="109"/>
      <c r="BV1121" s="109"/>
      <c r="BW1121" s="109"/>
      <c r="BX1121" s="109"/>
      <c r="BY1121" s="109"/>
      <c r="BZ1121" s="109"/>
      <c r="CA1121" s="109"/>
      <c r="CB1121" s="109"/>
      <c r="CC1121" s="109"/>
      <c r="CD1121" s="109"/>
      <c r="CE1121" s="109"/>
      <c r="CF1121" s="109"/>
      <c r="CG1121" s="109"/>
      <c r="CH1121" s="109"/>
      <c r="CI1121" s="109"/>
      <c r="CJ1121" s="109"/>
      <c r="CK1121" s="109"/>
      <c r="CL1121" s="109"/>
      <c r="CM1121" s="109"/>
      <c r="CN1121" s="109"/>
      <c r="CO1121" s="109"/>
      <c r="CP1121" s="109"/>
      <c r="CQ1121" s="109"/>
      <c r="CR1121" s="109"/>
      <c r="CS1121" s="109"/>
      <c r="CT1121" s="109"/>
      <c r="CU1121" s="109"/>
      <c r="CV1121" s="109"/>
      <c r="CW1121" s="109"/>
      <c r="CX1121" s="109"/>
      <c r="CY1121" s="109"/>
      <c r="CZ1121" s="109"/>
      <c r="DA1121" s="109"/>
    </row>
    <row r="1122" spans="1:105">
      <c r="A1122" s="109"/>
      <c r="B1122" s="109"/>
      <c r="C1122" s="109"/>
      <c r="D1122" s="109"/>
      <c r="E1122" s="110"/>
      <c r="F1122" s="110"/>
      <c r="G1122" s="110"/>
      <c r="H1122" s="110"/>
      <c r="I1122" s="110"/>
      <c r="J1122" s="110"/>
      <c r="K1122" s="110"/>
      <c r="L1122" s="110"/>
      <c r="M1122" s="110"/>
      <c r="N1122" s="110"/>
      <c r="O1122" s="110"/>
      <c r="P1122" s="111"/>
      <c r="Q1122" s="110"/>
      <c r="R1122" s="112"/>
      <c r="S1122" s="112"/>
      <c r="T1122" s="109"/>
      <c r="U1122" s="113"/>
      <c r="V1122" s="113"/>
      <c r="W1122" s="113"/>
      <c r="X1122" s="109"/>
      <c r="Y1122" s="109"/>
      <c r="Z1122" s="114"/>
      <c r="AA1122" s="109"/>
      <c r="AB1122" s="109"/>
      <c r="AC1122" s="109"/>
      <c r="AD1122" s="109"/>
      <c r="AE1122" s="109"/>
      <c r="AF1122" s="109"/>
      <c r="AG1122" s="109"/>
      <c r="AH1122" s="109"/>
      <c r="AI1122" s="109"/>
      <c r="AJ1122" s="109"/>
      <c r="AK1122" s="109"/>
      <c r="AL1122" s="109"/>
      <c r="AM1122" s="109"/>
      <c r="AN1122" s="109"/>
      <c r="AO1122" s="109"/>
      <c r="AP1122" s="109"/>
      <c r="AQ1122" s="109"/>
      <c r="AR1122" s="109"/>
      <c r="AS1122" s="109"/>
      <c r="AT1122" s="109"/>
      <c r="AU1122" s="109"/>
      <c r="AV1122" s="109"/>
      <c r="AW1122" s="109"/>
      <c r="AX1122" s="109"/>
      <c r="AY1122" s="109"/>
      <c r="AZ1122" s="109"/>
      <c r="BA1122" s="109"/>
      <c r="BB1122" s="109"/>
      <c r="BC1122" s="109"/>
      <c r="BD1122" s="109"/>
      <c r="BE1122" s="109"/>
      <c r="BF1122" s="109"/>
      <c r="BG1122" s="109"/>
      <c r="BH1122" s="109"/>
      <c r="BI1122" s="109"/>
      <c r="BJ1122" s="109"/>
      <c r="BK1122" s="109"/>
      <c r="BL1122" s="109"/>
      <c r="BM1122" s="109"/>
      <c r="BN1122" s="109"/>
      <c r="BO1122" s="109"/>
      <c r="BP1122" s="109"/>
      <c r="BQ1122" s="109"/>
      <c r="BR1122" s="109"/>
      <c r="BS1122" s="109"/>
      <c r="BT1122" s="109"/>
      <c r="BU1122" s="109"/>
      <c r="BV1122" s="109"/>
      <c r="BW1122" s="109"/>
      <c r="BX1122" s="109"/>
      <c r="BY1122" s="109"/>
      <c r="BZ1122" s="109"/>
      <c r="CA1122" s="109"/>
      <c r="CB1122" s="109"/>
      <c r="CC1122" s="109"/>
      <c r="CD1122" s="109"/>
      <c r="CE1122" s="109"/>
      <c r="CF1122" s="109"/>
      <c r="CG1122" s="109"/>
      <c r="CH1122" s="109"/>
      <c r="CI1122" s="109"/>
      <c r="CJ1122" s="109"/>
      <c r="CK1122" s="109"/>
      <c r="CL1122" s="109"/>
      <c r="CM1122" s="109"/>
      <c r="CN1122" s="109"/>
      <c r="CO1122" s="109"/>
      <c r="CP1122" s="109"/>
      <c r="CQ1122" s="109"/>
      <c r="CR1122" s="109"/>
      <c r="CS1122" s="109"/>
      <c r="CT1122" s="109"/>
      <c r="CU1122" s="109"/>
      <c r="CV1122" s="109"/>
      <c r="CW1122" s="109"/>
      <c r="CX1122" s="109"/>
      <c r="CY1122" s="109"/>
      <c r="CZ1122" s="109"/>
      <c r="DA1122" s="109"/>
    </row>
    <row r="1123" spans="1:105">
      <c r="A1123" s="109"/>
      <c r="B1123" s="109"/>
      <c r="C1123" s="109"/>
      <c r="D1123" s="109"/>
      <c r="E1123" s="110"/>
      <c r="F1123" s="110"/>
      <c r="G1123" s="110"/>
      <c r="H1123" s="110"/>
      <c r="I1123" s="110"/>
      <c r="J1123" s="110"/>
      <c r="K1123" s="110"/>
      <c r="L1123" s="110"/>
      <c r="M1123" s="110"/>
      <c r="N1123" s="110"/>
      <c r="O1123" s="110"/>
      <c r="P1123" s="111"/>
      <c r="Q1123" s="110"/>
      <c r="R1123" s="112"/>
      <c r="S1123" s="112"/>
      <c r="T1123" s="109"/>
      <c r="U1123" s="113"/>
      <c r="V1123" s="113"/>
      <c r="W1123" s="113"/>
      <c r="X1123" s="109"/>
      <c r="Y1123" s="109"/>
      <c r="Z1123" s="114"/>
      <c r="AA1123" s="109"/>
      <c r="AB1123" s="109"/>
      <c r="AC1123" s="109"/>
      <c r="AD1123" s="109"/>
      <c r="AE1123" s="109"/>
      <c r="AF1123" s="109"/>
      <c r="AG1123" s="109"/>
      <c r="AH1123" s="109"/>
      <c r="AI1123" s="109"/>
      <c r="AJ1123" s="109"/>
      <c r="AK1123" s="109"/>
      <c r="AL1123" s="109"/>
      <c r="AM1123" s="109"/>
      <c r="AN1123" s="109"/>
      <c r="AO1123" s="109"/>
      <c r="AP1123" s="109"/>
      <c r="AQ1123" s="109"/>
      <c r="AR1123" s="109"/>
      <c r="AS1123" s="109"/>
      <c r="AT1123" s="109"/>
      <c r="AU1123" s="109"/>
      <c r="AV1123" s="109"/>
      <c r="AW1123" s="109"/>
      <c r="AX1123" s="109"/>
      <c r="AY1123" s="109"/>
      <c r="AZ1123" s="109"/>
      <c r="BA1123" s="109"/>
      <c r="BB1123" s="109"/>
      <c r="BC1123" s="109"/>
      <c r="BD1123" s="109"/>
      <c r="BE1123" s="109"/>
      <c r="BF1123" s="109"/>
      <c r="BG1123" s="109"/>
      <c r="BH1123" s="109"/>
      <c r="BI1123" s="109"/>
      <c r="BJ1123" s="109"/>
      <c r="BK1123" s="109"/>
      <c r="BL1123" s="109"/>
      <c r="BM1123" s="109"/>
      <c r="BN1123" s="109"/>
      <c r="BO1123" s="109"/>
      <c r="BP1123" s="109"/>
      <c r="BQ1123" s="109"/>
      <c r="BR1123" s="109"/>
      <c r="BS1123" s="109"/>
      <c r="BT1123" s="109"/>
      <c r="BU1123" s="109"/>
      <c r="BV1123" s="109"/>
      <c r="BW1123" s="109"/>
      <c r="BX1123" s="109"/>
      <c r="BY1123" s="109"/>
      <c r="BZ1123" s="109"/>
      <c r="CA1123" s="109"/>
      <c r="CB1123" s="109"/>
      <c r="CC1123" s="109"/>
      <c r="CD1123" s="109"/>
      <c r="CE1123" s="109"/>
      <c r="CF1123" s="109"/>
      <c r="CG1123" s="109"/>
      <c r="CH1123" s="109"/>
      <c r="CI1123" s="109"/>
      <c r="CJ1123" s="109"/>
      <c r="CK1123" s="109"/>
      <c r="CL1123" s="109"/>
      <c r="CM1123" s="109"/>
      <c r="CN1123" s="109"/>
      <c r="CO1123" s="109"/>
      <c r="CP1123" s="109"/>
      <c r="CQ1123" s="109"/>
      <c r="CR1123" s="109"/>
      <c r="CS1123" s="109"/>
      <c r="CT1123" s="109"/>
      <c r="CU1123" s="109"/>
      <c r="CV1123" s="109"/>
      <c r="CW1123" s="109"/>
      <c r="CX1123" s="109"/>
      <c r="CY1123" s="109"/>
      <c r="CZ1123" s="109"/>
      <c r="DA1123" s="109"/>
    </row>
    <row r="1124" spans="1:105">
      <c r="A1124" s="109"/>
      <c r="B1124" s="109"/>
      <c r="C1124" s="109"/>
      <c r="D1124" s="109"/>
      <c r="E1124" s="110"/>
      <c r="F1124" s="110"/>
      <c r="G1124" s="110"/>
      <c r="H1124" s="110"/>
      <c r="I1124" s="110"/>
      <c r="J1124" s="110"/>
      <c r="K1124" s="110"/>
      <c r="L1124" s="110"/>
      <c r="M1124" s="110"/>
      <c r="N1124" s="110"/>
      <c r="O1124" s="110"/>
      <c r="P1124" s="111"/>
      <c r="Q1124" s="110"/>
      <c r="R1124" s="112"/>
      <c r="S1124" s="112"/>
      <c r="T1124" s="109"/>
      <c r="U1124" s="113"/>
      <c r="V1124" s="113"/>
      <c r="W1124" s="113"/>
      <c r="X1124" s="109"/>
      <c r="Y1124" s="109"/>
      <c r="Z1124" s="114"/>
      <c r="AA1124" s="109"/>
      <c r="AB1124" s="109"/>
      <c r="AC1124" s="109"/>
      <c r="AD1124" s="109"/>
      <c r="AE1124" s="109"/>
      <c r="AF1124" s="109"/>
      <c r="AG1124" s="109"/>
      <c r="AH1124" s="109"/>
      <c r="AI1124" s="109"/>
      <c r="AJ1124" s="109"/>
      <c r="AK1124" s="109"/>
      <c r="AL1124" s="109"/>
      <c r="AM1124" s="109"/>
      <c r="AN1124" s="109"/>
      <c r="AO1124" s="109"/>
      <c r="AP1124" s="109"/>
      <c r="AQ1124" s="109"/>
      <c r="AR1124" s="109"/>
      <c r="AS1124" s="109"/>
      <c r="AT1124" s="109"/>
      <c r="AU1124" s="109"/>
      <c r="AV1124" s="109"/>
      <c r="AW1124" s="109"/>
      <c r="AX1124" s="109"/>
      <c r="AY1124" s="109"/>
      <c r="AZ1124" s="109"/>
      <c r="BA1124" s="109"/>
      <c r="BB1124" s="109"/>
      <c r="BC1124" s="109"/>
      <c r="BD1124" s="109"/>
      <c r="BE1124" s="109"/>
      <c r="BF1124" s="109"/>
      <c r="BG1124" s="109"/>
      <c r="BH1124" s="109"/>
      <c r="BI1124" s="109"/>
      <c r="BJ1124" s="109"/>
      <c r="BK1124" s="109"/>
      <c r="BL1124" s="109"/>
      <c r="BM1124" s="109"/>
      <c r="BN1124" s="109"/>
      <c r="BO1124" s="109"/>
      <c r="BP1124" s="109"/>
      <c r="BQ1124" s="109"/>
      <c r="BR1124" s="109"/>
      <c r="BS1124" s="109"/>
      <c r="BT1124" s="109"/>
      <c r="BU1124" s="109"/>
      <c r="BV1124" s="109"/>
      <c r="BW1124" s="109"/>
      <c r="BX1124" s="109"/>
      <c r="BY1124" s="109"/>
      <c r="BZ1124" s="109"/>
      <c r="CA1124" s="109"/>
      <c r="CB1124" s="109"/>
      <c r="CC1124" s="109"/>
      <c r="CD1124" s="109"/>
      <c r="CE1124" s="109"/>
      <c r="CF1124" s="109"/>
      <c r="CG1124" s="109"/>
      <c r="CH1124" s="109"/>
      <c r="CI1124" s="109"/>
      <c r="CJ1124" s="109"/>
      <c r="CK1124" s="109"/>
      <c r="CL1124" s="109"/>
      <c r="CM1124" s="109"/>
      <c r="CN1124" s="109"/>
      <c r="CO1124" s="109"/>
      <c r="CP1124" s="109"/>
      <c r="CQ1124" s="109"/>
      <c r="CR1124" s="109"/>
      <c r="CS1124" s="109"/>
      <c r="CT1124" s="109"/>
      <c r="CU1124" s="109"/>
      <c r="CV1124" s="109"/>
      <c r="CW1124" s="109"/>
      <c r="CX1124" s="109"/>
      <c r="CY1124" s="109"/>
      <c r="CZ1124" s="109"/>
      <c r="DA1124" s="109"/>
    </row>
    <row r="1125" spans="1:105">
      <c r="A1125" s="109"/>
      <c r="B1125" s="109"/>
      <c r="C1125" s="109"/>
      <c r="D1125" s="109"/>
      <c r="E1125" s="110"/>
      <c r="F1125" s="110"/>
      <c r="G1125" s="110"/>
      <c r="H1125" s="110"/>
      <c r="I1125" s="110"/>
      <c r="J1125" s="110"/>
      <c r="K1125" s="110"/>
      <c r="L1125" s="110"/>
      <c r="M1125" s="110"/>
      <c r="N1125" s="110"/>
      <c r="O1125" s="110"/>
      <c r="P1125" s="111"/>
      <c r="Q1125" s="110"/>
      <c r="R1125" s="112"/>
      <c r="S1125" s="112"/>
      <c r="T1125" s="109"/>
      <c r="U1125" s="113"/>
      <c r="V1125" s="113"/>
      <c r="W1125" s="113"/>
      <c r="X1125" s="109"/>
      <c r="Y1125" s="109"/>
      <c r="Z1125" s="114"/>
      <c r="AA1125" s="109"/>
      <c r="AB1125" s="109"/>
      <c r="AC1125" s="109"/>
      <c r="AD1125" s="109"/>
      <c r="AE1125" s="109"/>
      <c r="AF1125" s="109"/>
      <c r="AG1125" s="109"/>
      <c r="AH1125" s="109"/>
      <c r="AI1125" s="109"/>
      <c r="AJ1125" s="109"/>
      <c r="AK1125" s="109"/>
      <c r="AL1125" s="109"/>
      <c r="AM1125" s="109"/>
      <c r="AN1125" s="109"/>
      <c r="AO1125" s="109"/>
      <c r="AP1125" s="109"/>
      <c r="AQ1125" s="109"/>
      <c r="AR1125" s="109"/>
      <c r="AS1125" s="109"/>
      <c r="AT1125" s="109"/>
      <c r="AU1125" s="109"/>
      <c r="AV1125" s="109"/>
      <c r="AW1125" s="109"/>
      <c r="AX1125" s="109"/>
      <c r="AY1125" s="109"/>
      <c r="AZ1125" s="109"/>
      <c r="BA1125" s="109"/>
      <c r="BB1125" s="109"/>
      <c r="BC1125" s="109"/>
      <c r="BD1125" s="109"/>
      <c r="BE1125" s="109"/>
      <c r="BF1125" s="109"/>
      <c r="BG1125" s="109"/>
      <c r="BH1125" s="109"/>
      <c r="BI1125" s="109"/>
      <c r="BJ1125" s="109"/>
      <c r="BK1125" s="109"/>
      <c r="BL1125" s="109"/>
      <c r="BM1125" s="109"/>
      <c r="BN1125" s="109"/>
      <c r="BO1125" s="109"/>
      <c r="BP1125" s="109"/>
      <c r="BQ1125" s="109"/>
      <c r="BR1125" s="109"/>
      <c r="BS1125" s="109"/>
      <c r="BT1125" s="109"/>
      <c r="BU1125" s="109"/>
      <c r="BV1125" s="109"/>
      <c r="BW1125" s="109"/>
      <c r="BX1125" s="109"/>
      <c r="BY1125" s="109"/>
      <c r="BZ1125" s="109"/>
      <c r="CA1125" s="109"/>
      <c r="CB1125" s="109"/>
      <c r="CC1125" s="109"/>
      <c r="CD1125" s="109"/>
      <c r="CE1125" s="109"/>
      <c r="CF1125" s="109"/>
      <c r="CG1125" s="109"/>
      <c r="CH1125" s="109"/>
      <c r="CI1125" s="109"/>
      <c r="CJ1125" s="109"/>
      <c r="CK1125" s="109"/>
      <c r="CL1125" s="109"/>
      <c r="CM1125" s="109"/>
      <c r="CN1125" s="109"/>
      <c r="CO1125" s="109"/>
      <c r="CP1125" s="109"/>
      <c r="CQ1125" s="109"/>
      <c r="CR1125" s="109"/>
      <c r="CS1125" s="109"/>
      <c r="CT1125" s="109"/>
      <c r="CU1125" s="109"/>
      <c r="CV1125" s="109"/>
      <c r="CW1125" s="109"/>
      <c r="CX1125" s="109"/>
      <c r="CY1125" s="109"/>
      <c r="CZ1125" s="109"/>
      <c r="DA1125" s="109"/>
    </row>
    <row r="1126" spans="1:105">
      <c r="A1126" s="109"/>
      <c r="B1126" s="109"/>
      <c r="C1126" s="109"/>
      <c r="D1126" s="109"/>
      <c r="E1126" s="110"/>
      <c r="F1126" s="110"/>
      <c r="G1126" s="110"/>
      <c r="H1126" s="110"/>
      <c r="I1126" s="110"/>
      <c r="J1126" s="110"/>
      <c r="K1126" s="110"/>
      <c r="L1126" s="110"/>
      <c r="M1126" s="110"/>
      <c r="N1126" s="110"/>
      <c r="O1126" s="110"/>
      <c r="P1126" s="111"/>
      <c r="Q1126" s="110"/>
      <c r="R1126" s="112"/>
      <c r="S1126" s="112"/>
      <c r="T1126" s="109"/>
      <c r="U1126" s="113"/>
      <c r="V1126" s="113"/>
      <c r="W1126" s="113"/>
      <c r="X1126" s="109"/>
      <c r="Y1126" s="109"/>
      <c r="Z1126" s="114"/>
      <c r="AA1126" s="109"/>
      <c r="AB1126" s="109"/>
      <c r="AC1126" s="109"/>
      <c r="AD1126" s="109"/>
      <c r="AE1126" s="109"/>
      <c r="AF1126" s="109"/>
      <c r="AG1126" s="109"/>
      <c r="AH1126" s="109"/>
      <c r="AI1126" s="109"/>
      <c r="AJ1126" s="109"/>
      <c r="AK1126" s="109"/>
      <c r="AL1126" s="109"/>
      <c r="AM1126" s="109"/>
      <c r="AN1126" s="109"/>
      <c r="AO1126" s="109"/>
      <c r="AP1126" s="109"/>
      <c r="AQ1126" s="109"/>
      <c r="AR1126" s="109"/>
      <c r="AS1126" s="109"/>
      <c r="AT1126" s="109"/>
      <c r="AU1126" s="109"/>
      <c r="AV1126" s="109"/>
      <c r="AW1126" s="109"/>
      <c r="AX1126" s="109"/>
      <c r="AY1126" s="109"/>
      <c r="AZ1126" s="109"/>
      <c r="BA1126" s="109"/>
      <c r="BB1126" s="109"/>
      <c r="BC1126" s="109"/>
      <c r="BD1126" s="109"/>
      <c r="BE1126" s="109"/>
      <c r="BF1126" s="109"/>
      <c r="BG1126" s="109"/>
      <c r="BH1126" s="109"/>
      <c r="BI1126" s="109"/>
      <c r="BJ1126" s="109"/>
      <c r="BK1126" s="109"/>
      <c r="BL1126" s="109"/>
      <c r="BM1126" s="109"/>
      <c r="BN1126" s="109"/>
      <c r="BO1126" s="109"/>
      <c r="BP1126" s="109"/>
      <c r="BQ1126" s="109"/>
      <c r="BR1126" s="109"/>
      <c r="BS1126" s="109"/>
      <c r="BT1126" s="109"/>
      <c r="BU1126" s="109"/>
      <c r="BV1126" s="109"/>
      <c r="BW1126" s="109"/>
      <c r="BX1126" s="109"/>
      <c r="BY1126" s="109"/>
      <c r="BZ1126" s="109"/>
      <c r="CA1126" s="109"/>
      <c r="CB1126" s="109"/>
      <c r="CC1126" s="109"/>
      <c r="CD1126" s="109"/>
      <c r="CE1126" s="109"/>
      <c r="CF1126" s="109"/>
      <c r="CG1126" s="109"/>
      <c r="CH1126" s="109"/>
      <c r="CI1126" s="109"/>
      <c r="CJ1126" s="109"/>
      <c r="CK1126" s="109"/>
      <c r="CL1126" s="109"/>
      <c r="CM1126" s="109"/>
      <c r="CN1126" s="109"/>
      <c r="CO1126" s="109"/>
      <c r="CP1126" s="109"/>
      <c r="CQ1126" s="109"/>
      <c r="CR1126" s="109"/>
      <c r="CS1126" s="109"/>
      <c r="CT1126" s="109"/>
      <c r="CU1126" s="109"/>
      <c r="CV1126" s="109"/>
      <c r="CW1126" s="109"/>
      <c r="CX1126" s="109"/>
      <c r="CY1126" s="109"/>
      <c r="CZ1126" s="109"/>
      <c r="DA1126" s="109"/>
    </row>
    <row r="1127" spans="1:105">
      <c r="A1127" s="109"/>
      <c r="B1127" s="109"/>
      <c r="C1127" s="109"/>
      <c r="D1127" s="109"/>
      <c r="E1127" s="110"/>
      <c r="F1127" s="110"/>
      <c r="G1127" s="110"/>
      <c r="H1127" s="110"/>
      <c r="I1127" s="110"/>
      <c r="J1127" s="110"/>
      <c r="K1127" s="110"/>
      <c r="L1127" s="110"/>
      <c r="M1127" s="110"/>
      <c r="N1127" s="110"/>
      <c r="O1127" s="110"/>
      <c r="P1127" s="111"/>
      <c r="Q1127" s="110"/>
      <c r="R1127" s="112"/>
      <c r="S1127" s="112"/>
      <c r="T1127" s="109"/>
      <c r="U1127" s="113"/>
      <c r="V1127" s="113"/>
      <c r="W1127" s="113"/>
      <c r="X1127" s="109"/>
      <c r="Y1127" s="109"/>
      <c r="Z1127" s="114"/>
      <c r="AA1127" s="109"/>
      <c r="AB1127" s="109"/>
      <c r="AC1127" s="109"/>
      <c r="AD1127" s="109"/>
      <c r="AE1127" s="109"/>
      <c r="AF1127" s="109"/>
      <c r="AG1127" s="109"/>
      <c r="AH1127" s="109"/>
      <c r="AI1127" s="109"/>
      <c r="AJ1127" s="109"/>
      <c r="AK1127" s="109"/>
      <c r="AL1127" s="109"/>
      <c r="AM1127" s="109"/>
      <c r="AN1127" s="109"/>
      <c r="AO1127" s="109"/>
      <c r="AP1127" s="109"/>
      <c r="AQ1127" s="109"/>
      <c r="AR1127" s="109"/>
      <c r="AS1127" s="109"/>
      <c r="AT1127" s="109"/>
      <c r="AU1127" s="109"/>
      <c r="AV1127" s="109"/>
      <c r="AW1127" s="109"/>
      <c r="AX1127" s="109"/>
      <c r="AY1127" s="109"/>
      <c r="AZ1127" s="109"/>
      <c r="BA1127" s="109"/>
      <c r="BB1127" s="109"/>
      <c r="BC1127" s="109"/>
      <c r="BD1127" s="109"/>
      <c r="BE1127" s="109"/>
      <c r="BF1127" s="109"/>
      <c r="BG1127" s="109"/>
      <c r="BH1127" s="109"/>
      <c r="BI1127" s="109"/>
      <c r="BJ1127" s="109"/>
      <c r="BK1127" s="109"/>
      <c r="BL1127" s="109"/>
      <c r="BM1127" s="109"/>
      <c r="BN1127" s="109"/>
      <c r="BO1127" s="109"/>
      <c r="BP1127" s="109"/>
      <c r="BQ1127" s="109"/>
      <c r="BR1127" s="109"/>
      <c r="BS1127" s="109"/>
      <c r="BT1127" s="109"/>
      <c r="BU1127" s="109"/>
      <c r="BV1127" s="109"/>
      <c r="BW1127" s="109"/>
      <c r="BX1127" s="109"/>
      <c r="BY1127" s="109"/>
      <c r="BZ1127" s="109"/>
      <c r="CA1127" s="109"/>
      <c r="CB1127" s="109"/>
      <c r="CC1127" s="109"/>
      <c r="CD1127" s="109"/>
      <c r="CE1127" s="109"/>
      <c r="CF1127" s="109"/>
      <c r="CG1127" s="109"/>
      <c r="CH1127" s="109"/>
      <c r="CI1127" s="109"/>
      <c r="CJ1127" s="109"/>
      <c r="CK1127" s="109"/>
      <c r="CL1127" s="109"/>
      <c r="CM1127" s="109"/>
      <c r="CN1127" s="109"/>
      <c r="CO1127" s="109"/>
      <c r="CP1127" s="109"/>
      <c r="CQ1127" s="109"/>
      <c r="CR1127" s="109"/>
      <c r="CS1127" s="109"/>
      <c r="CT1127" s="109"/>
      <c r="CU1127" s="109"/>
      <c r="CV1127" s="109"/>
      <c r="CW1127" s="109"/>
      <c r="CX1127" s="109"/>
      <c r="CY1127" s="109"/>
      <c r="CZ1127" s="109"/>
      <c r="DA1127" s="109"/>
    </row>
    <row r="1128" spans="1:105">
      <c r="A1128" s="109"/>
      <c r="B1128" s="109"/>
      <c r="C1128" s="109"/>
      <c r="D1128" s="109"/>
      <c r="E1128" s="110"/>
      <c r="F1128" s="110"/>
      <c r="G1128" s="110"/>
      <c r="H1128" s="110"/>
      <c r="I1128" s="110"/>
      <c r="J1128" s="110"/>
      <c r="K1128" s="110"/>
      <c r="L1128" s="110"/>
      <c r="M1128" s="110"/>
      <c r="N1128" s="110"/>
      <c r="O1128" s="110"/>
      <c r="P1128" s="111"/>
      <c r="Q1128" s="110"/>
      <c r="R1128" s="112"/>
      <c r="S1128" s="112"/>
      <c r="T1128" s="109"/>
      <c r="U1128" s="113"/>
      <c r="V1128" s="113"/>
      <c r="W1128" s="113"/>
      <c r="X1128" s="109"/>
      <c r="Y1128" s="109"/>
      <c r="Z1128" s="114"/>
      <c r="AA1128" s="109"/>
      <c r="AB1128" s="109"/>
      <c r="AC1128" s="109"/>
      <c r="AD1128" s="109"/>
      <c r="AE1128" s="109"/>
      <c r="AF1128" s="109"/>
      <c r="AG1128" s="109"/>
      <c r="AH1128" s="109"/>
      <c r="AI1128" s="109"/>
      <c r="AJ1128" s="109"/>
      <c r="AK1128" s="109"/>
      <c r="AL1128" s="109"/>
      <c r="AM1128" s="109"/>
      <c r="AN1128" s="109"/>
      <c r="AO1128" s="109"/>
      <c r="AP1128" s="109"/>
      <c r="AQ1128" s="109"/>
      <c r="AR1128" s="109"/>
      <c r="AS1128" s="109"/>
      <c r="AT1128" s="109"/>
      <c r="AU1128" s="109"/>
      <c r="AV1128" s="109"/>
      <c r="AW1128" s="109"/>
      <c r="AX1128" s="109"/>
      <c r="AY1128" s="109"/>
      <c r="AZ1128" s="109"/>
      <c r="BA1128" s="109"/>
      <c r="BB1128" s="109"/>
      <c r="BC1128" s="109"/>
      <c r="BD1128" s="109"/>
      <c r="BE1128" s="109"/>
      <c r="BF1128" s="109"/>
      <c r="BG1128" s="109"/>
      <c r="BH1128" s="109"/>
      <c r="BI1128" s="109"/>
      <c r="BJ1128" s="109"/>
      <c r="BK1128" s="109"/>
      <c r="BL1128" s="109"/>
      <c r="BM1128" s="109"/>
      <c r="BN1128" s="109"/>
      <c r="BO1128" s="109"/>
      <c r="BP1128" s="109"/>
      <c r="BQ1128" s="109"/>
      <c r="BR1128" s="109"/>
      <c r="BS1128" s="109"/>
      <c r="BT1128" s="109"/>
      <c r="BU1128" s="109"/>
      <c r="BV1128" s="109"/>
      <c r="BW1128" s="109"/>
      <c r="BX1128" s="109"/>
      <c r="BY1128" s="109"/>
      <c r="BZ1128" s="109"/>
      <c r="CA1128" s="109"/>
      <c r="CB1128" s="109"/>
      <c r="CC1128" s="109"/>
      <c r="CD1128" s="109"/>
      <c r="CE1128" s="109"/>
      <c r="CF1128" s="109"/>
      <c r="CG1128" s="109"/>
      <c r="CH1128" s="109"/>
      <c r="CI1128" s="109"/>
      <c r="CJ1128" s="109"/>
      <c r="CK1128" s="109"/>
      <c r="CL1128" s="109"/>
      <c r="CM1128" s="109"/>
      <c r="CN1128" s="109"/>
      <c r="CO1128" s="109"/>
      <c r="CP1128" s="109"/>
      <c r="CQ1128" s="109"/>
      <c r="CR1128" s="109"/>
      <c r="CS1128" s="109"/>
      <c r="CT1128" s="109"/>
      <c r="CU1128" s="109"/>
      <c r="CV1128" s="109"/>
      <c r="CW1128" s="109"/>
      <c r="CX1128" s="109"/>
      <c r="CY1128" s="109"/>
      <c r="CZ1128" s="109"/>
      <c r="DA1128" s="109"/>
    </row>
    <row r="1129" spans="1:105">
      <c r="A1129" s="109"/>
      <c r="B1129" s="109"/>
      <c r="C1129" s="109"/>
      <c r="D1129" s="109"/>
      <c r="E1129" s="110"/>
      <c r="F1129" s="110"/>
      <c r="G1129" s="110"/>
      <c r="H1129" s="110"/>
      <c r="I1129" s="110"/>
      <c r="J1129" s="110"/>
      <c r="K1129" s="110"/>
      <c r="L1129" s="110"/>
      <c r="M1129" s="110"/>
      <c r="N1129" s="110"/>
      <c r="O1129" s="110"/>
      <c r="P1129" s="111"/>
      <c r="Q1129" s="110"/>
      <c r="R1129" s="112"/>
      <c r="S1129" s="112"/>
      <c r="T1129" s="109"/>
      <c r="U1129" s="113"/>
      <c r="V1129" s="113"/>
      <c r="W1129" s="113"/>
      <c r="X1129" s="109"/>
      <c r="Y1129" s="109"/>
      <c r="Z1129" s="114"/>
      <c r="AA1129" s="109"/>
      <c r="AB1129" s="109"/>
      <c r="AC1129" s="109"/>
      <c r="AD1129" s="109"/>
      <c r="AE1129" s="109"/>
      <c r="AF1129" s="109"/>
      <c r="AG1129" s="109"/>
      <c r="AH1129" s="109"/>
      <c r="AI1129" s="109"/>
      <c r="AJ1129" s="109"/>
      <c r="AK1129" s="109"/>
      <c r="AL1129" s="109"/>
      <c r="AM1129" s="109"/>
      <c r="AN1129" s="109"/>
      <c r="AO1129" s="109"/>
      <c r="AP1129" s="109"/>
      <c r="AQ1129" s="109"/>
      <c r="AR1129" s="109"/>
      <c r="AS1129" s="109"/>
      <c r="AT1129" s="109"/>
      <c r="AU1129" s="109"/>
      <c r="AV1129" s="109"/>
      <c r="AW1129" s="109"/>
      <c r="AX1129" s="109"/>
      <c r="AY1129" s="109"/>
      <c r="AZ1129" s="109"/>
      <c r="BA1129" s="109"/>
      <c r="BB1129" s="109"/>
      <c r="BC1129" s="109"/>
      <c r="BD1129" s="109"/>
      <c r="BE1129" s="109"/>
      <c r="BF1129" s="109"/>
      <c r="BG1129" s="109"/>
      <c r="BH1129" s="109"/>
      <c r="BI1129" s="109"/>
      <c r="BJ1129" s="109"/>
      <c r="BK1129" s="109"/>
      <c r="BL1129" s="109"/>
      <c r="BM1129" s="109"/>
      <c r="BN1129" s="109"/>
      <c r="BO1129" s="109"/>
      <c r="BP1129" s="109"/>
      <c r="BQ1129" s="109"/>
      <c r="BR1129" s="109"/>
      <c r="BS1129" s="109"/>
      <c r="BT1129" s="109"/>
      <c r="BU1129" s="109"/>
      <c r="BV1129" s="109"/>
      <c r="BW1129" s="109"/>
      <c r="BX1129" s="109"/>
      <c r="BY1129" s="109"/>
      <c r="BZ1129" s="109"/>
      <c r="CA1129" s="109"/>
      <c r="CB1129" s="109"/>
      <c r="CC1129" s="109"/>
      <c r="CD1129" s="109"/>
      <c r="CE1129" s="109"/>
      <c r="CF1129" s="109"/>
      <c r="CG1129" s="109"/>
      <c r="CH1129" s="109"/>
      <c r="CI1129" s="109"/>
      <c r="CJ1129" s="109"/>
      <c r="CK1129" s="109"/>
      <c r="CL1129" s="109"/>
      <c r="CM1129" s="109"/>
      <c r="CN1129" s="109"/>
      <c r="CO1129" s="109"/>
      <c r="CP1129" s="109"/>
      <c r="CQ1129" s="109"/>
      <c r="CR1129" s="109"/>
      <c r="CS1129" s="109"/>
      <c r="CT1129" s="109"/>
      <c r="CU1129" s="109"/>
      <c r="CV1129" s="109"/>
      <c r="CW1129" s="109"/>
      <c r="CX1129" s="109"/>
      <c r="CY1129" s="109"/>
      <c r="CZ1129" s="109"/>
      <c r="DA1129" s="109"/>
    </row>
    <row r="1130" spans="1:105">
      <c r="A1130" s="109"/>
      <c r="B1130" s="109"/>
      <c r="C1130" s="109"/>
      <c r="D1130" s="109"/>
      <c r="E1130" s="110"/>
      <c r="F1130" s="110"/>
      <c r="G1130" s="110"/>
      <c r="H1130" s="110"/>
      <c r="I1130" s="110"/>
      <c r="J1130" s="110"/>
      <c r="K1130" s="110"/>
      <c r="L1130" s="110"/>
      <c r="M1130" s="110"/>
      <c r="N1130" s="110"/>
      <c r="O1130" s="110"/>
      <c r="P1130" s="111"/>
      <c r="Q1130" s="110"/>
      <c r="R1130" s="112"/>
      <c r="S1130" s="112"/>
      <c r="T1130" s="109"/>
      <c r="U1130" s="113"/>
      <c r="V1130" s="113"/>
      <c r="W1130" s="113"/>
      <c r="X1130" s="109"/>
      <c r="Y1130" s="109"/>
      <c r="Z1130" s="114"/>
      <c r="AA1130" s="109"/>
      <c r="AB1130" s="109"/>
      <c r="AC1130" s="109"/>
      <c r="AD1130" s="109"/>
      <c r="AE1130" s="109"/>
      <c r="AF1130" s="109"/>
      <c r="AG1130" s="109"/>
      <c r="AH1130" s="109"/>
      <c r="AI1130" s="109"/>
      <c r="AJ1130" s="109"/>
      <c r="AK1130" s="109"/>
      <c r="AL1130" s="109"/>
      <c r="AM1130" s="109"/>
      <c r="AN1130" s="109"/>
      <c r="AO1130" s="109"/>
      <c r="AP1130" s="109"/>
      <c r="AQ1130" s="109"/>
      <c r="AR1130" s="109"/>
      <c r="AS1130" s="109"/>
      <c r="AT1130" s="109"/>
      <c r="AU1130" s="109"/>
      <c r="AV1130" s="109"/>
      <c r="AW1130" s="109"/>
      <c r="AX1130" s="109"/>
      <c r="AY1130" s="109"/>
      <c r="AZ1130" s="109"/>
      <c r="BA1130" s="109"/>
      <c r="BB1130" s="109"/>
      <c r="BC1130" s="109"/>
      <c r="BD1130" s="109"/>
      <c r="BE1130" s="109"/>
      <c r="BF1130" s="109"/>
      <c r="BG1130" s="109"/>
      <c r="BH1130" s="109"/>
      <c r="BI1130" s="109"/>
      <c r="BJ1130" s="109"/>
      <c r="BK1130" s="109"/>
      <c r="BL1130" s="109"/>
      <c r="BM1130" s="109"/>
      <c r="BN1130" s="109"/>
      <c r="BO1130" s="109"/>
      <c r="BP1130" s="109"/>
      <c r="BQ1130" s="109"/>
      <c r="BR1130" s="109"/>
      <c r="BS1130" s="109"/>
      <c r="BT1130" s="109"/>
      <c r="BU1130" s="109"/>
      <c r="BV1130" s="109"/>
      <c r="BW1130" s="109"/>
      <c r="BX1130" s="109"/>
      <c r="BY1130" s="109"/>
      <c r="BZ1130" s="109"/>
      <c r="CA1130" s="109"/>
      <c r="CB1130" s="109"/>
      <c r="CC1130" s="109"/>
      <c r="CD1130" s="109"/>
      <c r="CE1130" s="109"/>
      <c r="CF1130" s="109"/>
      <c r="CG1130" s="109"/>
      <c r="CH1130" s="109"/>
      <c r="CI1130" s="109"/>
      <c r="CJ1130" s="109"/>
      <c r="CK1130" s="109"/>
      <c r="CL1130" s="109"/>
      <c r="CM1130" s="109"/>
      <c r="CN1130" s="109"/>
      <c r="CO1130" s="109"/>
      <c r="CP1130" s="109"/>
      <c r="CQ1130" s="109"/>
      <c r="CR1130" s="109"/>
      <c r="CS1130" s="109"/>
      <c r="CT1130" s="109"/>
      <c r="CU1130" s="109"/>
      <c r="CV1130" s="109"/>
      <c r="CW1130" s="109"/>
      <c r="CX1130" s="109"/>
      <c r="CY1130" s="109"/>
      <c r="CZ1130" s="109"/>
      <c r="DA1130" s="109"/>
    </row>
    <row r="1131" spans="1:105">
      <c r="A1131" s="109"/>
      <c r="B1131" s="109"/>
      <c r="C1131" s="109"/>
      <c r="D1131" s="109"/>
      <c r="E1131" s="110"/>
      <c r="F1131" s="110"/>
      <c r="G1131" s="110"/>
      <c r="H1131" s="110"/>
      <c r="I1131" s="110"/>
      <c r="J1131" s="110"/>
      <c r="K1131" s="110"/>
      <c r="L1131" s="110"/>
      <c r="M1131" s="110"/>
      <c r="N1131" s="110"/>
      <c r="O1131" s="110"/>
      <c r="P1131" s="111"/>
      <c r="Q1131" s="110"/>
      <c r="R1131" s="112"/>
      <c r="S1131" s="112"/>
      <c r="T1131" s="109"/>
      <c r="U1131" s="113"/>
      <c r="V1131" s="113"/>
      <c r="W1131" s="113"/>
      <c r="X1131" s="109"/>
      <c r="Y1131" s="109"/>
      <c r="Z1131" s="114"/>
      <c r="AA1131" s="109"/>
      <c r="AB1131" s="109"/>
      <c r="AC1131" s="109"/>
      <c r="AD1131" s="109"/>
      <c r="AE1131" s="109"/>
      <c r="AF1131" s="109"/>
      <c r="AG1131" s="109"/>
      <c r="AH1131" s="109"/>
      <c r="AI1131" s="109"/>
      <c r="AJ1131" s="109"/>
      <c r="AK1131" s="109"/>
      <c r="AL1131" s="109"/>
      <c r="AM1131" s="109"/>
      <c r="AN1131" s="109"/>
      <c r="AO1131" s="109"/>
      <c r="AP1131" s="109"/>
      <c r="AQ1131" s="109"/>
      <c r="AR1131" s="109"/>
      <c r="AS1131" s="109"/>
      <c r="AT1131" s="109"/>
      <c r="AU1131" s="109"/>
      <c r="AV1131" s="109"/>
      <c r="AW1131" s="109"/>
      <c r="AX1131" s="109"/>
      <c r="AY1131" s="109"/>
      <c r="AZ1131" s="109"/>
      <c r="BA1131" s="109"/>
      <c r="BB1131" s="109"/>
      <c r="BC1131" s="109"/>
      <c r="BD1131" s="109"/>
      <c r="BE1131" s="109"/>
      <c r="BF1131" s="109"/>
      <c r="BG1131" s="109"/>
      <c r="BH1131" s="109"/>
      <c r="BI1131" s="109"/>
      <c r="BJ1131" s="109"/>
      <c r="BK1131" s="109"/>
      <c r="BL1131" s="109"/>
      <c r="BM1131" s="109"/>
      <c r="BN1131" s="109"/>
      <c r="BO1131" s="109"/>
      <c r="BP1131" s="109"/>
      <c r="BQ1131" s="109"/>
      <c r="BR1131" s="109"/>
      <c r="BS1131" s="109"/>
      <c r="BT1131" s="109"/>
      <c r="BU1131" s="109"/>
      <c r="BV1131" s="109"/>
      <c r="BW1131" s="109"/>
      <c r="BX1131" s="109"/>
      <c r="BY1131" s="109"/>
      <c r="BZ1131" s="109"/>
      <c r="CA1131" s="109"/>
      <c r="CB1131" s="109"/>
      <c r="CC1131" s="109"/>
      <c r="CD1131" s="109"/>
      <c r="CE1131" s="109"/>
      <c r="CF1131" s="109"/>
      <c r="CG1131" s="109"/>
      <c r="CH1131" s="109"/>
      <c r="CI1131" s="109"/>
      <c r="CJ1131" s="109"/>
      <c r="CK1131" s="109"/>
      <c r="CL1131" s="109"/>
      <c r="CM1131" s="109"/>
      <c r="CN1131" s="109"/>
      <c r="CO1131" s="109"/>
      <c r="CP1131" s="109"/>
      <c r="CQ1131" s="109"/>
      <c r="CR1131" s="109"/>
      <c r="CS1131" s="109"/>
      <c r="CT1131" s="109"/>
      <c r="CU1131" s="109"/>
      <c r="CV1131" s="109"/>
      <c r="CW1131" s="109"/>
      <c r="CX1131" s="109"/>
      <c r="CY1131" s="109"/>
      <c r="CZ1131" s="109"/>
      <c r="DA1131" s="109"/>
    </row>
    <row r="1132" spans="1:105">
      <c r="A1132" s="109"/>
      <c r="B1132" s="109"/>
      <c r="C1132" s="109"/>
      <c r="D1132" s="109"/>
      <c r="E1132" s="110"/>
      <c r="F1132" s="110"/>
      <c r="G1132" s="110"/>
      <c r="H1132" s="110"/>
      <c r="I1132" s="110"/>
      <c r="J1132" s="110"/>
      <c r="K1132" s="110"/>
      <c r="L1132" s="110"/>
      <c r="M1132" s="110"/>
      <c r="N1132" s="110"/>
      <c r="O1132" s="110"/>
      <c r="P1132" s="111"/>
      <c r="Q1132" s="110"/>
      <c r="R1132" s="112"/>
      <c r="S1132" s="112"/>
      <c r="T1132" s="109"/>
      <c r="U1132" s="113"/>
      <c r="V1132" s="113"/>
      <c r="W1132" s="113"/>
      <c r="X1132" s="109"/>
      <c r="Y1132" s="109"/>
      <c r="Z1132" s="114"/>
      <c r="AA1132" s="109"/>
      <c r="AB1132" s="109"/>
      <c r="AC1132" s="109"/>
      <c r="AD1132" s="109"/>
      <c r="AE1132" s="109"/>
      <c r="AF1132" s="109"/>
      <c r="AG1132" s="109"/>
      <c r="AH1132" s="109"/>
      <c r="AI1132" s="109"/>
      <c r="AJ1132" s="109"/>
      <c r="AK1132" s="109"/>
      <c r="AL1132" s="109"/>
      <c r="AM1132" s="109"/>
      <c r="AN1132" s="109"/>
      <c r="AO1132" s="109"/>
      <c r="AP1132" s="109"/>
      <c r="AQ1132" s="109"/>
      <c r="AR1132" s="109"/>
      <c r="AS1132" s="109"/>
      <c r="AT1132" s="109"/>
      <c r="AU1132" s="109"/>
      <c r="AV1132" s="109"/>
      <c r="AW1132" s="109"/>
      <c r="AX1132" s="109"/>
      <c r="AY1132" s="109"/>
      <c r="AZ1132" s="109"/>
      <c r="BA1132" s="109"/>
      <c r="BB1132" s="109"/>
      <c r="BC1132" s="109"/>
      <c r="BD1132" s="109"/>
      <c r="BE1132" s="109"/>
      <c r="BF1132" s="109"/>
      <c r="BG1132" s="109"/>
      <c r="BH1132" s="109"/>
      <c r="BI1132" s="109"/>
      <c r="BJ1132" s="109"/>
      <c r="BK1132" s="109"/>
      <c r="BL1132" s="109"/>
      <c r="BM1132" s="109"/>
      <c r="BN1132" s="109"/>
      <c r="BO1132" s="109"/>
      <c r="BP1132" s="109"/>
      <c r="BQ1132" s="109"/>
      <c r="BR1132" s="109"/>
      <c r="BS1132" s="109"/>
      <c r="BT1132" s="109"/>
      <c r="BU1132" s="109"/>
      <c r="BV1132" s="109"/>
      <c r="BW1132" s="109"/>
      <c r="BX1132" s="109"/>
      <c r="BY1132" s="109"/>
      <c r="BZ1132" s="109"/>
      <c r="CA1132" s="109"/>
      <c r="CB1132" s="109"/>
      <c r="CC1132" s="109"/>
      <c r="CD1132" s="109"/>
      <c r="CE1132" s="109"/>
      <c r="CF1132" s="109"/>
      <c r="CG1132" s="109"/>
      <c r="CH1132" s="109"/>
      <c r="CI1132" s="109"/>
      <c r="CJ1132" s="109"/>
      <c r="CK1132" s="109"/>
      <c r="CL1132" s="109"/>
      <c r="CM1132" s="109"/>
      <c r="CN1132" s="109"/>
      <c r="CO1132" s="109"/>
      <c r="CP1132" s="109"/>
      <c r="CQ1132" s="109"/>
      <c r="CR1132" s="109"/>
      <c r="CS1132" s="109"/>
      <c r="CT1132" s="109"/>
      <c r="CU1132" s="109"/>
      <c r="CV1132" s="109"/>
      <c r="CW1132" s="109"/>
      <c r="CX1132" s="109"/>
      <c r="CY1132" s="109"/>
      <c r="CZ1132" s="109"/>
      <c r="DA1132" s="109"/>
    </row>
    <row r="1133" spans="1:105">
      <c r="A1133" s="109"/>
      <c r="B1133" s="109"/>
      <c r="C1133" s="109"/>
      <c r="D1133" s="109"/>
      <c r="E1133" s="110"/>
      <c r="F1133" s="110"/>
      <c r="G1133" s="110"/>
      <c r="H1133" s="110"/>
      <c r="I1133" s="110"/>
      <c r="J1133" s="110"/>
      <c r="K1133" s="110"/>
      <c r="L1133" s="110"/>
      <c r="M1133" s="110"/>
      <c r="N1133" s="110"/>
      <c r="O1133" s="110"/>
      <c r="P1133" s="111"/>
      <c r="Q1133" s="110"/>
      <c r="R1133" s="112"/>
      <c r="S1133" s="112"/>
      <c r="T1133" s="109"/>
      <c r="U1133" s="113"/>
      <c r="V1133" s="113"/>
      <c r="W1133" s="113"/>
      <c r="X1133" s="109"/>
      <c r="Y1133" s="109"/>
      <c r="Z1133" s="114"/>
      <c r="AA1133" s="109"/>
      <c r="AB1133" s="109"/>
      <c r="AC1133" s="109"/>
      <c r="AD1133" s="109"/>
      <c r="AE1133" s="109"/>
      <c r="AF1133" s="109"/>
      <c r="AG1133" s="109"/>
      <c r="AH1133" s="109"/>
      <c r="AI1133" s="109"/>
      <c r="AJ1133" s="109"/>
      <c r="AK1133" s="109"/>
      <c r="AL1133" s="109"/>
      <c r="AM1133" s="109"/>
      <c r="AN1133" s="109"/>
      <c r="AO1133" s="109"/>
      <c r="AP1133" s="109"/>
      <c r="AQ1133" s="109"/>
      <c r="AR1133" s="109"/>
      <c r="AS1133" s="109"/>
      <c r="AT1133" s="109"/>
      <c r="AU1133" s="109"/>
      <c r="AV1133" s="109"/>
      <c r="AW1133" s="109"/>
      <c r="AX1133" s="109"/>
      <c r="AY1133" s="109"/>
      <c r="AZ1133" s="109"/>
      <c r="BA1133" s="109"/>
      <c r="BB1133" s="109"/>
      <c r="BC1133" s="109"/>
      <c r="BD1133" s="109"/>
      <c r="BE1133" s="109"/>
      <c r="BF1133" s="109"/>
      <c r="BG1133" s="109"/>
      <c r="BH1133" s="109"/>
      <c r="BI1133" s="109"/>
      <c r="BJ1133" s="109"/>
      <c r="BK1133" s="109"/>
      <c r="BL1133" s="109"/>
      <c r="BM1133" s="109"/>
      <c r="BN1133" s="109"/>
      <c r="BO1133" s="109"/>
      <c r="BP1133" s="109"/>
      <c r="BQ1133" s="109"/>
      <c r="BR1133" s="109"/>
      <c r="BS1133" s="109"/>
      <c r="BT1133" s="109"/>
      <c r="BU1133" s="109"/>
      <c r="BV1133" s="109"/>
      <c r="BW1133" s="109"/>
      <c r="BX1133" s="109"/>
      <c r="BY1133" s="109"/>
      <c r="BZ1133" s="109"/>
      <c r="CA1133" s="109"/>
      <c r="CB1133" s="109"/>
      <c r="CC1133" s="109"/>
      <c r="CD1133" s="109"/>
      <c r="CE1133" s="109"/>
      <c r="CF1133" s="109"/>
      <c r="CG1133" s="109"/>
      <c r="CH1133" s="109"/>
      <c r="CI1133" s="109"/>
      <c r="CJ1133" s="109"/>
      <c r="CK1133" s="109"/>
      <c r="CL1133" s="109"/>
      <c r="CM1133" s="109"/>
      <c r="CN1133" s="109"/>
      <c r="CO1133" s="109"/>
      <c r="CP1133" s="109"/>
      <c r="CQ1133" s="109"/>
      <c r="CR1133" s="109"/>
      <c r="CS1133" s="109"/>
      <c r="CT1133" s="109"/>
      <c r="CU1133" s="109"/>
      <c r="CV1133" s="109"/>
      <c r="CW1133" s="109"/>
      <c r="CX1133" s="109"/>
      <c r="CY1133" s="109"/>
      <c r="CZ1133" s="109"/>
      <c r="DA1133" s="109"/>
    </row>
    <row r="1134" spans="1:105">
      <c r="A1134" s="109"/>
      <c r="B1134" s="109"/>
      <c r="C1134" s="109"/>
      <c r="D1134" s="109"/>
      <c r="E1134" s="110"/>
      <c r="F1134" s="110"/>
      <c r="G1134" s="110"/>
      <c r="H1134" s="110"/>
      <c r="I1134" s="110"/>
      <c r="J1134" s="110"/>
      <c r="K1134" s="110"/>
      <c r="L1134" s="110"/>
      <c r="M1134" s="110"/>
      <c r="N1134" s="110"/>
      <c r="O1134" s="110"/>
      <c r="P1134" s="111"/>
      <c r="Q1134" s="110"/>
      <c r="R1134" s="112"/>
      <c r="S1134" s="112"/>
      <c r="T1134" s="109"/>
      <c r="U1134" s="113"/>
      <c r="V1134" s="113"/>
      <c r="W1134" s="113"/>
      <c r="X1134" s="109"/>
      <c r="Y1134" s="109"/>
      <c r="Z1134" s="114"/>
      <c r="AA1134" s="109"/>
      <c r="AB1134" s="109"/>
      <c r="AC1134" s="109"/>
      <c r="AD1134" s="109"/>
      <c r="AE1134" s="109"/>
      <c r="AF1134" s="109"/>
      <c r="AG1134" s="109"/>
      <c r="AH1134" s="109"/>
      <c r="AI1134" s="109"/>
      <c r="AJ1134" s="109"/>
      <c r="AK1134" s="109"/>
      <c r="AL1134" s="109"/>
      <c r="AM1134" s="109"/>
      <c r="AN1134" s="109"/>
      <c r="AO1134" s="109"/>
      <c r="AP1134" s="109"/>
      <c r="AQ1134" s="109"/>
      <c r="AR1134" s="109"/>
      <c r="AS1134" s="109"/>
      <c r="AT1134" s="109"/>
      <c r="AU1134" s="109"/>
      <c r="AV1134" s="109"/>
      <c r="AW1134" s="109"/>
      <c r="AX1134" s="109"/>
      <c r="AY1134" s="109"/>
      <c r="AZ1134" s="109"/>
      <c r="BA1134" s="109"/>
      <c r="BB1134" s="109"/>
      <c r="BC1134" s="109"/>
      <c r="BD1134" s="109"/>
      <c r="BE1134" s="109"/>
      <c r="BF1134" s="109"/>
      <c r="BG1134" s="109"/>
      <c r="BH1134" s="109"/>
      <c r="BI1134" s="109"/>
      <c r="BJ1134" s="109"/>
      <c r="BK1134" s="109"/>
      <c r="BL1134" s="109"/>
      <c r="BM1134" s="109"/>
      <c r="BN1134" s="109"/>
      <c r="BO1134" s="109"/>
      <c r="BP1134" s="109"/>
      <c r="BQ1134" s="109"/>
      <c r="BR1134" s="109"/>
      <c r="BS1134" s="109"/>
      <c r="BT1134" s="109"/>
      <c r="BU1134" s="109"/>
      <c r="BV1134" s="109"/>
      <c r="BW1134" s="109"/>
      <c r="BX1134" s="109"/>
      <c r="BY1134" s="109"/>
      <c r="BZ1134" s="109"/>
      <c r="CA1134" s="109"/>
      <c r="CB1134" s="109"/>
      <c r="CC1134" s="109"/>
      <c r="CD1134" s="109"/>
      <c r="CE1134" s="109"/>
      <c r="CF1134" s="109"/>
      <c r="CG1134" s="109"/>
      <c r="CH1134" s="109"/>
      <c r="CI1134" s="109"/>
      <c r="CJ1134" s="109"/>
      <c r="CK1134" s="109"/>
      <c r="CL1134" s="109"/>
      <c r="CM1134" s="109"/>
      <c r="CN1134" s="109"/>
      <c r="CO1134" s="109"/>
      <c r="CP1134" s="109"/>
      <c r="CQ1134" s="109"/>
      <c r="CR1134" s="109"/>
      <c r="CS1134" s="109"/>
      <c r="CT1134" s="109"/>
      <c r="CU1134" s="109"/>
      <c r="CV1134" s="109"/>
      <c r="CW1134" s="109"/>
      <c r="CX1134" s="109"/>
      <c r="CY1134" s="109"/>
      <c r="CZ1134" s="109"/>
      <c r="DA1134" s="109"/>
    </row>
    <row r="1135" spans="1:105">
      <c r="A1135" s="109"/>
      <c r="B1135" s="109"/>
      <c r="C1135" s="109"/>
      <c r="D1135" s="109"/>
      <c r="E1135" s="110"/>
      <c r="F1135" s="110"/>
      <c r="G1135" s="110"/>
      <c r="H1135" s="110"/>
      <c r="I1135" s="110"/>
      <c r="J1135" s="110"/>
      <c r="K1135" s="110"/>
      <c r="L1135" s="110"/>
      <c r="M1135" s="110"/>
      <c r="N1135" s="110"/>
      <c r="O1135" s="110"/>
      <c r="P1135" s="111"/>
      <c r="Q1135" s="110"/>
      <c r="R1135" s="112"/>
      <c r="S1135" s="112"/>
      <c r="T1135" s="109"/>
      <c r="U1135" s="113"/>
      <c r="V1135" s="113"/>
      <c r="W1135" s="113"/>
      <c r="X1135" s="109"/>
      <c r="Y1135" s="109"/>
      <c r="Z1135" s="114"/>
      <c r="AA1135" s="109"/>
      <c r="AB1135" s="109"/>
      <c r="AC1135" s="109"/>
      <c r="AD1135" s="109"/>
      <c r="AE1135" s="109"/>
      <c r="AF1135" s="109"/>
      <c r="AG1135" s="109"/>
      <c r="AH1135" s="109"/>
      <c r="AI1135" s="109"/>
      <c r="AJ1135" s="109"/>
      <c r="AK1135" s="109"/>
      <c r="AL1135" s="109"/>
      <c r="AM1135" s="109"/>
      <c r="AN1135" s="109"/>
      <c r="AO1135" s="109"/>
      <c r="AP1135" s="109"/>
      <c r="AQ1135" s="109"/>
      <c r="AR1135" s="109"/>
      <c r="AS1135" s="109"/>
      <c r="AT1135" s="109"/>
      <c r="AU1135" s="109"/>
      <c r="AV1135" s="109"/>
      <c r="AW1135" s="109"/>
      <c r="AX1135" s="109"/>
      <c r="AY1135" s="109"/>
      <c r="AZ1135" s="109"/>
      <c r="BA1135" s="109"/>
      <c r="BB1135" s="109"/>
      <c r="BC1135" s="109"/>
      <c r="BD1135" s="109"/>
      <c r="BE1135" s="109"/>
      <c r="BF1135" s="109"/>
      <c r="BG1135" s="109"/>
      <c r="BH1135" s="109"/>
      <c r="BI1135" s="109"/>
      <c r="BJ1135" s="109"/>
      <c r="BK1135" s="109"/>
      <c r="BL1135" s="109"/>
      <c r="BM1135" s="109"/>
      <c r="BN1135" s="109"/>
      <c r="BO1135" s="109"/>
      <c r="BP1135" s="109"/>
      <c r="BQ1135" s="109"/>
      <c r="BR1135" s="109"/>
      <c r="BS1135" s="109"/>
      <c r="BT1135" s="109"/>
      <c r="BU1135" s="109"/>
      <c r="BV1135" s="109"/>
      <c r="BW1135" s="109"/>
      <c r="BX1135" s="109"/>
      <c r="BY1135" s="109"/>
      <c r="BZ1135" s="109"/>
      <c r="CA1135" s="109"/>
      <c r="CB1135" s="109"/>
      <c r="CC1135" s="109"/>
      <c r="CD1135" s="109"/>
      <c r="CE1135" s="109"/>
      <c r="CF1135" s="109"/>
      <c r="CG1135" s="109"/>
      <c r="CH1135" s="109"/>
      <c r="CI1135" s="109"/>
      <c r="CJ1135" s="109"/>
      <c r="CK1135" s="109"/>
      <c r="CL1135" s="109"/>
      <c r="CM1135" s="109"/>
      <c r="CN1135" s="109"/>
      <c r="CO1135" s="109"/>
      <c r="CP1135" s="109"/>
      <c r="CQ1135" s="109"/>
      <c r="CR1135" s="109"/>
      <c r="CS1135" s="109"/>
      <c r="CT1135" s="109"/>
      <c r="CU1135" s="109"/>
      <c r="CV1135" s="109"/>
      <c r="CW1135" s="109"/>
      <c r="CX1135" s="109"/>
      <c r="CY1135" s="109"/>
      <c r="CZ1135" s="109"/>
      <c r="DA1135" s="109"/>
    </row>
    <row r="1136" spans="1:105">
      <c r="A1136" s="109"/>
      <c r="B1136" s="109"/>
      <c r="C1136" s="109"/>
      <c r="D1136" s="109"/>
      <c r="E1136" s="110"/>
      <c r="F1136" s="110"/>
      <c r="G1136" s="110"/>
      <c r="H1136" s="110"/>
      <c r="I1136" s="110"/>
      <c r="J1136" s="110"/>
      <c r="K1136" s="110"/>
      <c r="L1136" s="110"/>
      <c r="M1136" s="110"/>
      <c r="N1136" s="110"/>
      <c r="O1136" s="110"/>
      <c r="P1136" s="111"/>
      <c r="Q1136" s="110"/>
      <c r="R1136" s="112"/>
      <c r="S1136" s="112"/>
      <c r="T1136" s="109"/>
      <c r="U1136" s="113"/>
      <c r="V1136" s="113"/>
      <c r="W1136" s="113"/>
      <c r="X1136" s="109"/>
      <c r="Y1136" s="109"/>
      <c r="Z1136" s="114"/>
      <c r="AA1136" s="109"/>
      <c r="AB1136" s="109"/>
      <c r="AC1136" s="109"/>
      <c r="AD1136" s="109"/>
      <c r="AE1136" s="109"/>
      <c r="AF1136" s="109"/>
      <c r="AG1136" s="109"/>
      <c r="AH1136" s="109"/>
      <c r="AI1136" s="109"/>
      <c r="AJ1136" s="109"/>
      <c r="AK1136" s="109"/>
      <c r="AL1136" s="109"/>
      <c r="AM1136" s="109"/>
      <c r="AN1136" s="109"/>
      <c r="AO1136" s="109"/>
      <c r="AP1136" s="109"/>
      <c r="AQ1136" s="109"/>
      <c r="AR1136" s="109"/>
      <c r="AS1136" s="109"/>
      <c r="AT1136" s="109"/>
      <c r="AU1136" s="109"/>
      <c r="AV1136" s="109"/>
      <c r="AW1136" s="109"/>
      <c r="AX1136" s="109"/>
      <c r="AY1136" s="109"/>
      <c r="AZ1136" s="109"/>
      <c r="BA1136" s="109"/>
      <c r="BB1136" s="109"/>
      <c r="BC1136" s="109"/>
      <c r="BD1136" s="109"/>
      <c r="BE1136" s="109"/>
      <c r="BF1136" s="109"/>
      <c r="BG1136" s="109"/>
      <c r="BH1136" s="109"/>
      <c r="BI1136" s="109"/>
      <c r="BJ1136" s="109"/>
      <c r="BK1136" s="109"/>
      <c r="BL1136" s="109"/>
      <c r="BM1136" s="109"/>
      <c r="BN1136" s="109"/>
      <c r="BO1136" s="109"/>
      <c r="BP1136" s="109"/>
      <c r="BQ1136" s="109"/>
      <c r="BR1136" s="109"/>
      <c r="BS1136" s="109"/>
      <c r="BT1136" s="109"/>
      <c r="BU1136" s="109"/>
      <c r="BV1136" s="109"/>
      <c r="BW1136" s="109"/>
      <c r="BX1136" s="109"/>
      <c r="BY1136" s="109"/>
      <c r="BZ1136" s="109"/>
      <c r="CA1136" s="109"/>
      <c r="CB1136" s="109"/>
      <c r="CC1136" s="109"/>
      <c r="CD1136" s="109"/>
      <c r="CE1136" s="109"/>
      <c r="CF1136" s="109"/>
      <c r="CG1136" s="109"/>
      <c r="CH1136" s="109"/>
      <c r="CI1136" s="109"/>
      <c r="CJ1136" s="109"/>
      <c r="CK1136" s="109"/>
      <c r="CL1136" s="109"/>
      <c r="CM1136" s="109"/>
      <c r="CN1136" s="109"/>
      <c r="CO1136" s="109"/>
      <c r="CP1136" s="109"/>
      <c r="CQ1136" s="109"/>
      <c r="CR1136" s="109"/>
      <c r="CS1136" s="109"/>
      <c r="CT1136" s="109"/>
      <c r="CU1136" s="109"/>
      <c r="CV1136" s="109"/>
      <c r="CW1136" s="109"/>
      <c r="CX1136" s="109"/>
      <c r="CY1136" s="109"/>
      <c r="CZ1136" s="109"/>
      <c r="DA1136" s="109"/>
    </row>
    <row r="1137" spans="1:105">
      <c r="A1137" s="109"/>
      <c r="B1137" s="109"/>
      <c r="C1137" s="109"/>
      <c r="D1137" s="109"/>
      <c r="E1137" s="110"/>
      <c r="F1137" s="110"/>
      <c r="G1137" s="110"/>
      <c r="H1137" s="110"/>
      <c r="I1137" s="110"/>
      <c r="J1137" s="110"/>
      <c r="K1137" s="110"/>
      <c r="L1137" s="110"/>
      <c r="M1137" s="110"/>
      <c r="N1137" s="110"/>
      <c r="O1137" s="110"/>
      <c r="P1137" s="111"/>
      <c r="Q1137" s="110"/>
      <c r="R1137" s="112"/>
      <c r="S1137" s="112"/>
      <c r="T1137" s="109"/>
      <c r="U1137" s="113"/>
      <c r="V1137" s="113"/>
      <c r="W1137" s="113"/>
      <c r="X1137" s="109"/>
      <c r="Y1137" s="109"/>
      <c r="Z1137" s="114"/>
      <c r="AA1137" s="109"/>
      <c r="AB1137" s="109"/>
      <c r="AC1137" s="109"/>
      <c r="AD1137" s="109"/>
      <c r="AE1137" s="109"/>
      <c r="AF1137" s="109"/>
      <c r="AG1137" s="109"/>
      <c r="AH1137" s="109"/>
      <c r="AI1137" s="109"/>
      <c r="AJ1137" s="109"/>
      <c r="AK1137" s="109"/>
      <c r="AL1137" s="109"/>
      <c r="AM1137" s="109"/>
      <c r="AN1137" s="109"/>
      <c r="AO1137" s="109"/>
      <c r="AP1137" s="109"/>
      <c r="AQ1137" s="109"/>
      <c r="AR1137" s="109"/>
      <c r="AS1137" s="109"/>
      <c r="AT1137" s="109"/>
      <c r="AU1137" s="109"/>
      <c r="AV1137" s="109"/>
      <c r="AW1137" s="109"/>
      <c r="AX1137" s="109"/>
      <c r="AY1137" s="109"/>
      <c r="AZ1137" s="109"/>
      <c r="BA1137" s="109"/>
      <c r="BB1137" s="109"/>
      <c r="BC1137" s="109"/>
      <c r="BD1137" s="109"/>
      <c r="BE1137" s="109"/>
      <c r="BF1137" s="109"/>
      <c r="BG1137" s="109"/>
      <c r="BH1137" s="109"/>
      <c r="BI1137" s="109"/>
      <c r="BJ1137" s="109"/>
      <c r="BK1137" s="109"/>
      <c r="BL1137" s="109"/>
      <c r="BM1137" s="109"/>
      <c r="BN1137" s="109"/>
      <c r="BO1137" s="109"/>
      <c r="BP1137" s="109"/>
      <c r="BQ1137" s="109"/>
      <c r="BR1137" s="109"/>
      <c r="BS1137" s="109"/>
      <c r="BT1137" s="109"/>
      <c r="BU1137" s="109"/>
      <c r="BV1137" s="109"/>
      <c r="BW1137" s="109"/>
      <c r="BX1137" s="109"/>
      <c r="BY1137" s="109"/>
      <c r="BZ1137" s="109"/>
      <c r="CA1137" s="109"/>
      <c r="CB1137" s="109"/>
      <c r="CC1137" s="109"/>
      <c r="CD1137" s="109"/>
      <c r="CE1137" s="109"/>
      <c r="CF1137" s="109"/>
      <c r="CG1137" s="109"/>
      <c r="CH1137" s="109"/>
      <c r="CI1137" s="109"/>
      <c r="CJ1137" s="109"/>
      <c r="CK1137" s="109"/>
      <c r="CL1137" s="109"/>
      <c r="CM1137" s="109"/>
      <c r="CN1137" s="109"/>
      <c r="CO1137" s="109"/>
      <c r="CP1137" s="109"/>
      <c r="CQ1137" s="109"/>
      <c r="CR1137" s="109"/>
      <c r="CS1137" s="109"/>
      <c r="CT1137" s="109"/>
      <c r="CU1137" s="109"/>
      <c r="CV1137" s="109"/>
      <c r="CW1137" s="109"/>
      <c r="CX1137" s="109"/>
      <c r="CY1137" s="109"/>
      <c r="CZ1137" s="109"/>
      <c r="DA1137" s="109"/>
    </row>
    <row r="1138" spans="1:105">
      <c r="A1138" s="109"/>
      <c r="B1138" s="109"/>
      <c r="C1138" s="109"/>
      <c r="D1138" s="109"/>
      <c r="E1138" s="110"/>
      <c r="F1138" s="110"/>
      <c r="G1138" s="110"/>
      <c r="H1138" s="110"/>
      <c r="I1138" s="110"/>
      <c r="J1138" s="110"/>
      <c r="K1138" s="110"/>
      <c r="L1138" s="110"/>
      <c r="M1138" s="110"/>
      <c r="N1138" s="110"/>
      <c r="O1138" s="110"/>
      <c r="P1138" s="111"/>
      <c r="Q1138" s="110"/>
      <c r="R1138" s="112"/>
      <c r="S1138" s="112"/>
      <c r="T1138" s="109"/>
      <c r="U1138" s="113"/>
      <c r="V1138" s="113"/>
      <c r="W1138" s="113"/>
      <c r="X1138" s="109"/>
      <c r="Y1138" s="109"/>
      <c r="Z1138" s="114"/>
      <c r="AA1138" s="109"/>
      <c r="AB1138" s="109"/>
      <c r="AC1138" s="109"/>
      <c r="AD1138" s="109"/>
      <c r="AE1138" s="109"/>
      <c r="AF1138" s="109"/>
      <c r="AG1138" s="109"/>
      <c r="AH1138" s="109"/>
      <c r="AI1138" s="109"/>
      <c r="AJ1138" s="109"/>
      <c r="AK1138" s="109"/>
      <c r="AL1138" s="109"/>
      <c r="AM1138" s="109"/>
      <c r="AN1138" s="109"/>
      <c r="AO1138" s="109"/>
      <c r="AP1138" s="109"/>
      <c r="AQ1138" s="109"/>
      <c r="AR1138" s="109"/>
      <c r="AS1138" s="109"/>
      <c r="AT1138" s="109"/>
      <c r="AU1138" s="109"/>
      <c r="AV1138" s="109"/>
      <c r="AW1138" s="109"/>
      <c r="AX1138" s="109"/>
      <c r="AY1138" s="109"/>
      <c r="AZ1138" s="109"/>
      <c r="BA1138" s="109"/>
      <c r="BB1138" s="109"/>
      <c r="BC1138" s="109"/>
      <c r="BD1138" s="109"/>
      <c r="BE1138" s="109"/>
      <c r="BF1138" s="109"/>
      <c r="BG1138" s="109"/>
      <c r="BH1138" s="109"/>
      <c r="BI1138" s="109"/>
      <c r="BJ1138" s="109"/>
      <c r="BK1138" s="109"/>
      <c r="BL1138" s="109"/>
      <c r="BM1138" s="109"/>
      <c r="BN1138" s="109"/>
      <c r="BO1138" s="109"/>
      <c r="BP1138" s="109"/>
      <c r="BQ1138" s="109"/>
      <c r="BR1138" s="109"/>
      <c r="BS1138" s="109"/>
      <c r="BT1138" s="109"/>
      <c r="BU1138" s="109"/>
      <c r="BV1138" s="109"/>
      <c r="BW1138" s="109"/>
      <c r="BX1138" s="109"/>
      <c r="BY1138" s="109"/>
      <c r="BZ1138" s="109"/>
      <c r="CA1138" s="109"/>
      <c r="CB1138" s="109"/>
      <c r="CC1138" s="109"/>
      <c r="CD1138" s="109"/>
      <c r="CE1138" s="109"/>
      <c r="CF1138" s="109"/>
      <c r="CG1138" s="109"/>
      <c r="CH1138" s="109"/>
      <c r="CI1138" s="109"/>
      <c r="CJ1138" s="109"/>
      <c r="CK1138" s="109"/>
      <c r="CL1138" s="109"/>
      <c r="CM1138" s="109"/>
      <c r="CN1138" s="109"/>
      <c r="CO1138" s="109"/>
      <c r="CP1138" s="109"/>
      <c r="CQ1138" s="109"/>
      <c r="CR1138" s="109"/>
      <c r="CS1138" s="109"/>
      <c r="CT1138" s="109"/>
      <c r="CU1138" s="109"/>
      <c r="CV1138" s="109"/>
      <c r="CW1138" s="109"/>
      <c r="CX1138" s="109"/>
      <c r="CY1138" s="109"/>
      <c r="CZ1138" s="109"/>
      <c r="DA1138" s="109"/>
    </row>
    <row r="1139" spans="1:105">
      <c r="A1139" s="109"/>
      <c r="B1139" s="109"/>
      <c r="C1139" s="109"/>
      <c r="D1139" s="109"/>
      <c r="E1139" s="110"/>
      <c r="F1139" s="110"/>
      <c r="G1139" s="110"/>
      <c r="H1139" s="110"/>
      <c r="I1139" s="110"/>
      <c r="J1139" s="110"/>
      <c r="K1139" s="110"/>
      <c r="L1139" s="110"/>
      <c r="M1139" s="110"/>
      <c r="N1139" s="110"/>
      <c r="O1139" s="110"/>
      <c r="P1139" s="111"/>
      <c r="Q1139" s="110"/>
      <c r="R1139" s="112"/>
      <c r="S1139" s="112"/>
      <c r="T1139" s="109"/>
      <c r="U1139" s="113"/>
      <c r="V1139" s="113"/>
      <c r="W1139" s="113"/>
      <c r="X1139" s="109"/>
      <c r="Y1139" s="109"/>
      <c r="Z1139" s="114"/>
      <c r="AA1139" s="109"/>
      <c r="AB1139" s="109"/>
      <c r="AC1139" s="109"/>
      <c r="AD1139" s="109"/>
      <c r="AE1139" s="109"/>
      <c r="AF1139" s="109"/>
      <c r="AG1139" s="109"/>
      <c r="AH1139" s="109"/>
      <c r="AI1139" s="109"/>
      <c r="AJ1139" s="109"/>
      <c r="AK1139" s="109"/>
      <c r="AL1139" s="109"/>
      <c r="AM1139" s="109"/>
      <c r="AN1139" s="109"/>
      <c r="AO1139" s="109"/>
      <c r="AP1139" s="109"/>
      <c r="AQ1139" s="109"/>
      <c r="AR1139" s="109"/>
      <c r="AS1139" s="109"/>
      <c r="AT1139" s="109"/>
      <c r="AU1139" s="109"/>
      <c r="AV1139" s="109"/>
      <c r="AW1139" s="109"/>
      <c r="AX1139" s="109"/>
      <c r="AY1139" s="109"/>
      <c r="AZ1139" s="109"/>
      <c r="BA1139" s="109"/>
      <c r="BB1139" s="109"/>
      <c r="BC1139" s="109"/>
      <c r="BD1139" s="109"/>
      <c r="BE1139" s="109"/>
      <c r="BF1139" s="109"/>
      <c r="BG1139" s="109"/>
      <c r="BH1139" s="109"/>
      <c r="BI1139" s="109"/>
      <c r="BJ1139" s="109"/>
      <c r="BK1139" s="109"/>
      <c r="BL1139" s="109"/>
      <c r="BM1139" s="109"/>
      <c r="BN1139" s="109"/>
      <c r="BO1139" s="109"/>
      <c r="BP1139" s="109"/>
      <c r="BQ1139" s="109"/>
      <c r="BR1139" s="109"/>
      <c r="BS1139" s="109"/>
      <c r="BT1139" s="109"/>
      <c r="BU1139" s="109"/>
      <c r="BV1139" s="109"/>
      <c r="BW1139" s="109"/>
      <c r="BX1139" s="109"/>
      <c r="BY1139" s="109"/>
      <c r="BZ1139" s="109"/>
      <c r="CA1139" s="109"/>
      <c r="CB1139" s="109"/>
      <c r="CC1139" s="109"/>
      <c r="CD1139" s="109"/>
      <c r="CE1139" s="109"/>
      <c r="CF1139" s="109"/>
      <c r="CG1139" s="109"/>
      <c r="CH1139" s="109"/>
      <c r="CI1139" s="109"/>
      <c r="CJ1139" s="109"/>
      <c r="CK1139" s="109"/>
      <c r="CL1139" s="109"/>
      <c r="CM1139" s="109"/>
      <c r="CN1139" s="109"/>
      <c r="CO1139" s="109"/>
      <c r="CP1139" s="109"/>
      <c r="CQ1139" s="109"/>
      <c r="CR1139" s="109"/>
      <c r="CS1139" s="109"/>
      <c r="CT1139" s="109"/>
      <c r="CU1139" s="109"/>
      <c r="CV1139" s="109"/>
      <c r="CW1139" s="109"/>
      <c r="CX1139" s="109"/>
      <c r="CY1139" s="109"/>
      <c r="CZ1139" s="109"/>
      <c r="DA1139" s="109"/>
    </row>
    <row r="1140" spans="1:105">
      <c r="A1140" s="109"/>
      <c r="B1140" s="109"/>
      <c r="C1140" s="109"/>
      <c r="D1140" s="109"/>
      <c r="E1140" s="110"/>
      <c r="F1140" s="110"/>
      <c r="G1140" s="110"/>
      <c r="H1140" s="110"/>
      <c r="I1140" s="110"/>
      <c r="J1140" s="110"/>
      <c r="K1140" s="110"/>
      <c r="L1140" s="110"/>
      <c r="M1140" s="110"/>
      <c r="N1140" s="110"/>
      <c r="O1140" s="110"/>
      <c r="P1140" s="111"/>
      <c r="Q1140" s="110"/>
      <c r="R1140" s="112"/>
      <c r="S1140" s="112"/>
      <c r="T1140" s="109"/>
      <c r="U1140" s="113"/>
      <c r="V1140" s="113"/>
      <c r="W1140" s="113"/>
      <c r="X1140" s="109"/>
      <c r="Y1140" s="109"/>
      <c r="Z1140" s="114"/>
      <c r="AA1140" s="109"/>
      <c r="AB1140" s="109"/>
      <c r="AC1140" s="109"/>
      <c r="AD1140" s="109"/>
      <c r="AE1140" s="109"/>
      <c r="AF1140" s="109"/>
      <c r="AG1140" s="109"/>
      <c r="AH1140" s="109"/>
      <c r="AI1140" s="109"/>
      <c r="AJ1140" s="109"/>
      <c r="AK1140" s="109"/>
      <c r="AL1140" s="109"/>
      <c r="AM1140" s="109"/>
      <c r="AN1140" s="109"/>
      <c r="AO1140" s="109"/>
      <c r="AP1140" s="109"/>
      <c r="AQ1140" s="109"/>
      <c r="AR1140" s="109"/>
      <c r="AS1140" s="109"/>
      <c r="AT1140" s="109"/>
      <c r="AU1140" s="109"/>
      <c r="AV1140" s="109"/>
      <c r="AW1140" s="109"/>
      <c r="AX1140" s="109"/>
      <c r="AY1140" s="109"/>
      <c r="AZ1140" s="109"/>
      <c r="BA1140" s="109"/>
      <c r="BB1140" s="109"/>
      <c r="BC1140" s="109"/>
      <c r="BD1140" s="109"/>
      <c r="BE1140" s="109"/>
      <c r="BF1140" s="109"/>
      <c r="BG1140" s="109"/>
      <c r="BH1140" s="109"/>
      <c r="BI1140" s="109"/>
      <c r="BJ1140" s="109"/>
      <c r="BK1140" s="109"/>
      <c r="BL1140" s="109"/>
      <c r="BM1140" s="109"/>
      <c r="BN1140" s="109"/>
      <c r="BO1140" s="109"/>
      <c r="BP1140" s="109"/>
      <c r="BQ1140" s="109"/>
      <c r="BR1140" s="109"/>
      <c r="BS1140" s="109"/>
      <c r="BT1140" s="109"/>
      <c r="BU1140" s="109"/>
      <c r="BV1140" s="109"/>
      <c r="BW1140" s="109"/>
      <c r="BX1140" s="109"/>
      <c r="BY1140" s="109"/>
      <c r="BZ1140" s="109"/>
      <c r="CA1140" s="109"/>
      <c r="CB1140" s="109"/>
      <c r="CC1140" s="109"/>
      <c r="CD1140" s="109"/>
      <c r="CE1140" s="109"/>
      <c r="CF1140" s="109"/>
      <c r="CG1140" s="109"/>
      <c r="CH1140" s="109"/>
      <c r="CI1140" s="109"/>
      <c r="CJ1140" s="109"/>
      <c r="CK1140" s="109"/>
      <c r="CL1140" s="109"/>
      <c r="CM1140" s="109"/>
      <c r="CN1140" s="109"/>
      <c r="CO1140" s="109"/>
      <c r="CP1140" s="109"/>
      <c r="CQ1140" s="109"/>
      <c r="CR1140" s="109"/>
      <c r="CS1140" s="109"/>
      <c r="CT1140" s="109"/>
      <c r="CU1140" s="109"/>
      <c r="CV1140" s="109"/>
      <c r="CW1140" s="109"/>
      <c r="CX1140" s="109"/>
      <c r="CY1140" s="109"/>
      <c r="CZ1140" s="109"/>
      <c r="DA1140" s="109"/>
    </row>
    <row r="1141" spans="1:105">
      <c r="A1141" s="109"/>
      <c r="B1141" s="109"/>
      <c r="C1141" s="109"/>
      <c r="D1141" s="109"/>
      <c r="E1141" s="110"/>
      <c r="F1141" s="110"/>
      <c r="G1141" s="110"/>
      <c r="H1141" s="110"/>
      <c r="I1141" s="110"/>
      <c r="J1141" s="110"/>
      <c r="K1141" s="110"/>
      <c r="L1141" s="110"/>
      <c r="M1141" s="110"/>
      <c r="N1141" s="110"/>
      <c r="O1141" s="110"/>
      <c r="P1141" s="111"/>
      <c r="Q1141" s="110"/>
      <c r="R1141" s="112"/>
      <c r="S1141" s="112"/>
      <c r="T1141" s="109"/>
      <c r="U1141" s="113"/>
      <c r="V1141" s="113"/>
      <c r="W1141" s="113"/>
      <c r="X1141" s="109"/>
      <c r="Y1141" s="109"/>
      <c r="Z1141" s="114"/>
      <c r="AA1141" s="109"/>
      <c r="AB1141" s="109"/>
      <c r="AC1141" s="109"/>
      <c r="AD1141" s="109"/>
      <c r="AE1141" s="109"/>
      <c r="AF1141" s="109"/>
      <c r="AG1141" s="109"/>
      <c r="AH1141" s="109"/>
      <c r="AI1141" s="109"/>
      <c r="AJ1141" s="109"/>
      <c r="AK1141" s="109"/>
      <c r="AL1141" s="109"/>
      <c r="AM1141" s="109"/>
      <c r="AN1141" s="109"/>
      <c r="AO1141" s="109"/>
      <c r="AP1141" s="109"/>
      <c r="AQ1141" s="109"/>
      <c r="AR1141" s="109"/>
      <c r="AS1141" s="109"/>
      <c r="AT1141" s="109"/>
      <c r="AU1141" s="109"/>
      <c r="AV1141" s="109"/>
      <c r="AW1141" s="109"/>
      <c r="AX1141" s="109"/>
      <c r="AY1141" s="109"/>
      <c r="AZ1141" s="109"/>
      <c r="BA1141" s="109"/>
      <c r="BB1141" s="109"/>
      <c r="BC1141" s="109"/>
      <c r="BD1141" s="109"/>
      <c r="BE1141" s="109"/>
      <c r="BF1141" s="109"/>
      <c r="BG1141" s="109"/>
      <c r="BH1141" s="109"/>
      <c r="BI1141" s="109"/>
      <c r="BJ1141" s="109"/>
      <c r="BK1141" s="109"/>
      <c r="BL1141" s="109"/>
      <c r="BM1141" s="109"/>
      <c r="BN1141" s="109"/>
      <c r="BO1141" s="109"/>
      <c r="BP1141" s="109"/>
      <c r="BQ1141" s="109"/>
      <c r="BR1141" s="109"/>
      <c r="BS1141" s="109"/>
      <c r="BT1141" s="109"/>
      <c r="BU1141" s="109"/>
      <c r="BV1141" s="109"/>
      <c r="BW1141" s="109"/>
      <c r="BX1141" s="109"/>
      <c r="BY1141" s="109"/>
      <c r="BZ1141" s="109"/>
      <c r="CA1141" s="109"/>
      <c r="CB1141" s="109"/>
      <c r="CC1141" s="109"/>
      <c r="CD1141" s="109"/>
      <c r="CE1141" s="109"/>
      <c r="CF1141" s="109"/>
      <c r="CG1141" s="109"/>
      <c r="CH1141" s="109"/>
      <c r="CI1141" s="109"/>
      <c r="CJ1141" s="109"/>
      <c r="CK1141" s="109"/>
      <c r="CL1141" s="109"/>
      <c r="CM1141" s="109"/>
      <c r="CN1141" s="109"/>
      <c r="CO1141" s="109"/>
      <c r="CP1141" s="109"/>
      <c r="CQ1141" s="109"/>
      <c r="CR1141" s="109"/>
      <c r="CS1141" s="109"/>
      <c r="CT1141" s="109"/>
      <c r="CU1141" s="109"/>
      <c r="CV1141" s="109"/>
      <c r="CW1141" s="109"/>
      <c r="CX1141" s="109"/>
      <c r="CY1141" s="109"/>
      <c r="CZ1141" s="109"/>
      <c r="DA1141" s="109"/>
    </row>
    <row r="1142" spans="1:105">
      <c r="A1142" s="109"/>
      <c r="B1142" s="109"/>
      <c r="C1142" s="109"/>
      <c r="D1142" s="109"/>
      <c r="E1142" s="110"/>
      <c r="F1142" s="110"/>
      <c r="G1142" s="110"/>
      <c r="H1142" s="110"/>
      <c r="I1142" s="110"/>
      <c r="J1142" s="110"/>
      <c r="K1142" s="110"/>
      <c r="L1142" s="110"/>
      <c r="M1142" s="110"/>
      <c r="N1142" s="110"/>
      <c r="O1142" s="110"/>
      <c r="P1142" s="111"/>
      <c r="Q1142" s="110"/>
      <c r="R1142" s="112"/>
      <c r="S1142" s="112"/>
      <c r="T1142" s="109"/>
      <c r="U1142" s="113"/>
      <c r="V1142" s="113"/>
      <c r="W1142" s="113"/>
      <c r="X1142" s="109"/>
      <c r="Y1142" s="109"/>
      <c r="Z1142" s="114"/>
      <c r="AA1142" s="109"/>
      <c r="AB1142" s="109"/>
      <c r="AC1142" s="109"/>
      <c r="AD1142" s="109"/>
      <c r="AE1142" s="109"/>
      <c r="AF1142" s="109"/>
      <c r="AG1142" s="109"/>
      <c r="AH1142" s="109"/>
      <c r="AI1142" s="109"/>
      <c r="AJ1142" s="109"/>
      <c r="AK1142" s="109"/>
      <c r="AL1142" s="109"/>
      <c r="AM1142" s="109"/>
      <c r="AN1142" s="109"/>
      <c r="AO1142" s="109"/>
      <c r="AP1142" s="109"/>
      <c r="AQ1142" s="109"/>
      <c r="AR1142" s="109"/>
      <c r="AS1142" s="109"/>
      <c r="AT1142" s="109"/>
      <c r="AU1142" s="109"/>
      <c r="AV1142" s="109"/>
      <c r="AW1142" s="109"/>
      <c r="AX1142" s="109"/>
      <c r="AY1142" s="109"/>
      <c r="AZ1142" s="109"/>
      <c r="BA1142" s="109"/>
      <c r="BB1142" s="109"/>
      <c r="BC1142" s="109"/>
      <c r="BD1142" s="109"/>
      <c r="BE1142" s="109"/>
      <c r="BF1142" s="109"/>
      <c r="BG1142" s="109"/>
      <c r="BH1142" s="109"/>
      <c r="BI1142" s="109"/>
      <c r="BJ1142" s="109"/>
      <c r="BK1142" s="109"/>
      <c r="BL1142" s="109"/>
      <c r="BM1142" s="109"/>
      <c r="BN1142" s="109"/>
      <c r="BO1142" s="109"/>
      <c r="BP1142" s="109"/>
      <c r="BQ1142" s="109"/>
      <c r="BR1142" s="109"/>
      <c r="BS1142" s="109"/>
      <c r="BT1142" s="109"/>
      <c r="BU1142" s="109"/>
      <c r="BV1142" s="109"/>
      <c r="BW1142" s="109"/>
      <c r="BX1142" s="109"/>
      <c r="BY1142" s="109"/>
      <c r="BZ1142" s="109"/>
      <c r="CA1142" s="109"/>
      <c r="CB1142" s="109"/>
      <c r="CC1142" s="109"/>
      <c r="CD1142" s="109"/>
      <c r="CE1142" s="109"/>
      <c r="CF1142" s="109"/>
      <c r="CG1142" s="109"/>
      <c r="CH1142" s="109"/>
      <c r="CI1142" s="109"/>
      <c r="CJ1142" s="109"/>
      <c r="CK1142" s="109"/>
      <c r="CL1142" s="109"/>
      <c r="CM1142" s="109"/>
      <c r="CN1142" s="109"/>
      <c r="CO1142" s="109"/>
      <c r="CP1142" s="109"/>
      <c r="CQ1142" s="109"/>
      <c r="CR1142" s="109"/>
      <c r="CS1142" s="109"/>
      <c r="CT1142" s="109"/>
      <c r="CU1142" s="109"/>
      <c r="CV1142" s="109"/>
      <c r="CW1142" s="109"/>
      <c r="CX1142" s="109"/>
      <c r="CY1142" s="109"/>
      <c r="CZ1142" s="109"/>
      <c r="DA1142" s="109"/>
    </row>
    <row r="1143" spans="1:105">
      <c r="A1143" s="109"/>
      <c r="B1143" s="109"/>
      <c r="C1143" s="109"/>
      <c r="D1143" s="109"/>
      <c r="E1143" s="110"/>
      <c r="F1143" s="110"/>
      <c r="G1143" s="110"/>
      <c r="H1143" s="110"/>
      <c r="I1143" s="110"/>
      <c r="J1143" s="110"/>
      <c r="K1143" s="110"/>
      <c r="L1143" s="110"/>
      <c r="M1143" s="110"/>
      <c r="N1143" s="110"/>
      <c r="O1143" s="110"/>
      <c r="P1143" s="111"/>
      <c r="Q1143" s="110"/>
      <c r="R1143" s="112"/>
      <c r="S1143" s="112"/>
      <c r="T1143" s="109"/>
      <c r="U1143" s="113"/>
      <c r="V1143" s="113"/>
      <c r="W1143" s="113"/>
      <c r="X1143" s="109"/>
      <c r="Y1143" s="109"/>
      <c r="Z1143" s="114"/>
      <c r="AA1143" s="109"/>
      <c r="AB1143" s="109"/>
      <c r="AC1143" s="109"/>
      <c r="AD1143" s="109"/>
      <c r="AE1143" s="109"/>
      <c r="AF1143" s="109"/>
      <c r="AG1143" s="109"/>
      <c r="AH1143" s="109"/>
      <c r="AI1143" s="109"/>
      <c r="AJ1143" s="109"/>
      <c r="AK1143" s="109"/>
      <c r="AL1143" s="109"/>
      <c r="AM1143" s="109"/>
      <c r="AN1143" s="109"/>
      <c r="AO1143" s="109"/>
      <c r="AP1143" s="109"/>
      <c r="AQ1143" s="109"/>
      <c r="AR1143" s="109"/>
      <c r="AS1143" s="109"/>
      <c r="AT1143" s="109"/>
      <c r="AU1143" s="109"/>
      <c r="AV1143" s="109"/>
      <c r="AW1143" s="109"/>
      <c r="AX1143" s="109"/>
      <c r="AY1143" s="109"/>
      <c r="AZ1143" s="109"/>
      <c r="BA1143" s="109"/>
      <c r="BB1143" s="109"/>
      <c r="BC1143" s="109"/>
      <c r="BD1143" s="109"/>
      <c r="BE1143" s="109"/>
      <c r="BF1143" s="109"/>
      <c r="BG1143" s="109"/>
      <c r="BH1143" s="109"/>
      <c r="BI1143" s="109"/>
      <c r="BJ1143" s="109"/>
      <c r="BK1143" s="109"/>
      <c r="BL1143" s="109"/>
      <c r="BM1143" s="109"/>
      <c r="BN1143" s="109"/>
      <c r="BO1143" s="109"/>
      <c r="BP1143" s="109"/>
      <c r="BQ1143" s="109"/>
      <c r="BR1143" s="109"/>
      <c r="BS1143" s="109"/>
      <c r="BT1143" s="109"/>
      <c r="BU1143" s="109"/>
      <c r="BV1143" s="109"/>
      <c r="BW1143" s="109"/>
      <c r="BX1143" s="109"/>
      <c r="BY1143" s="109"/>
      <c r="BZ1143" s="109"/>
      <c r="CA1143" s="109"/>
      <c r="CB1143" s="109"/>
      <c r="CC1143" s="109"/>
      <c r="CD1143" s="109"/>
      <c r="CE1143" s="109"/>
      <c r="CF1143" s="109"/>
      <c r="CG1143" s="109"/>
      <c r="CH1143" s="109"/>
      <c r="CI1143" s="109"/>
      <c r="CJ1143" s="109"/>
      <c r="CK1143" s="109"/>
      <c r="CL1143" s="109"/>
      <c r="CM1143" s="109"/>
      <c r="CN1143" s="109"/>
      <c r="CO1143" s="109"/>
      <c r="CP1143" s="109"/>
      <c r="CQ1143" s="109"/>
      <c r="CR1143" s="109"/>
      <c r="CS1143" s="109"/>
      <c r="CT1143" s="109"/>
      <c r="CU1143" s="109"/>
      <c r="CV1143" s="109"/>
      <c r="CW1143" s="109"/>
      <c r="CX1143" s="109"/>
      <c r="CY1143" s="109"/>
      <c r="CZ1143" s="109"/>
      <c r="DA1143" s="109"/>
    </row>
    <row r="1144" spans="1:105">
      <c r="A1144" s="109"/>
      <c r="B1144" s="109"/>
      <c r="C1144" s="109"/>
      <c r="D1144" s="109"/>
      <c r="E1144" s="110"/>
      <c r="F1144" s="110"/>
      <c r="G1144" s="110"/>
      <c r="H1144" s="110"/>
      <c r="I1144" s="110"/>
      <c r="J1144" s="110"/>
      <c r="K1144" s="110"/>
      <c r="L1144" s="110"/>
      <c r="M1144" s="110"/>
      <c r="N1144" s="110"/>
      <c r="O1144" s="110"/>
      <c r="P1144" s="111"/>
      <c r="Q1144" s="110"/>
      <c r="R1144" s="112"/>
      <c r="S1144" s="112"/>
      <c r="T1144" s="109"/>
      <c r="U1144" s="113"/>
      <c r="V1144" s="113"/>
      <c r="W1144" s="113"/>
      <c r="X1144" s="109"/>
      <c r="Y1144" s="109"/>
      <c r="Z1144" s="114"/>
      <c r="AA1144" s="109"/>
      <c r="AB1144" s="109"/>
      <c r="AC1144" s="109"/>
      <c r="AD1144" s="109"/>
      <c r="AE1144" s="109"/>
      <c r="AF1144" s="109"/>
      <c r="AG1144" s="109"/>
      <c r="AH1144" s="109"/>
      <c r="AI1144" s="109"/>
      <c r="AJ1144" s="109"/>
      <c r="AK1144" s="109"/>
      <c r="AL1144" s="109"/>
      <c r="AM1144" s="109"/>
      <c r="AN1144" s="109"/>
      <c r="AO1144" s="109"/>
      <c r="AP1144" s="109"/>
      <c r="AQ1144" s="109"/>
      <c r="AR1144" s="109"/>
      <c r="AS1144" s="109"/>
      <c r="AT1144" s="109"/>
      <c r="AU1144" s="109"/>
      <c r="AV1144" s="109"/>
      <c r="AW1144" s="109"/>
      <c r="AX1144" s="109"/>
      <c r="AY1144" s="109"/>
      <c r="AZ1144" s="109"/>
      <c r="BA1144" s="109"/>
      <c r="BB1144" s="109"/>
      <c r="BC1144" s="109"/>
      <c r="BD1144" s="109"/>
      <c r="BE1144" s="109"/>
      <c r="BF1144" s="109"/>
      <c r="BG1144" s="109"/>
      <c r="BH1144" s="109"/>
      <c r="BI1144" s="109"/>
      <c r="BJ1144" s="109"/>
      <c r="BK1144" s="109"/>
      <c r="BL1144" s="109"/>
      <c r="BM1144" s="109"/>
      <c r="BN1144" s="109"/>
      <c r="BO1144" s="109"/>
      <c r="BP1144" s="109"/>
      <c r="BQ1144" s="109"/>
      <c r="BR1144" s="109"/>
      <c r="BS1144" s="109"/>
      <c r="BT1144" s="109"/>
      <c r="BU1144" s="109"/>
      <c r="BV1144" s="109"/>
      <c r="BW1144" s="109"/>
      <c r="BX1144" s="109"/>
      <c r="BY1144" s="109"/>
      <c r="BZ1144" s="109"/>
      <c r="CA1144" s="109"/>
      <c r="CB1144" s="109"/>
      <c r="CC1144" s="109"/>
      <c r="CD1144" s="109"/>
      <c r="CE1144" s="109"/>
      <c r="CF1144" s="109"/>
      <c r="CG1144" s="109"/>
      <c r="CH1144" s="109"/>
      <c r="CI1144" s="109"/>
      <c r="CJ1144" s="109"/>
      <c r="CK1144" s="109"/>
      <c r="CL1144" s="109"/>
      <c r="CM1144" s="109"/>
      <c r="CN1144" s="109"/>
      <c r="CO1144" s="109"/>
      <c r="CP1144" s="109"/>
      <c r="CQ1144" s="109"/>
      <c r="CR1144" s="109"/>
      <c r="CS1144" s="109"/>
      <c r="CT1144" s="109"/>
      <c r="CU1144" s="109"/>
      <c r="CV1144" s="109"/>
      <c r="CW1144" s="109"/>
      <c r="CX1144" s="109"/>
      <c r="CY1144" s="109"/>
      <c r="CZ1144" s="109"/>
      <c r="DA1144" s="109"/>
    </row>
    <row r="1145" spans="1:105">
      <c r="A1145" s="109"/>
      <c r="B1145" s="109"/>
      <c r="C1145" s="109"/>
      <c r="D1145" s="109"/>
      <c r="E1145" s="110"/>
      <c r="F1145" s="110"/>
      <c r="G1145" s="110"/>
      <c r="H1145" s="110"/>
      <c r="I1145" s="110"/>
      <c r="J1145" s="110"/>
      <c r="K1145" s="110"/>
      <c r="L1145" s="110"/>
      <c r="M1145" s="110"/>
      <c r="N1145" s="110"/>
      <c r="O1145" s="110"/>
      <c r="P1145" s="111"/>
      <c r="Q1145" s="110"/>
      <c r="R1145" s="112"/>
      <c r="S1145" s="112"/>
      <c r="T1145" s="109"/>
      <c r="U1145" s="113"/>
      <c r="V1145" s="113"/>
      <c r="W1145" s="113"/>
      <c r="X1145" s="109"/>
      <c r="Y1145" s="109"/>
      <c r="Z1145" s="114"/>
      <c r="AA1145" s="109"/>
      <c r="AB1145" s="109"/>
      <c r="AC1145" s="109"/>
      <c r="AD1145" s="109"/>
      <c r="AE1145" s="109"/>
      <c r="AF1145" s="109"/>
      <c r="AG1145" s="109"/>
      <c r="AH1145" s="109"/>
      <c r="AI1145" s="109"/>
      <c r="AJ1145" s="109"/>
      <c r="AK1145" s="109"/>
      <c r="AL1145" s="109"/>
      <c r="AM1145" s="109"/>
      <c r="AN1145" s="109"/>
      <c r="AO1145" s="109"/>
      <c r="AP1145" s="109"/>
      <c r="AQ1145" s="109"/>
      <c r="AR1145" s="109"/>
      <c r="AS1145" s="109"/>
      <c r="AT1145" s="109"/>
      <c r="AU1145" s="109"/>
      <c r="AV1145" s="109"/>
      <c r="AW1145" s="109"/>
      <c r="AX1145" s="109"/>
      <c r="AY1145" s="109"/>
      <c r="AZ1145" s="109"/>
      <c r="BA1145" s="109"/>
      <c r="BB1145" s="109"/>
      <c r="BC1145" s="109"/>
      <c r="BD1145" s="109"/>
      <c r="BE1145" s="109"/>
      <c r="BF1145" s="109"/>
      <c r="BG1145" s="109"/>
      <c r="BH1145" s="109"/>
      <c r="BI1145" s="109"/>
      <c r="BJ1145" s="109"/>
      <c r="BK1145" s="109"/>
      <c r="BL1145" s="109"/>
      <c r="BM1145" s="109"/>
      <c r="BN1145" s="109"/>
      <c r="BO1145" s="109"/>
      <c r="BP1145" s="109"/>
      <c r="BQ1145" s="109"/>
      <c r="BR1145" s="109"/>
      <c r="BS1145" s="109"/>
      <c r="BT1145" s="109"/>
      <c r="BU1145" s="109"/>
      <c r="BV1145" s="109"/>
      <c r="BW1145" s="109"/>
      <c r="BX1145" s="109"/>
      <c r="BY1145" s="109"/>
      <c r="BZ1145" s="109"/>
      <c r="CA1145" s="109"/>
      <c r="CB1145" s="109"/>
      <c r="CC1145" s="109"/>
      <c r="CD1145" s="109"/>
      <c r="CE1145" s="109"/>
      <c r="CF1145" s="109"/>
      <c r="CG1145" s="109"/>
      <c r="CH1145" s="109"/>
      <c r="CI1145" s="109"/>
      <c r="CJ1145" s="109"/>
      <c r="CK1145" s="109"/>
      <c r="CL1145" s="109"/>
      <c r="CM1145" s="109"/>
      <c r="CN1145" s="109"/>
      <c r="CO1145" s="109"/>
      <c r="CP1145" s="109"/>
      <c r="CQ1145" s="109"/>
      <c r="CR1145" s="109"/>
      <c r="CS1145" s="109"/>
      <c r="CT1145" s="109"/>
      <c r="CU1145" s="109"/>
      <c r="CV1145" s="109"/>
      <c r="CW1145" s="109"/>
      <c r="CX1145" s="109"/>
      <c r="CY1145" s="109"/>
      <c r="CZ1145" s="109"/>
      <c r="DA1145" s="109"/>
    </row>
    <row r="1146" spans="1:105">
      <c r="A1146" s="109"/>
      <c r="B1146" s="109"/>
      <c r="C1146" s="109"/>
      <c r="D1146" s="109"/>
      <c r="E1146" s="110"/>
      <c r="F1146" s="110"/>
      <c r="G1146" s="110"/>
      <c r="H1146" s="110"/>
      <c r="I1146" s="110"/>
      <c r="J1146" s="110"/>
      <c r="K1146" s="110"/>
      <c r="L1146" s="110"/>
      <c r="M1146" s="110"/>
      <c r="N1146" s="110"/>
      <c r="O1146" s="110"/>
      <c r="P1146" s="111"/>
      <c r="Q1146" s="110"/>
      <c r="R1146" s="112"/>
      <c r="S1146" s="112"/>
      <c r="T1146" s="109"/>
      <c r="U1146" s="113"/>
      <c r="V1146" s="113"/>
      <c r="W1146" s="113"/>
      <c r="X1146" s="109"/>
      <c r="Y1146" s="109"/>
      <c r="Z1146" s="114"/>
      <c r="AA1146" s="109"/>
      <c r="AB1146" s="109"/>
      <c r="AC1146" s="109"/>
      <c r="AD1146" s="109"/>
      <c r="AE1146" s="109"/>
      <c r="AF1146" s="109"/>
      <c r="AG1146" s="109"/>
      <c r="AH1146" s="109"/>
      <c r="AI1146" s="109"/>
      <c r="AJ1146" s="109"/>
      <c r="AK1146" s="109"/>
      <c r="AL1146" s="109"/>
      <c r="AM1146" s="109"/>
      <c r="AN1146" s="109"/>
      <c r="AO1146" s="109"/>
      <c r="AP1146" s="109"/>
      <c r="AQ1146" s="109"/>
      <c r="AR1146" s="109"/>
      <c r="AS1146" s="109"/>
      <c r="AT1146" s="109"/>
      <c r="AU1146" s="109"/>
      <c r="AV1146" s="109"/>
      <c r="AW1146" s="109"/>
      <c r="AX1146" s="109"/>
      <c r="AY1146" s="109"/>
      <c r="AZ1146" s="109"/>
      <c r="BA1146" s="109"/>
      <c r="BB1146" s="109"/>
      <c r="BC1146" s="109"/>
      <c r="BD1146" s="109"/>
      <c r="BE1146" s="109"/>
      <c r="BF1146" s="109"/>
      <c r="BG1146" s="109"/>
      <c r="BH1146" s="109"/>
      <c r="BI1146" s="109"/>
      <c r="BJ1146" s="109"/>
      <c r="BK1146" s="109"/>
      <c r="BL1146" s="109"/>
      <c r="BM1146" s="109"/>
      <c r="BN1146" s="109"/>
      <c r="BO1146" s="109"/>
      <c r="BP1146" s="109"/>
      <c r="BQ1146" s="109"/>
      <c r="BR1146" s="109"/>
      <c r="BS1146" s="109"/>
      <c r="BT1146" s="109"/>
      <c r="BU1146" s="109"/>
      <c r="BV1146" s="109"/>
      <c r="BW1146" s="109"/>
      <c r="BX1146" s="109"/>
      <c r="BY1146" s="109"/>
      <c r="BZ1146" s="109"/>
      <c r="CA1146" s="109"/>
      <c r="CB1146" s="109"/>
      <c r="CC1146" s="109"/>
      <c r="CD1146" s="109"/>
      <c r="CE1146" s="109"/>
      <c r="CF1146" s="109"/>
      <c r="CG1146" s="109"/>
      <c r="CH1146" s="109"/>
      <c r="CI1146" s="109"/>
      <c r="CJ1146" s="109"/>
      <c r="CK1146" s="109"/>
      <c r="CL1146" s="109"/>
      <c r="CM1146" s="109"/>
      <c r="CN1146" s="109"/>
      <c r="CO1146" s="109"/>
      <c r="CP1146" s="109"/>
      <c r="CQ1146" s="109"/>
      <c r="CR1146" s="109"/>
      <c r="CS1146" s="109"/>
      <c r="CT1146" s="109"/>
      <c r="CU1146" s="109"/>
      <c r="CV1146" s="109"/>
      <c r="CW1146" s="109"/>
      <c r="CX1146" s="109"/>
      <c r="CY1146" s="109"/>
      <c r="CZ1146" s="109"/>
      <c r="DA1146" s="109"/>
    </row>
    <row r="1147" spans="1:105">
      <c r="A1147" s="109"/>
      <c r="B1147" s="109"/>
      <c r="C1147" s="109"/>
      <c r="D1147" s="109"/>
      <c r="E1147" s="110"/>
      <c r="F1147" s="110"/>
      <c r="G1147" s="110"/>
      <c r="H1147" s="110"/>
      <c r="I1147" s="110"/>
      <c r="J1147" s="110"/>
      <c r="K1147" s="110"/>
      <c r="L1147" s="110"/>
      <c r="M1147" s="110"/>
      <c r="N1147" s="110"/>
      <c r="O1147" s="110"/>
      <c r="P1147" s="111"/>
      <c r="Q1147" s="110"/>
      <c r="R1147" s="112"/>
      <c r="S1147" s="112"/>
      <c r="T1147" s="109"/>
      <c r="U1147" s="113"/>
      <c r="V1147" s="113"/>
      <c r="W1147" s="113"/>
      <c r="X1147" s="109"/>
      <c r="Y1147" s="109"/>
      <c r="Z1147" s="114"/>
      <c r="AA1147" s="109"/>
      <c r="AB1147" s="109"/>
      <c r="AC1147" s="109"/>
      <c r="AD1147" s="109"/>
      <c r="AE1147" s="109"/>
      <c r="AF1147" s="109"/>
      <c r="AG1147" s="109"/>
      <c r="AH1147" s="109"/>
      <c r="AI1147" s="109"/>
      <c r="AJ1147" s="109"/>
      <c r="AK1147" s="109"/>
      <c r="AL1147" s="109"/>
      <c r="AM1147" s="109"/>
      <c r="AN1147" s="109"/>
      <c r="AO1147" s="109"/>
      <c r="AP1147" s="109"/>
      <c r="AQ1147" s="109"/>
      <c r="AR1147" s="109"/>
      <c r="AS1147" s="109"/>
      <c r="AT1147" s="109"/>
      <c r="AU1147" s="109"/>
      <c r="AV1147" s="109"/>
      <c r="AW1147" s="109"/>
      <c r="AX1147" s="109"/>
      <c r="AY1147" s="109"/>
      <c r="AZ1147" s="109"/>
      <c r="BA1147" s="109"/>
      <c r="BB1147" s="109"/>
      <c r="BC1147" s="109"/>
      <c r="BD1147" s="109"/>
      <c r="BE1147" s="109"/>
      <c r="BF1147" s="109"/>
      <c r="BG1147" s="109"/>
      <c r="BH1147" s="109"/>
      <c r="BI1147" s="109"/>
      <c r="BJ1147" s="109"/>
      <c r="BK1147" s="109"/>
      <c r="BL1147" s="109"/>
      <c r="BM1147" s="109"/>
      <c r="BN1147" s="109"/>
      <c r="BO1147" s="109"/>
      <c r="BP1147" s="109"/>
      <c r="BQ1147" s="109"/>
      <c r="BR1147" s="109"/>
      <c r="BS1147" s="109"/>
      <c r="BT1147" s="109"/>
      <c r="BU1147" s="109"/>
      <c r="BV1147" s="109"/>
      <c r="BW1147" s="109"/>
      <c r="BX1147" s="109"/>
      <c r="BY1147" s="109"/>
      <c r="BZ1147" s="109"/>
      <c r="CA1147" s="109"/>
      <c r="CB1147" s="109"/>
      <c r="CC1147" s="109"/>
      <c r="CD1147" s="109"/>
      <c r="CE1147" s="109"/>
      <c r="CF1147" s="109"/>
      <c r="CG1147" s="109"/>
      <c r="CH1147" s="109"/>
      <c r="CI1147" s="109"/>
      <c r="CJ1147" s="109"/>
      <c r="CK1147" s="109"/>
      <c r="CL1147" s="109"/>
      <c r="CM1147" s="109"/>
      <c r="CN1147" s="109"/>
      <c r="CO1147" s="109"/>
      <c r="CP1147" s="109"/>
      <c r="CQ1147" s="109"/>
      <c r="CR1147" s="109"/>
      <c r="CS1147" s="109"/>
      <c r="CT1147" s="109"/>
      <c r="CU1147" s="109"/>
      <c r="CV1147" s="109"/>
      <c r="CW1147" s="109"/>
      <c r="CX1147" s="109"/>
      <c r="CY1147" s="109"/>
      <c r="CZ1147" s="109"/>
      <c r="DA1147" s="109"/>
    </row>
    <row r="1148" spans="1:105">
      <c r="A1148" s="109"/>
      <c r="B1148" s="109"/>
      <c r="C1148" s="109"/>
      <c r="D1148" s="109"/>
      <c r="E1148" s="110"/>
      <c r="F1148" s="110"/>
      <c r="G1148" s="110"/>
      <c r="H1148" s="110"/>
      <c r="I1148" s="110"/>
      <c r="J1148" s="110"/>
      <c r="K1148" s="110"/>
      <c r="L1148" s="110"/>
      <c r="M1148" s="110"/>
      <c r="N1148" s="110"/>
      <c r="O1148" s="110"/>
      <c r="P1148" s="111"/>
      <c r="Q1148" s="110"/>
      <c r="R1148" s="112"/>
      <c r="S1148" s="112"/>
      <c r="T1148" s="109"/>
      <c r="U1148" s="113"/>
      <c r="V1148" s="113"/>
      <c r="W1148" s="113"/>
      <c r="X1148" s="109"/>
      <c r="Y1148" s="109"/>
      <c r="Z1148" s="114"/>
      <c r="AA1148" s="109"/>
      <c r="AB1148" s="109"/>
      <c r="AC1148" s="109"/>
      <c r="AD1148" s="109"/>
      <c r="AE1148" s="109"/>
      <c r="AF1148" s="109"/>
      <c r="AG1148" s="109"/>
      <c r="AH1148" s="109"/>
      <c r="AI1148" s="109"/>
      <c r="AJ1148" s="109"/>
      <c r="AK1148" s="109"/>
      <c r="AL1148" s="109"/>
      <c r="AM1148" s="109"/>
      <c r="AN1148" s="109"/>
      <c r="AO1148" s="109"/>
      <c r="AP1148" s="109"/>
      <c r="AQ1148" s="109"/>
      <c r="AR1148" s="109"/>
      <c r="AS1148" s="109"/>
      <c r="AT1148" s="109"/>
      <c r="AU1148" s="109"/>
      <c r="AV1148" s="109"/>
      <c r="AW1148" s="109"/>
      <c r="AX1148" s="109"/>
      <c r="AY1148" s="109"/>
      <c r="AZ1148" s="109"/>
      <c r="BA1148" s="109"/>
      <c r="BB1148" s="109"/>
      <c r="BC1148" s="109"/>
      <c r="BD1148" s="109"/>
      <c r="BE1148" s="109"/>
      <c r="BF1148" s="109"/>
      <c r="BG1148" s="109"/>
      <c r="BH1148" s="109"/>
      <c r="BI1148" s="109"/>
      <c r="BJ1148" s="109"/>
      <c r="BK1148" s="109"/>
      <c r="BL1148" s="109"/>
      <c r="BM1148" s="109"/>
      <c r="BN1148" s="109"/>
      <c r="BO1148" s="109"/>
      <c r="BP1148" s="109"/>
      <c r="BQ1148" s="109"/>
      <c r="BR1148" s="109"/>
      <c r="BS1148" s="109"/>
      <c r="BT1148" s="109"/>
      <c r="BU1148" s="109"/>
      <c r="BV1148" s="109"/>
      <c r="BW1148" s="109"/>
      <c r="BX1148" s="109"/>
      <c r="BY1148" s="109"/>
      <c r="BZ1148" s="109"/>
      <c r="CA1148" s="109"/>
      <c r="CB1148" s="109"/>
      <c r="CC1148" s="109"/>
      <c r="CD1148" s="109"/>
      <c r="CE1148" s="109"/>
      <c r="CF1148" s="109"/>
      <c r="CG1148" s="109"/>
      <c r="CH1148" s="109"/>
      <c r="CI1148" s="109"/>
      <c r="CJ1148" s="109"/>
      <c r="CK1148" s="109"/>
      <c r="CL1148" s="109"/>
      <c r="CM1148" s="109"/>
      <c r="CN1148" s="109"/>
      <c r="CO1148" s="109"/>
      <c r="CP1148" s="109"/>
      <c r="CQ1148" s="109"/>
      <c r="CR1148" s="109"/>
      <c r="CS1148" s="109"/>
      <c r="CT1148" s="109"/>
      <c r="CU1148" s="109"/>
      <c r="CV1148" s="109"/>
      <c r="CW1148" s="109"/>
      <c r="CX1148" s="109"/>
      <c r="CY1148" s="109"/>
      <c r="CZ1148" s="109"/>
      <c r="DA1148" s="109"/>
    </row>
    <row r="1149" spans="1:105">
      <c r="A1149" s="109"/>
      <c r="B1149" s="109"/>
      <c r="C1149" s="109"/>
      <c r="D1149" s="109"/>
      <c r="E1149" s="110"/>
      <c r="F1149" s="110"/>
      <c r="G1149" s="110"/>
      <c r="H1149" s="110"/>
      <c r="I1149" s="110"/>
      <c r="J1149" s="110"/>
      <c r="K1149" s="110"/>
      <c r="L1149" s="110"/>
      <c r="M1149" s="110"/>
      <c r="N1149" s="110"/>
      <c r="O1149" s="110"/>
      <c r="P1149" s="111"/>
      <c r="Q1149" s="110"/>
      <c r="R1149" s="112"/>
      <c r="S1149" s="112"/>
      <c r="T1149" s="109"/>
      <c r="U1149" s="113"/>
      <c r="V1149" s="113"/>
      <c r="W1149" s="113"/>
      <c r="X1149" s="109"/>
      <c r="Y1149" s="109"/>
      <c r="Z1149" s="114"/>
      <c r="AA1149" s="109"/>
      <c r="AB1149" s="109"/>
      <c r="AC1149" s="109"/>
      <c r="AD1149" s="109"/>
      <c r="AE1149" s="109"/>
      <c r="AF1149" s="109"/>
      <c r="AG1149" s="109"/>
      <c r="AH1149" s="109"/>
      <c r="AI1149" s="109"/>
      <c r="AJ1149" s="109"/>
      <c r="AK1149" s="109"/>
      <c r="AL1149" s="109"/>
      <c r="AM1149" s="109"/>
      <c r="AN1149" s="109"/>
      <c r="AO1149" s="109"/>
      <c r="AP1149" s="109"/>
      <c r="AQ1149" s="109"/>
      <c r="AR1149" s="109"/>
      <c r="AS1149" s="109"/>
      <c r="AT1149" s="109"/>
      <c r="AU1149" s="109"/>
      <c r="AV1149" s="109"/>
      <c r="AW1149" s="109"/>
      <c r="AX1149" s="109"/>
      <c r="AY1149" s="109"/>
      <c r="AZ1149" s="109"/>
      <c r="BA1149" s="109"/>
      <c r="BB1149" s="109"/>
      <c r="BC1149" s="109"/>
      <c r="BD1149" s="109"/>
      <c r="BE1149" s="109"/>
      <c r="BF1149" s="109"/>
      <c r="BG1149" s="109"/>
      <c r="BH1149" s="109"/>
      <c r="BI1149" s="109"/>
      <c r="BJ1149" s="109"/>
      <c r="BK1149" s="109"/>
      <c r="BL1149" s="109"/>
      <c r="BM1149" s="109"/>
      <c r="BN1149" s="109"/>
      <c r="BO1149" s="109"/>
      <c r="BP1149" s="109"/>
      <c r="BQ1149" s="109"/>
      <c r="BR1149" s="109"/>
      <c r="BS1149" s="109"/>
      <c r="BT1149" s="109"/>
      <c r="BU1149" s="109"/>
      <c r="BV1149" s="109"/>
      <c r="BW1149" s="109"/>
      <c r="BX1149" s="109"/>
      <c r="BY1149" s="109"/>
      <c r="BZ1149" s="109"/>
      <c r="CA1149" s="109"/>
      <c r="CB1149" s="109"/>
      <c r="CC1149" s="109"/>
      <c r="CD1149" s="109"/>
      <c r="CE1149" s="109"/>
      <c r="CF1149" s="109"/>
      <c r="CG1149" s="109"/>
      <c r="CH1149" s="109"/>
      <c r="CI1149" s="109"/>
      <c r="CJ1149" s="109"/>
      <c r="CK1149" s="109"/>
      <c r="CL1149" s="109"/>
      <c r="CM1149" s="109"/>
      <c r="CN1149" s="109"/>
      <c r="CO1149" s="109"/>
      <c r="CP1149" s="109"/>
      <c r="CQ1149" s="109"/>
      <c r="CR1149" s="109"/>
      <c r="CS1149" s="109"/>
      <c r="CT1149" s="109"/>
      <c r="CU1149" s="109"/>
      <c r="CV1149" s="109"/>
      <c r="CW1149" s="109"/>
      <c r="CX1149" s="109"/>
      <c r="CY1149" s="109"/>
      <c r="CZ1149" s="109"/>
      <c r="DA1149" s="109"/>
    </row>
    <row r="1150" spans="1:105">
      <c r="A1150" s="109"/>
      <c r="B1150" s="109"/>
      <c r="C1150" s="109"/>
      <c r="D1150" s="109"/>
      <c r="E1150" s="110"/>
      <c r="F1150" s="110"/>
      <c r="G1150" s="110"/>
      <c r="H1150" s="110"/>
      <c r="I1150" s="110"/>
      <c r="J1150" s="110"/>
      <c r="K1150" s="110"/>
      <c r="L1150" s="110"/>
      <c r="M1150" s="110"/>
      <c r="N1150" s="110"/>
      <c r="O1150" s="110"/>
      <c r="P1150" s="111"/>
      <c r="Q1150" s="110"/>
      <c r="R1150" s="112"/>
      <c r="S1150" s="112"/>
      <c r="T1150" s="109"/>
      <c r="U1150" s="113"/>
      <c r="V1150" s="113"/>
      <c r="W1150" s="113"/>
      <c r="X1150" s="109"/>
      <c r="Y1150" s="109"/>
      <c r="Z1150" s="114"/>
      <c r="AA1150" s="109"/>
      <c r="AB1150" s="109"/>
      <c r="AC1150" s="109"/>
      <c r="AD1150" s="109"/>
      <c r="AE1150" s="109"/>
      <c r="AF1150" s="109"/>
      <c r="AG1150" s="109"/>
      <c r="AH1150" s="109"/>
      <c r="AI1150" s="109"/>
      <c r="AJ1150" s="109"/>
      <c r="AK1150" s="109"/>
      <c r="AL1150" s="109"/>
      <c r="AM1150" s="109"/>
      <c r="AN1150" s="109"/>
      <c r="AO1150" s="109"/>
      <c r="AP1150" s="109"/>
      <c r="AQ1150" s="109"/>
      <c r="AR1150" s="109"/>
      <c r="AS1150" s="109"/>
      <c r="AT1150" s="109"/>
      <c r="AU1150" s="109"/>
      <c r="AV1150" s="109"/>
      <c r="AW1150" s="109"/>
      <c r="AX1150" s="109"/>
      <c r="AY1150" s="109"/>
      <c r="AZ1150" s="109"/>
      <c r="BA1150" s="109"/>
      <c r="BB1150" s="109"/>
      <c r="BC1150" s="109"/>
      <c r="BD1150" s="109"/>
      <c r="BE1150" s="109"/>
      <c r="BF1150" s="109"/>
      <c r="BG1150" s="109"/>
      <c r="BH1150" s="109"/>
      <c r="BI1150" s="109"/>
      <c r="BJ1150" s="109"/>
      <c r="BK1150" s="109"/>
      <c r="BL1150" s="109"/>
      <c r="BM1150" s="109"/>
      <c r="BN1150" s="109"/>
      <c r="BO1150" s="109"/>
      <c r="BP1150" s="109"/>
      <c r="BQ1150" s="109"/>
      <c r="BR1150" s="109"/>
      <c r="BS1150" s="109"/>
      <c r="BT1150" s="109"/>
      <c r="BU1150" s="109"/>
      <c r="BV1150" s="109"/>
      <c r="BW1150" s="109"/>
      <c r="BX1150" s="109"/>
      <c r="BY1150" s="109"/>
      <c r="BZ1150" s="109"/>
      <c r="CA1150" s="109"/>
      <c r="CB1150" s="109"/>
      <c r="CC1150" s="109"/>
      <c r="CD1150" s="109"/>
      <c r="CE1150" s="109"/>
      <c r="CF1150" s="109"/>
      <c r="CG1150" s="109"/>
      <c r="CH1150" s="109"/>
      <c r="CI1150" s="109"/>
      <c r="CJ1150" s="109"/>
      <c r="CK1150" s="109"/>
      <c r="CL1150" s="109"/>
      <c r="CM1150" s="109"/>
      <c r="CN1150" s="109"/>
      <c r="CO1150" s="109"/>
      <c r="CP1150" s="109"/>
      <c r="CQ1150" s="109"/>
      <c r="CR1150" s="109"/>
      <c r="CS1150" s="109"/>
      <c r="CT1150" s="109"/>
      <c r="CU1150" s="109"/>
      <c r="CV1150" s="109"/>
      <c r="CW1150" s="109"/>
      <c r="CX1150" s="109"/>
      <c r="CY1150" s="109"/>
      <c r="CZ1150" s="109"/>
      <c r="DA1150" s="109"/>
    </row>
    <row r="1151" spans="1:105">
      <c r="A1151" s="109"/>
      <c r="B1151" s="109"/>
      <c r="C1151" s="109"/>
      <c r="D1151" s="109"/>
      <c r="E1151" s="110"/>
      <c r="F1151" s="110"/>
      <c r="G1151" s="110"/>
      <c r="H1151" s="110"/>
      <c r="I1151" s="110"/>
      <c r="J1151" s="110"/>
      <c r="K1151" s="110"/>
      <c r="L1151" s="110"/>
      <c r="M1151" s="110"/>
      <c r="N1151" s="110"/>
      <c r="O1151" s="110"/>
      <c r="P1151" s="111"/>
      <c r="Q1151" s="110"/>
      <c r="R1151" s="112"/>
      <c r="S1151" s="112"/>
      <c r="T1151" s="109"/>
      <c r="U1151" s="113"/>
      <c r="V1151" s="113"/>
      <c r="W1151" s="113"/>
      <c r="X1151" s="109"/>
      <c r="Y1151" s="109"/>
      <c r="Z1151" s="114"/>
      <c r="AA1151" s="109"/>
      <c r="AB1151" s="109"/>
      <c r="AC1151" s="109"/>
      <c r="AD1151" s="109"/>
      <c r="AE1151" s="109"/>
      <c r="AF1151" s="109"/>
      <c r="AG1151" s="109"/>
      <c r="AH1151" s="109"/>
      <c r="AI1151" s="109"/>
      <c r="AJ1151" s="109"/>
      <c r="AK1151" s="109"/>
      <c r="AL1151" s="109"/>
      <c r="AM1151" s="109"/>
      <c r="AN1151" s="109"/>
      <c r="AO1151" s="109"/>
      <c r="AP1151" s="109"/>
      <c r="AQ1151" s="109"/>
      <c r="AR1151" s="109"/>
      <c r="AS1151" s="109"/>
      <c r="AT1151" s="109"/>
      <c r="AU1151" s="109"/>
      <c r="AV1151" s="109"/>
      <c r="AW1151" s="109"/>
      <c r="AX1151" s="109"/>
      <c r="AY1151" s="109"/>
      <c r="AZ1151" s="109"/>
      <c r="BA1151" s="109"/>
      <c r="BB1151" s="109"/>
      <c r="BC1151" s="109"/>
      <c r="BD1151" s="109"/>
      <c r="BE1151" s="109"/>
      <c r="BF1151" s="109"/>
      <c r="BG1151" s="109"/>
      <c r="BH1151" s="109"/>
      <c r="BI1151" s="109"/>
      <c r="BJ1151" s="109"/>
      <c r="BK1151" s="109"/>
      <c r="BL1151" s="109"/>
      <c r="BM1151" s="109"/>
      <c r="BN1151" s="109"/>
      <c r="BO1151" s="109"/>
      <c r="BP1151" s="109"/>
      <c r="BQ1151" s="109"/>
      <c r="BR1151" s="109"/>
      <c r="BS1151" s="109"/>
      <c r="BT1151" s="109"/>
      <c r="BU1151" s="109"/>
      <c r="BV1151" s="109"/>
      <c r="BW1151" s="109"/>
      <c r="BX1151" s="109"/>
      <c r="BY1151" s="109"/>
      <c r="BZ1151" s="109"/>
      <c r="CA1151" s="109"/>
      <c r="CB1151" s="109"/>
      <c r="CC1151" s="109"/>
      <c r="CD1151" s="109"/>
      <c r="CE1151" s="109"/>
      <c r="CF1151" s="109"/>
      <c r="CG1151" s="109"/>
      <c r="CH1151" s="109"/>
      <c r="CI1151" s="109"/>
      <c r="CJ1151" s="109"/>
      <c r="CK1151" s="109"/>
      <c r="CL1151" s="109"/>
      <c r="CM1151" s="109"/>
      <c r="CN1151" s="109"/>
      <c r="CO1151" s="109"/>
      <c r="CP1151" s="109"/>
      <c r="CQ1151" s="109"/>
      <c r="CR1151" s="109"/>
      <c r="CS1151" s="109"/>
      <c r="CT1151" s="109"/>
      <c r="CU1151" s="109"/>
      <c r="CV1151" s="109"/>
      <c r="CW1151" s="109"/>
      <c r="CX1151" s="109"/>
      <c r="CY1151" s="109"/>
      <c r="CZ1151" s="109"/>
      <c r="DA1151" s="109"/>
    </row>
    <row r="1152" spans="1:105">
      <c r="A1152" s="109"/>
      <c r="B1152" s="109"/>
      <c r="C1152" s="109"/>
      <c r="D1152" s="109"/>
      <c r="E1152" s="110"/>
      <c r="F1152" s="110"/>
      <c r="G1152" s="110"/>
      <c r="H1152" s="110"/>
      <c r="I1152" s="110"/>
      <c r="J1152" s="110"/>
      <c r="K1152" s="110"/>
      <c r="L1152" s="110"/>
      <c r="M1152" s="110"/>
      <c r="N1152" s="110"/>
      <c r="O1152" s="110"/>
      <c r="P1152" s="111"/>
      <c r="Q1152" s="110"/>
      <c r="R1152" s="112"/>
      <c r="S1152" s="112"/>
      <c r="T1152" s="109"/>
      <c r="U1152" s="113"/>
      <c r="V1152" s="113"/>
      <c r="W1152" s="113"/>
      <c r="X1152" s="109"/>
      <c r="Y1152" s="109"/>
      <c r="Z1152" s="114"/>
      <c r="AA1152" s="109"/>
      <c r="AB1152" s="109"/>
      <c r="AC1152" s="109"/>
      <c r="AD1152" s="109"/>
      <c r="AE1152" s="109"/>
      <c r="AF1152" s="109"/>
      <c r="AG1152" s="109"/>
      <c r="AH1152" s="109"/>
      <c r="AI1152" s="109"/>
      <c r="AJ1152" s="109"/>
      <c r="AK1152" s="109"/>
      <c r="AL1152" s="109"/>
      <c r="AM1152" s="109"/>
      <c r="AN1152" s="109"/>
      <c r="AO1152" s="109"/>
      <c r="AP1152" s="109"/>
      <c r="AQ1152" s="109"/>
      <c r="AR1152" s="109"/>
      <c r="AS1152" s="109"/>
      <c r="AT1152" s="109"/>
      <c r="AU1152" s="109"/>
      <c r="AV1152" s="109"/>
      <c r="AW1152" s="109"/>
      <c r="AX1152" s="109"/>
      <c r="AY1152" s="109"/>
      <c r="AZ1152" s="109"/>
      <c r="BA1152" s="109"/>
      <c r="BB1152" s="109"/>
      <c r="BC1152" s="109"/>
      <c r="BD1152" s="109"/>
      <c r="BE1152" s="109"/>
      <c r="BF1152" s="109"/>
      <c r="BG1152" s="109"/>
      <c r="BH1152" s="109"/>
      <c r="BI1152" s="109"/>
      <c r="BJ1152" s="109"/>
      <c r="BK1152" s="109"/>
      <c r="BL1152" s="109"/>
      <c r="BM1152" s="109"/>
      <c r="BN1152" s="109"/>
      <c r="BO1152" s="109"/>
      <c r="BP1152" s="109"/>
      <c r="BQ1152" s="109"/>
      <c r="BR1152" s="109"/>
      <c r="BS1152" s="109"/>
      <c r="BT1152" s="109"/>
      <c r="BU1152" s="109"/>
      <c r="BV1152" s="109"/>
      <c r="BW1152" s="109"/>
      <c r="BX1152" s="109"/>
      <c r="BY1152" s="109"/>
      <c r="BZ1152" s="109"/>
      <c r="CA1152" s="109"/>
      <c r="CB1152" s="109"/>
      <c r="CC1152" s="109"/>
      <c r="CD1152" s="109"/>
      <c r="CE1152" s="109"/>
      <c r="CF1152" s="109"/>
      <c r="CG1152" s="109"/>
      <c r="CH1152" s="109"/>
      <c r="CI1152" s="109"/>
      <c r="CJ1152" s="109"/>
      <c r="CK1152" s="109"/>
      <c r="CL1152" s="109"/>
      <c r="CM1152" s="109"/>
      <c r="CN1152" s="109"/>
      <c r="CO1152" s="109"/>
      <c r="CP1152" s="109"/>
      <c r="CQ1152" s="109"/>
      <c r="CR1152" s="109"/>
      <c r="CS1152" s="109"/>
      <c r="CT1152" s="109"/>
      <c r="CU1152" s="109"/>
      <c r="CV1152" s="109"/>
      <c r="CW1152" s="109"/>
      <c r="CX1152" s="109"/>
      <c r="CY1152" s="109"/>
      <c r="CZ1152" s="109"/>
      <c r="DA1152" s="109"/>
    </row>
    <row r="1153" spans="1:105">
      <c r="A1153" s="109"/>
      <c r="B1153" s="109"/>
      <c r="C1153" s="109"/>
      <c r="D1153" s="109"/>
      <c r="E1153" s="110"/>
      <c r="F1153" s="110"/>
      <c r="G1153" s="110"/>
      <c r="H1153" s="110"/>
      <c r="I1153" s="110"/>
      <c r="J1153" s="110"/>
      <c r="K1153" s="110"/>
      <c r="L1153" s="110"/>
      <c r="M1153" s="110"/>
      <c r="N1153" s="110"/>
      <c r="O1153" s="110"/>
      <c r="P1153" s="111"/>
      <c r="Q1153" s="110"/>
      <c r="R1153" s="112"/>
      <c r="S1153" s="112"/>
      <c r="T1153" s="109"/>
      <c r="U1153" s="113"/>
      <c r="V1153" s="113"/>
      <c r="W1153" s="113"/>
      <c r="X1153" s="109"/>
      <c r="Y1153" s="109"/>
      <c r="Z1153" s="114"/>
      <c r="AA1153" s="109"/>
      <c r="AB1153" s="109"/>
      <c r="AC1153" s="109"/>
      <c r="AD1153" s="109"/>
      <c r="AE1153" s="109"/>
      <c r="AF1153" s="109"/>
      <c r="AG1153" s="109"/>
      <c r="AH1153" s="109"/>
      <c r="AI1153" s="109"/>
      <c r="AJ1153" s="109"/>
      <c r="AK1153" s="109"/>
      <c r="AL1153" s="109"/>
      <c r="AM1153" s="109"/>
      <c r="AN1153" s="109"/>
      <c r="AO1153" s="109"/>
      <c r="AP1153" s="109"/>
      <c r="AQ1153" s="109"/>
      <c r="AR1153" s="109"/>
      <c r="AS1153" s="109"/>
      <c r="AT1153" s="109"/>
      <c r="AU1153" s="109"/>
      <c r="AV1153" s="109"/>
      <c r="AW1153" s="109"/>
      <c r="AX1153" s="109"/>
      <c r="AY1153" s="109"/>
      <c r="AZ1153" s="109"/>
      <c r="BA1153" s="109"/>
      <c r="BB1153" s="109"/>
      <c r="BC1153" s="109"/>
      <c r="BD1153" s="109"/>
      <c r="BE1153" s="109"/>
      <c r="BF1153" s="109"/>
      <c r="BG1153" s="109"/>
      <c r="BH1153" s="109"/>
      <c r="BI1153" s="109"/>
      <c r="BJ1153" s="109"/>
      <c r="BK1153" s="109"/>
      <c r="BL1153" s="109"/>
      <c r="BM1153" s="109"/>
      <c r="BN1153" s="109"/>
      <c r="BO1153" s="109"/>
      <c r="BP1153" s="109"/>
      <c r="BQ1153" s="109"/>
      <c r="BR1153" s="109"/>
      <c r="BS1153" s="109"/>
      <c r="BT1153" s="109"/>
      <c r="BU1153" s="109"/>
      <c r="BV1153" s="109"/>
      <c r="BW1153" s="109"/>
      <c r="BX1153" s="109"/>
      <c r="BY1153" s="109"/>
      <c r="BZ1153" s="109"/>
      <c r="CA1153" s="109"/>
      <c r="CB1153" s="109"/>
      <c r="CC1153" s="109"/>
      <c r="CD1153" s="109"/>
      <c r="CE1153" s="109"/>
      <c r="CF1153" s="109"/>
      <c r="CG1153" s="109"/>
      <c r="CH1153" s="109"/>
      <c r="CI1153" s="109"/>
      <c r="CJ1153" s="109"/>
      <c r="CK1153" s="109"/>
      <c r="CL1153" s="109"/>
      <c r="CM1153" s="109"/>
      <c r="CN1153" s="109"/>
      <c r="CO1153" s="109"/>
      <c r="CP1153" s="109"/>
      <c r="CQ1153" s="109"/>
      <c r="CR1153" s="109"/>
      <c r="CS1153" s="109"/>
      <c r="CT1153" s="109"/>
      <c r="CU1153" s="109"/>
      <c r="CV1153" s="109"/>
      <c r="CW1153" s="109"/>
      <c r="CX1153" s="109"/>
      <c r="CY1153" s="109"/>
      <c r="CZ1153" s="109"/>
      <c r="DA1153" s="109"/>
    </row>
    <row r="1154" spans="1:105">
      <c r="A1154" s="109"/>
      <c r="B1154" s="109"/>
      <c r="C1154" s="109"/>
      <c r="D1154" s="109"/>
      <c r="E1154" s="110"/>
      <c r="F1154" s="110"/>
      <c r="G1154" s="110"/>
      <c r="H1154" s="110"/>
      <c r="I1154" s="110"/>
      <c r="J1154" s="110"/>
      <c r="K1154" s="110"/>
      <c r="L1154" s="110"/>
      <c r="M1154" s="110"/>
      <c r="N1154" s="110"/>
      <c r="O1154" s="110"/>
      <c r="P1154" s="111"/>
      <c r="Q1154" s="110"/>
      <c r="R1154" s="112"/>
      <c r="S1154" s="112"/>
      <c r="T1154" s="109"/>
      <c r="U1154" s="113"/>
      <c r="V1154" s="113"/>
      <c r="W1154" s="113"/>
      <c r="X1154" s="109"/>
      <c r="Y1154" s="109"/>
      <c r="Z1154" s="114"/>
      <c r="AA1154" s="109"/>
      <c r="AB1154" s="109"/>
      <c r="AC1154" s="109"/>
      <c r="AD1154" s="109"/>
      <c r="AE1154" s="109"/>
      <c r="AF1154" s="109"/>
      <c r="AG1154" s="109"/>
      <c r="AH1154" s="109"/>
      <c r="AI1154" s="109"/>
      <c r="AJ1154" s="109"/>
      <c r="AK1154" s="109"/>
      <c r="AL1154" s="109"/>
      <c r="AM1154" s="109"/>
      <c r="AN1154" s="109"/>
      <c r="AO1154" s="109"/>
      <c r="AP1154" s="109"/>
      <c r="AQ1154" s="109"/>
      <c r="AR1154" s="109"/>
      <c r="AS1154" s="109"/>
      <c r="AT1154" s="109"/>
      <c r="AU1154" s="109"/>
      <c r="AV1154" s="109"/>
      <c r="AW1154" s="109"/>
      <c r="AX1154" s="109"/>
      <c r="AY1154" s="109"/>
      <c r="AZ1154" s="109"/>
      <c r="BA1154" s="109"/>
      <c r="BB1154" s="109"/>
      <c r="BC1154" s="109"/>
      <c r="BD1154" s="109"/>
      <c r="BE1154" s="109"/>
      <c r="BF1154" s="109"/>
      <c r="BG1154" s="109"/>
      <c r="BH1154" s="109"/>
      <c r="BI1154" s="109"/>
      <c r="BJ1154" s="109"/>
      <c r="BK1154" s="109"/>
      <c r="BL1154" s="109"/>
      <c r="BM1154" s="109"/>
      <c r="BN1154" s="109"/>
      <c r="BO1154" s="109"/>
      <c r="BP1154" s="109"/>
      <c r="BQ1154" s="109"/>
      <c r="BR1154" s="109"/>
      <c r="BS1154" s="109"/>
      <c r="BT1154" s="109"/>
      <c r="BU1154" s="109"/>
      <c r="BV1154" s="109"/>
      <c r="BW1154" s="109"/>
      <c r="BX1154" s="109"/>
      <c r="BY1154" s="109"/>
      <c r="BZ1154" s="109"/>
      <c r="CA1154" s="109"/>
      <c r="CB1154" s="109"/>
      <c r="CC1154" s="109"/>
      <c r="CD1154" s="109"/>
      <c r="CE1154" s="109"/>
      <c r="CF1154" s="109"/>
      <c r="CG1154" s="109"/>
      <c r="CH1154" s="109"/>
      <c r="CI1154" s="109"/>
      <c r="CJ1154" s="109"/>
      <c r="CK1154" s="109"/>
      <c r="CL1154" s="109"/>
      <c r="CM1154" s="109"/>
      <c r="CN1154" s="109"/>
      <c r="CO1154" s="109"/>
      <c r="CP1154" s="109"/>
      <c r="CQ1154" s="109"/>
      <c r="CR1154" s="109"/>
      <c r="CS1154" s="109"/>
      <c r="CT1154" s="109"/>
      <c r="CU1154" s="109"/>
      <c r="CV1154" s="109"/>
      <c r="CW1154" s="109"/>
      <c r="CX1154" s="109"/>
      <c r="CY1154" s="109"/>
      <c r="CZ1154" s="109"/>
      <c r="DA1154" s="109"/>
    </row>
    <row r="1155" spans="1:105">
      <c r="A1155" s="109"/>
      <c r="B1155" s="109"/>
      <c r="C1155" s="109"/>
      <c r="D1155" s="109"/>
      <c r="E1155" s="110"/>
      <c r="F1155" s="110"/>
      <c r="G1155" s="110"/>
      <c r="H1155" s="110"/>
      <c r="I1155" s="110"/>
      <c r="J1155" s="110"/>
      <c r="K1155" s="110"/>
      <c r="L1155" s="110"/>
      <c r="M1155" s="110"/>
      <c r="N1155" s="110"/>
      <c r="O1155" s="110"/>
      <c r="P1155" s="111"/>
      <c r="Q1155" s="110"/>
      <c r="R1155" s="112"/>
      <c r="S1155" s="112"/>
      <c r="T1155" s="109"/>
      <c r="U1155" s="113"/>
      <c r="V1155" s="113"/>
      <c r="W1155" s="113"/>
      <c r="X1155" s="109"/>
      <c r="Y1155" s="109"/>
      <c r="Z1155" s="114"/>
      <c r="AA1155" s="109"/>
      <c r="AB1155" s="109"/>
      <c r="AC1155" s="109"/>
      <c r="AD1155" s="109"/>
      <c r="AE1155" s="109"/>
      <c r="AF1155" s="109"/>
      <c r="AG1155" s="109"/>
      <c r="AH1155" s="109"/>
      <c r="AI1155" s="109"/>
      <c r="AJ1155" s="109"/>
      <c r="AK1155" s="109"/>
      <c r="AL1155" s="109"/>
      <c r="AM1155" s="109"/>
      <c r="AN1155" s="109"/>
      <c r="AO1155" s="109"/>
      <c r="AP1155" s="109"/>
      <c r="AQ1155" s="109"/>
      <c r="AR1155" s="109"/>
      <c r="AS1155" s="109"/>
      <c r="AT1155" s="109"/>
      <c r="AU1155" s="109"/>
      <c r="AV1155" s="109"/>
      <c r="AW1155" s="109"/>
      <c r="AX1155" s="109"/>
      <c r="AY1155" s="109"/>
      <c r="AZ1155" s="109"/>
      <c r="BA1155" s="109"/>
      <c r="BB1155" s="109"/>
      <c r="BC1155" s="109"/>
      <c r="BD1155" s="109"/>
      <c r="BE1155" s="109"/>
      <c r="BF1155" s="109"/>
      <c r="BG1155" s="109"/>
      <c r="BH1155" s="109"/>
      <c r="BI1155" s="109"/>
      <c r="BJ1155" s="109"/>
      <c r="BK1155" s="109"/>
      <c r="BL1155" s="109"/>
      <c r="BM1155" s="109"/>
      <c r="BN1155" s="109"/>
      <c r="BO1155" s="109"/>
      <c r="BP1155" s="109"/>
      <c r="BQ1155" s="109"/>
      <c r="BR1155" s="109"/>
      <c r="BS1155" s="109"/>
      <c r="BT1155" s="109"/>
      <c r="BU1155" s="109"/>
      <c r="BV1155" s="109"/>
      <c r="BW1155" s="109"/>
      <c r="BX1155" s="109"/>
      <c r="BY1155" s="109"/>
      <c r="BZ1155" s="109"/>
      <c r="CA1155" s="109"/>
      <c r="CB1155" s="109"/>
      <c r="CC1155" s="109"/>
      <c r="CD1155" s="109"/>
      <c r="CE1155" s="109"/>
      <c r="CF1155" s="109"/>
      <c r="CG1155" s="109"/>
      <c r="CH1155" s="109"/>
      <c r="CI1155" s="109"/>
      <c r="CJ1155" s="109"/>
      <c r="CK1155" s="109"/>
      <c r="CL1155" s="109"/>
      <c r="CM1155" s="109"/>
      <c r="CN1155" s="109"/>
      <c r="CO1155" s="109"/>
      <c r="CP1155" s="109"/>
      <c r="CQ1155" s="109"/>
      <c r="CR1155" s="109"/>
      <c r="CS1155" s="109"/>
      <c r="CT1155" s="109"/>
      <c r="CU1155" s="109"/>
      <c r="CV1155" s="109"/>
      <c r="CW1155" s="109"/>
      <c r="CX1155" s="109"/>
      <c r="CY1155" s="109"/>
      <c r="CZ1155" s="109"/>
      <c r="DA1155" s="109"/>
    </row>
    <row r="1156" spans="1:105">
      <c r="A1156" s="109"/>
      <c r="B1156" s="109"/>
      <c r="C1156" s="109"/>
      <c r="D1156" s="109"/>
      <c r="E1156" s="110"/>
      <c r="F1156" s="110"/>
      <c r="G1156" s="110"/>
      <c r="H1156" s="110"/>
      <c r="I1156" s="110"/>
      <c r="J1156" s="110"/>
      <c r="K1156" s="110"/>
      <c r="L1156" s="110"/>
      <c r="M1156" s="110"/>
      <c r="N1156" s="110"/>
      <c r="O1156" s="110"/>
      <c r="P1156" s="111"/>
      <c r="Q1156" s="110"/>
      <c r="R1156" s="112"/>
      <c r="S1156" s="112"/>
      <c r="T1156" s="109"/>
      <c r="U1156" s="113"/>
      <c r="V1156" s="113"/>
      <c r="W1156" s="113"/>
      <c r="X1156" s="109"/>
      <c r="Y1156" s="109"/>
      <c r="Z1156" s="114"/>
      <c r="AA1156" s="109"/>
      <c r="AB1156" s="109"/>
      <c r="AC1156" s="109"/>
      <c r="AD1156" s="109"/>
      <c r="AE1156" s="109"/>
      <c r="AF1156" s="109"/>
      <c r="AG1156" s="109"/>
      <c r="AH1156" s="109"/>
      <c r="AI1156" s="109"/>
      <c r="AJ1156" s="109"/>
      <c r="AK1156" s="109"/>
      <c r="AL1156" s="109"/>
      <c r="AM1156" s="109"/>
      <c r="AN1156" s="109"/>
      <c r="AO1156" s="109"/>
      <c r="AP1156" s="109"/>
      <c r="AQ1156" s="109"/>
      <c r="AR1156" s="109"/>
      <c r="AS1156" s="109"/>
      <c r="AT1156" s="109"/>
      <c r="AU1156" s="109"/>
      <c r="AV1156" s="109"/>
      <c r="AW1156" s="109"/>
      <c r="AX1156" s="109"/>
      <c r="AY1156" s="109"/>
      <c r="AZ1156" s="109"/>
      <c r="BA1156" s="109"/>
      <c r="BB1156" s="109"/>
      <c r="BC1156" s="109"/>
      <c r="BD1156" s="109"/>
      <c r="BE1156" s="109"/>
      <c r="BF1156" s="109"/>
      <c r="BG1156" s="109"/>
      <c r="BH1156" s="109"/>
      <c r="BI1156" s="109"/>
      <c r="BJ1156" s="109"/>
      <c r="BK1156" s="109"/>
      <c r="BL1156" s="109"/>
      <c r="BM1156" s="109"/>
      <c r="BN1156" s="109"/>
      <c r="BO1156" s="109"/>
      <c r="BP1156" s="109"/>
      <c r="BQ1156" s="109"/>
      <c r="BR1156" s="109"/>
      <c r="BS1156" s="109"/>
      <c r="BT1156" s="109"/>
      <c r="BU1156" s="109"/>
      <c r="BV1156" s="109"/>
      <c r="BW1156" s="109"/>
      <c r="BX1156" s="109"/>
      <c r="BY1156" s="109"/>
      <c r="BZ1156" s="109"/>
      <c r="CA1156" s="109"/>
      <c r="CB1156" s="109"/>
      <c r="CC1156" s="109"/>
      <c r="CD1156" s="109"/>
      <c r="CE1156" s="109"/>
      <c r="CF1156" s="109"/>
      <c r="CG1156" s="109"/>
      <c r="CH1156" s="109"/>
      <c r="CI1156" s="109"/>
      <c r="CJ1156" s="109"/>
      <c r="CK1156" s="109"/>
      <c r="CL1156" s="109"/>
      <c r="CM1156" s="109"/>
      <c r="CN1156" s="109"/>
      <c r="CO1156" s="109"/>
      <c r="CP1156" s="109"/>
      <c r="CQ1156" s="109"/>
      <c r="CR1156" s="109"/>
      <c r="CS1156" s="109"/>
      <c r="CT1156" s="109"/>
      <c r="CU1156" s="109"/>
      <c r="CV1156" s="109"/>
      <c r="CW1156" s="109"/>
      <c r="CX1156" s="109"/>
      <c r="CY1156" s="109"/>
      <c r="CZ1156" s="109"/>
      <c r="DA1156" s="109"/>
    </row>
    <row r="1157" spans="1:105">
      <c r="A1157" s="109"/>
      <c r="B1157" s="109"/>
      <c r="C1157" s="109"/>
      <c r="D1157" s="109"/>
      <c r="E1157" s="110"/>
      <c r="F1157" s="110"/>
      <c r="G1157" s="110"/>
      <c r="H1157" s="110"/>
      <c r="I1157" s="110"/>
      <c r="J1157" s="110"/>
      <c r="K1157" s="110"/>
      <c r="L1157" s="110"/>
      <c r="M1157" s="110"/>
      <c r="N1157" s="110"/>
      <c r="O1157" s="110"/>
      <c r="P1157" s="111"/>
      <c r="Q1157" s="110"/>
      <c r="R1157" s="112"/>
      <c r="S1157" s="112"/>
      <c r="T1157" s="109"/>
      <c r="U1157" s="113"/>
      <c r="V1157" s="113"/>
      <c r="W1157" s="113"/>
      <c r="X1157" s="109"/>
      <c r="Y1157" s="109"/>
      <c r="Z1157" s="114"/>
      <c r="AA1157" s="109"/>
      <c r="AB1157" s="109"/>
      <c r="AC1157" s="109"/>
      <c r="AD1157" s="109"/>
      <c r="AE1157" s="109"/>
      <c r="AF1157" s="109"/>
      <c r="AG1157" s="109"/>
      <c r="AH1157" s="109"/>
      <c r="AI1157" s="109"/>
      <c r="AJ1157" s="109"/>
      <c r="AK1157" s="109"/>
      <c r="AL1157" s="109"/>
      <c r="AM1157" s="109"/>
      <c r="AN1157" s="109"/>
      <c r="AO1157" s="109"/>
      <c r="AP1157" s="109"/>
      <c r="AQ1157" s="109"/>
      <c r="AR1157" s="109"/>
      <c r="AS1157" s="109"/>
      <c r="AT1157" s="109"/>
      <c r="AU1157" s="109"/>
      <c r="AV1157" s="109"/>
      <c r="AW1157" s="109"/>
      <c r="AX1157" s="109"/>
      <c r="AY1157" s="109"/>
      <c r="AZ1157" s="109"/>
      <c r="BA1157" s="109"/>
      <c r="BB1157" s="109"/>
      <c r="BC1157" s="109"/>
      <c r="BD1157" s="109"/>
      <c r="BE1157" s="109"/>
      <c r="BF1157" s="109"/>
      <c r="BG1157" s="109"/>
      <c r="BH1157" s="109"/>
      <c r="BI1157" s="109"/>
      <c r="BJ1157" s="109"/>
      <c r="BK1157" s="109"/>
      <c r="BL1157" s="109"/>
      <c r="BM1157" s="109"/>
      <c r="BN1157" s="109"/>
      <c r="BO1157" s="109"/>
      <c r="BP1157" s="109"/>
      <c r="BQ1157" s="109"/>
      <c r="BR1157" s="109"/>
      <c r="BS1157" s="109"/>
      <c r="BT1157" s="109"/>
      <c r="BU1157" s="109"/>
      <c r="BV1157" s="109"/>
      <c r="BW1157" s="109"/>
      <c r="BX1157" s="109"/>
      <c r="BY1157" s="109"/>
      <c r="BZ1157" s="109"/>
      <c r="CA1157" s="109"/>
      <c r="CB1157" s="109"/>
      <c r="CC1157" s="109"/>
      <c r="CD1157" s="109"/>
      <c r="CE1157" s="109"/>
      <c r="CF1157" s="109"/>
      <c r="CG1157" s="109"/>
      <c r="CH1157" s="109"/>
      <c r="CI1157" s="109"/>
      <c r="CJ1157" s="109"/>
      <c r="CK1157" s="109"/>
      <c r="CL1157" s="109"/>
      <c r="CM1157" s="109"/>
      <c r="CN1157" s="109"/>
      <c r="CO1157" s="109"/>
      <c r="CP1157" s="109"/>
      <c r="CQ1157" s="109"/>
      <c r="CR1157" s="109"/>
      <c r="CS1157" s="109"/>
      <c r="CT1157" s="109"/>
      <c r="CU1157" s="109"/>
      <c r="CV1157" s="109"/>
      <c r="CW1157" s="109"/>
      <c r="CX1157" s="109"/>
      <c r="CY1157" s="109"/>
      <c r="CZ1157" s="109"/>
      <c r="DA1157" s="109"/>
    </row>
    <row r="1158" spans="1:105">
      <c r="A1158" s="109"/>
      <c r="B1158" s="109"/>
      <c r="C1158" s="109"/>
      <c r="D1158" s="109"/>
      <c r="E1158" s="110"/>
      <c r="F1158" s="110"/>
      <c r="G1158" s="110"/>
      <c r="H1158" s="110"/>
      <c r="I1158" s="110"/>
      <c r="J1158" s="110"/>
      <c r="K1158" s="110"/>
      <c r="L1158" s="110"/>
      <c r="M1158" s="110"/>
      <c r="N1158" s="110"/>
      <c r="O1158" s="110"/>
      <c r="P1158" s="111"/>
      <c r="Q1158" s="110"/>
      <c r="R1158" s="112"/>
      <c r="S1158" s="112"/>
      <c r="T1158" s="109"/>
      <c r="U1158" s="113"/>
      <c r="V1158" s="113"/>
      <c r="W1158" s="113"/>
      <c r="X1158" s="109"/>
      <c r="Y1158" s="109"/>
      <c r="Z1158" s="114"/>
      <c r="AA1158" s="109"/>
      <c r="AB1158" s="109"/>
      <c r="AC1158" s="109"/>
      <c r="AD1158" s="109"/>
      <c r="AE1158" s="109"/>
      <c r="AF1158" s="109"/>
      <c r="AG1158" s="109"/>
      <c r="AH1158" s="109"/>
      <c r="AI1158" s="109"/>
      <c r="AJ1158" s="109"/>
      <c r="AK1158" s="109"/>
      <c r="AL1158" s="109"/>
      <c r="AM1158" s="109"/>
      <c r="AN1158" s="109"/>
      <c r="AO1158" s="109"/>
      <c r="AP1158" s="109"/>
      <c r="AQ1158" s="109"/>
      <c r="AR1158" s="109"/>
      <c r="AS1158" s="109"/>
      <c r="AT1158" s="109"/>
      <c r="AU1158" s="109"/>
      <c r="AV1158" s="109"/>
      <c r="AW1158" s="109"/>
      <c r="AX1158" s="109"/>
      <c r="AY1158" s="109"/>
      <c r="AZ1158" s="109"/>
      <c r="BA1158" s="109"/>
      <c r="BB1158" s="109"/>
      <c r="BC1158" s="109"/>
      <c r="BD1158" s="109"/>
      <c r="BE1158" s="109"/>
      <c r="BF1158" s="109"/>
      <c r="BG1158" s="109"/>
      <c r="BH1158" s="109"/>
      <c r="BI1158" s="109"/>
      <c r="BJ1158" s="109"/>
      <c r="BK1158" s="109"/>
      <c r="BL1158" s="109"/>
      <c r="BM1158" s="109"/>
      <c r="BN1158" s="109"/>
      <c r="BO1158" s="109"/>
      <c r="BP1158" s="109"/>
      <c r="BQ1158" s="109"/>
      <c r="BR1158" s="109"/>
      <c r="BS1158" s="109"/>
      <c r="BT1158" s="109"/>
      <c r="BU1158" s="109"/>
      <c r="BV1158" s="109"/>
      <c r="BW1158" s="109"/>
      <c r="BX1158" s="109"/>
      <c r="BY1158" s="109"/>
      <c r="BZ1158" s="109"/>
      <c r="CA1158" s="109"/>
      <c r="CB1158" s="109"/>
      <c r="CC1158" s="109"/>
      <c r="CD1158" s="109"/>
      <c r="CE1158" s="109"/>
      <c r="CF1158" s="109"/>
      <c r="CG1158" s="109"/>
      <c r="CH1158" s="109"/>
      <c r="CI1158" s="109"/>
      <c r="CJ1158" s="109"/>
      <c r="CK1158" s="109"/>
      <c r="CL1158" s="109"/>
      <c r="CM1158" s="109"/>
      <c r="CN1158" s="109"/>
      <c r="CO1158" s="109"/>
      <c r="CP1158" s="109"/>
      <c r="CQ1158" s="109"/>
      <c r="CR1158" s="109"/>
      <c r="CS1158" s="109"/>
      <c r="CT1158" s="109"/>
      <c r="CU1158" s="109"/>
      <c r="CV1158" s="109"/>
      <c r="CW1158" s="109"/>
      <c r="CX1158" s="109"/>
      <c r="CY1158" s="109"/>
      <c r="CZ1158" s="109"/>
      <c r="DA1158" s="109"/>
    </row>
    <row r="1159" spans="1:105">
      <c r="A1159" s="109"/>
      <c r="B1159" s="109"/>
      <c r="C1159" s="109"/>
      <c r="D1159" s="109"/>
      <c r="E1159" s="110"/>
      <c r="F1159" s="110"/>
      <c r="G1159" s="110"/>
      <c r="H1159" s="110"/>
      <c r="I1159" s="110"/>
      <c r="J1159" s="110"/>
      <c r="K1159" s="110"/>
      <c r="L1159" s="110"/>
      <c r="M1159" s="110"/>
      <c r="N1159" s="110"/>
      <c r="O1159" s="110"/>
      <c r="P1159" s="111"/>
      <c r="Q1159" s="110"/>
      <c r="R1159" s="112"/>
      <c r="S1159" s="112"/>
      <c r="T1159" s="109"/>
      <c r="U1159" s="113"/>
      <c r="V1159" s="113"/>
      <c r="W1159" s="113"/>
      <c r="X1159" s="109"/>
      <c r="Y1159" s="109"/>
      <c r="Z1159" s="114"/>
      <c r="AA1159" s="109"/>
      <c r="AB1159" s="109"/>
      <c r="AC1159" s="109"/>
      <c r="AD1159" s="109"/>
      <c r="AE1159" s="109"/>
      <c r="AF1159" s="109"/>
      <c r="AG1159" s="109"/>
      <c r="AH1159" s="109"/>
      <c r="AI1159" s="109"/>
      <c r="AJ1159" s="109"/>
      <c r="AK1159" s="109"/>
      <c r="AL1159" s="109"/>
      <c r="AM1159" s="109"/>
      <c r="AN1159" s="109"/>
      <c r="AO1159" s="109"/>
      <c r="AP1159" s="109"/>
      <c r="AQ1159" s="109"/>
      <c r="AR1159" s="109"/>
      <c r="AS1159" s="109"/>
      <c r="AT1159" s="109"/>
      <c r="AU1159" s="109"/>
      <c r="AV1159" s="109"/>
      <c r="AW1159" s="109"/>
      <c r="AX1159" s="109"/>
      <c r="AY1159" s="109"/>
      <c r="AZ1159" s="109"/>
      <c r="BA1159" s="109"/>
      <c r="BB1159" s="109"/>
      <c r="BC1159" s="109"/>
      <c r="BD1159" s="109"/>
      <c r="BE1159" s="109"/>
      <c r="BF1159" s="109"/>
      <c r="BG1159" s="109"/>
      <c r="BH1159" s="109"/>
      <c r="BI1159" s="109"/>
      <c r="BJ1159" s="109"/>
      <c r="BK1159" s="109"/>
      <c r="BL1159" s="109"/>
      <c r="BM1159" s="109"/>
      <c r="BN1159" s="109"/>
      <c r="BO1159" s="109"/>
      <c r="BP1159" s="109"/>
      <c r="BQ1159" s="109"/>
      <c r="BR1159" s="109"/>
      <c r="BS1159" s="109"/>
      <c r="BT1159" s="109"/>
      <c r="BU1159" s="109"/>
      <c r="BV1159" s="109"/>
      <c r="BW1159" s="109"/>
      <c r="BX1159" s="109"/>
      <c r="BY1159" s="109"/>
      <c r="BZ1159" s="109"/>
      <c r="CA1159" s="109"/>
      <c r="CB1159" s="109"/>
      <c r="CC1159" s="109"/>
      <c r="CD1159" s="109"/>
      <c r="CE1159" s="109"/>
      <c r="CF1159" s="109"/>
      <c r="CG1159" s="109"/>
      <c r="CH1159" s="109"/>
      <c r="CI1159" s="109"/>
      <c r="CJ1159" s="109"/>
      <c r="CK1159" s="109"/>
      <c r="CL1159" s="109"/>
      <c r="CM1159" s="109"/>
      <c r="CN1159" s="109"/>
      <c r="CO1159" s="109"/>
      <c r="CP1159" s="109"/>
      <c r="CQ1159" s="109"/>
      <c r="CR1159" s="109"/>
      <c r="CS1159" s="109"/>
      <c r="CT1159" s="109"/>
      <c r="CU1159" s="109"/>
      <c r="CV1159" s="109"/>
      <c r="CW1159" s="109"/>
      <c r="CX1159" s="109"/>
      <c r="CY1159" s="109"/>
      <c r="CZ1159" s="109"/>
      <c r="DA1159" s="109"/>
    </row>
    <row r="1160" spans="1:105">
      <c r="A1160" s="109"/>
      <c r="B1160" s="109"/>
      <c r="C1160" s="109"/>
      <c r="D1160" s="109"/>
      <c r="E1160" s="110"/>
      <c r="F1160" s="110"/>
      <c r="G1160" s="110"/>
      <c r="H1160" s="110"/>
      <c r="I1160" s="110"/>
      <c r="J1160" s="110"/>
      <c r="K1160" s="110"/>
      <c r="L1160" s="110"/>
      <c r="M1160" s="110"/>
      <c r="N1160" s="110"/>
      <c r="O1160" s="110"/>
      <c r="P1160" s="111"/>
      <c r="Q1160" s="110"/>
      <c r="R1160" s="112"/>
      <c r="S1160" s="112"/>
      <c r="T1160" s="109"/>
      <c r="U1160" s="113"/>
      <c r="V1160" s="113"/>
      <c r="W1160" s="113"/>
      <c r="X1160" s="109"/>
      <c r="Y1160" s="109"/>
      <c r="Z1160" s="114"/>
      <c r="AA1160" s="109"/>
      <c r="AB1160" s="109"/>
      <c r="AC1160" s="109"/>
      <c r="AD1160" s="109"/>
      <c r="AE1160" s="109"/>
      <c r="AF1160" s="109"/>
      <c r="AG1160" s="109"/>
      <c r="AH1160" s="109"/>
      <c r="AI1160" s="109"/>
      <c r="AJ1160" s="109"/>
      <c r="AK1160" s="109"/>
      <c r="AL1160" s="109"/>
      <c r="AM1160" s="109"/>
      <c r="AN1160" s="109"/>
      <c r="AO1160" s="109"/>
      <c r="AP1160" s="109"/>
      <c r="AQ1160" s="109"/>
      <c r="AR1160" s="109"/>
      <c r="AS1160" s="109"/>
      <c r="AT1160" s="109"/>
      <c r="AU1160" s="109"/>
      <c r="AV1160" s="109"/>
      <c r="AW1160" s="109"/>
      <c r="AX1160" s="109"/>
      <c r="AY1160" s="109"/>
      <c r="AZ1160" s="109"/>
      <c r="BA1160" s="109"/>
      <c r="BB1160" s="109"/>
      <c r="BC1160" s="109"/>
      <c r="BD1160" s="109"/>
      <c r="BE1160" s="109"/>
      <c r="BF1160" s="109"/>
      <c r="BG1160" s="109"/>
      <c r="BH1160" s="109"/>
      <c r="BI1160" s="109"/>
      <c r="BJ1160" s="109"/>
      <c r="BK1160" s="109"/>
      <c r="BL1160" s="109"/>
      <c r="BM1160" s="109"/>
      <c r="BN1160" s="109"/>
      <c r="BO1160" s="109"/>
      <c r="BP1160" s="109"/>
      <c r="BQ1160" s="109"/>
      <c r="BR1160" s="109"/>
      <c r="BS1160" s="109"/>
      <c r="BT1160" s="109"/>
      <c r="BU1160" s="109"/>
      <c r="BV1160" s="109"/>
      <c r="BW1160" s="109"/>
      <c r="BX1160" s="109"/>
      <c r="BY1160" s="109"/>
      <c r="BZ1160" s="109"/>
      <c r="CA1160" s="109"/>
      <c r="CB1160" s="109"/>
      <c r="CC1160" s="109"/>
      <c r="CD1160" s="109"/>
      <c r="CE1160" s="109"/>
      <c r="CF1160" s="109"/>
      <c r="CG1160" s="109"/>
      <c r="CH1160" s="109"/>
      <c r="CI1160" s="109"/>
      <c r="CJ1160" s="109"/>
      <c r="CK1160" s="109"/>
      <c r="CL1160" s="109"/>
      <c r="CM1160" s="109"/>
      <c r="CN1160" s="109"/>
      <c r="CO1160" s="109"/>
      <c r="CP1160" s="109"/>
      <c r="CQ1160" s="109"/>
      <c r="CR1160" s="109"/>
      <c r="CS1160" s="109"/>
      <c r="CT1160" s="109"/>
      <c r="CU1160" s="109"/>
      <c r="CV1160" s="109"/>
      <c r="CW1160" s="109"/>
      <c r="CX1160" s="109"/>
      <c r="CY1160" s="109"/>
      <c r="CZ1160" s="109"/>
      <c r="DA1160" s="109"/>
    </row>
    <row r="1161" spans="1:105">
      <c r="A1161" s="109"/>
      <c r="B1161" s="109"/>
      <c r="C1161" s="109"/>
      <c r="D1161" s="109"/>
      <c r="E1161" s="110"/>
      <c r="F1161" s="110"/>
      <c r="G1161" s="110"/>
      <c r="H1161" s="110"/>
      <c r="I1161" s="110"/>
      <c r="J1161" s="110"/>
      <c r="K1161" s="110"/>
      <c r="L1161" s="110"/>
      <c r="M1161" s="110"/>
      <c r="N1161" s="110"/>
      <c r="O1161" s="110"/>
      <c r="P1161" s="111"/>
      <c r="Q1161" s="110"/>
      <c r="R1161" s="112"/>
      <c r="S1161" s="112"/>
      <c r="T1161" s="109"/>
      <c r="U1161" s="113"/>
      <c r="V1161" s="113"/>
      <c r="W1161" s="113"/>
      <c r="X1161" s="109"/>
      <c r="Y1161" s="109"/>
      <c r="Z1161" s="114"/>
      <c r="AA1161" s="109"/>
      <c r="AB1161" s="109"/>
      <c r="AC1161" s="109"/>
      <c r="AD1161" s="109"/>
      <c r="AE1161" s="109"/>
      <c r="AF1161" s="109"/>
      <c r="AG1161" s="109"/>
      <c r="AH1161" s="109"/>
      <c r="AI1161" s="109"/>
      <c r="AJ1161" s="109"/>
      <c r="AK1161" s="109"/>
      <c r="AL1161" s="109"/>
      <c r="AM1161" s="109"/>
      <c r="AN1161" s="109"/>
      <c r="AO1161" s="109"/>
      <c r="AP1161" s="109"/>
      <c r="AQ1161" s="109"/>
      <c r="AR1161" s="109"/>
      <c r="AS1161" s="109"/>
      <c r="AT1161" s="109"/>
      <c r="AU1161" s="109"/>
      <c r="AV1161" s="109"/>
      <c r="AW1161" s="109"/>
      <c r="AX1161" s="109"/>
      <c r="AY1161" s="109"/>
      <c r="AZ1161" s="109"/>
      <c r="BA1161" s="109"/>
      <c r="BB1161" s="109"/>
      <c r="BC1161" s="109"/>
      <c r="BD1161" s="109"/>
      <c r="BE1161" s="109"/>
      <c r="BF1161" s="109"/>
      <c r="BG1161" s="109"/>
      <c r="BH1161" s="109"/>
      <c r="BI1161" s="109"/>
      <c r="BJ1161" s="109"/>
      <c r="BK1161" s="109"/>
      <c r="BL1161" s="109"/>
      <c r="BM1161" s="109"/>
      <c r="BN1161" s="109"/>
      <c r="BO1161" s="109"/>
      <c r="BP1161" s="109"/>
      <c r="BQ1161" s="109"/>
      <c r="BR1161" s="109"/>
      <c r="BS1161" s="109"/>
      <c r="BT1161" s="109"/>
      <c r="BU1161" s="109"/>
      <c r="BV1161" s="109"/>
      <c r="BW1161" s="109"/>
      <c r="BX1161" s="109"/>
      <c r="BY1161" s="109"/>
      <c r="BZ1161" s="109"/>
      <c r="CA1161" s="109"/>
      <c r="CB1161" s="109"/>
      <c r="CC1161" s="109"/>
      <c r="CD1161" s="109"/>
      <c r="CE1161" s="109"/>
      <c r="CF1161" s="109"/>
      <c r="CG1161" s="109"/>
      <c r="CH1161" s="109"/>
      <c r="CI1161" s="109"/>
      <c r="CJ1161" s="109"/>
      <c r="CK1161" s="109"/>
      <c r="CL1161" s="109"/>
      <c r="CM1161" s="109"/>
      <c r="CN1161" s="109"/>
      <c r="CO1161" s="109"/>
      <c r="CP1161" s="109"/>
      <c r="CQ1161" s="109"/>
      <c r="CR1161" s="109"/>
      <c r="CS1161" s="109"/>
      <c r="CT1161" s="109"/>
      <c r="CU1161" s="109"/>
      <c r="CV1161" s="109"/>
      <c r="CW1161" s="109"/>
      <c r="CX1161" s="109"/>
      <c r="CY1161" s="109"/>
      <c r="CZ1161" s="109"/>
      <c r="DA1161" s="109"/>
    </row>
    <row r="1162" spans="1:105">
      <c r="A1162" s="109"/>
      <c r="B1162" s="109"/>
      <c r="C1162" s="109"/>
      <c r="D1162" s="109"/>
      <c r="E1162" s="110"/>
      <c r="F1162" s="110"/>
      <c r="G1162" s="110"/>
      <c r="H1162" s="110"/>
      <c r="I1162" s="110"/>
      <c r="J1162" s="110"/>
      <c r="K1162" s="110"/>
      <c r="L1162" s="110"/>
      <c r="M1162" s="110"/>
      <c r="N1162" s="110"/>
      <c r="O1162" s="110"/>
      <c r="P1162" s="111"/>
      <c r="Q1162" s="110"/>
      <c r="R1162" s="112"/>
      <c r="S1162" s="112"/>
      <c r="T1162" s="109"/>
      <c r="U1162" s="113"/>
      <c r="V1162" s="113"/>
      <c r="W1162" s="113"/>
      <c r="X1162" s="109"/>
      <c r="Y1162" s="109"/>
      <c r="Z1162" s="114"/>
      <c r="AA1162" s="109"/>
      <c r="AB1162" s="109"/>
      <c r="AC1162" s="109"/>
      <c r="AD1162" s="109"/>
      <c r="AE1162" s="109"/>
      <c r="AF1162" s="109"/>
      <c r="AG1162" s="109"/>
      <c r="AH1162" s="109"/>
      <c r="AI1162" s="109"/>
      <c r="AJ1162" s="109"/>
      <c r="AK1162" s="109"/>
      <c r="AL1162" s="109"/>
      <c r="AM1162" s="109"/>
      <c r="AN1162" s="109"/>
      <c r="AO1162" s="109"/>
      <c r="AP1162" s="109"/>
      <c r="AQ1162" s="109"/>
      <c r="AR1162" s="109"/>
      <c r="AS1162" s="109"/>
      <c r="AT1162" s="109"/>
      <c r="AU1162" s="109"/>
      <c r="AV1162" s="109"/>
      <c r="AW1162" s="109"/>
      <c r="AX1162" s="109"/>
      <c r="AY1162" s="109"/>
      <c r="AZ1162" s="109"/>
      <c r="BA1162" s="109"/>
      <c r="BB1162" s="109"/>
      <c r="BC1162" s="109"/>
      <c r="BD1162" s="109"/>
      <c r="BE1162" s="109"/>
      <c r="BF1162" s="109"/>
      <c r="BG1162" s="109"/>
      <c r="BH1162" s="109"/>
      <c r="BI1162" s="109"/>
      <c r="BJ1162" s="109"/>
      <c r="BK1162" s="109"/>
      <c r="BL1162" s="109"/>
      <c r="BM1162" s="109"/>
      <c r="BN1162" s="109"/>
      <c r="BO1162" s="109"/>
      <c r="BP1162" s="109"/>
      <c r="BQ1162" s="109"/>
      <c r="BR1162" s="109"/>
      <c r="BS1162" s="109"/>
      <c r="BT1162" s="109"/>
      <c r="BU1162" s="109"/>
      <c r="BV1162" s="109"/>
      <c r="BW1162" s="109"/>
      <c r="BX1162" s="109"/>
      <c r="BY1162" s="109"/>
      <c r="BZ1162" s="109"/>
      <c r="CA1162" s="109"/>
      <c r="CB1162" s="109"/>
      <c r="CC1162" s="109"/>
      <c r="CD1162" s="109"/>
      <c r="CE1162" s="109"/>
      <c r="CF1162" s="109"/>
      <c r="CG1162" s="109"/>
      <c r="CH1162" s="109"/>
      <c r="CI1162" s="109"/>
      <c r="CJ1162" s="109"/>
      <c r="CK1162" s="109"/>
      <c r="CL1162" s="109"/>
      <c r="CM1162" s="109"/>
      <c r="CN1162" s="109"/>
      <c r="CO1162" s="109"/>
      <c r="CP1162" s="109"/>
      <c r="CQ1162" s="109"/>
      <c r="CR1162" s="109"/>
      <c r="CS1162" s="109"/>
      <c r="CT1162" s="109"/>
      <c r="CU1162" s="109"/>
      <c r="CV1162" s="109"/>
      <c r="CW1162" s="109"/>
      <c r="CX1162" s="109"/>
      <c r="CY1162" s="109"/>
      <c r="CZ1162" s="109"/>
      <c r="DA1162" s="109"/>
    </row>
    <row r="1163" spans="1:105">
      <c r="A1163" s="109"/>
      <c r="B1163" s="109"/>
      <c r="C1163" s="109"/>
      <c r="D1163" s="109"/>
      <c r="E1163" s="110"/>
      <c r="F1163" s="110"/>
      <c r="G1163" s="110"/>
      <c r="H1163" s="110"/>
      <c r="I1163" s="110"/>
      <c r="J1163" s="110"/>
      <c r="K1163" s="110"/>
      <c r="L1163" s="110"/>
      <c r="M1163" s="110"/>
      <c r="N1163" s="110"/>
      <c r="O1163" s="110"/>
      <c r="P1163" s="111"/>
      <c r="Q1163" s="110"/>
      <c r="R1163" s="112"/>
      <c r="S1163" s="112"/>
      <c r="T1163" s="109"/>
      <c r="U1163" s="113"/>
      <c r="V1163" s="113"/>
      <c r="W1163" s="113"/>
      <c r="X1163" s="109"/>
      <c r="Y1163" s="109"/>
      <c r="Z1163" s="114"/>
      <c r="AA1163" s="109"/>
      <c r="AB1163" s="109"/>
      <c r="AC1163" s="109"/>
      <c r="AD1163" s="109"/>
      <c r="AE1163" s="109"/>
      <c r="AF1163" s="109"/>
      <c r="AG1163" s="109"/>
      <c r="AH1163" s="109"/>
      <c r="AI1163" s="109"/>
      <c r="AJ1163" s="109"/>
      <c r="AK1163" s="109"/>
      <c r="AL1163" s="109"/>
      <c r="AM1163" s="109"/>
      <c r="AN1163" s="109"/>
      <c r="AO1163" s="109"/>
      <c r="AP1163" s="109"/>
      <c r="AQ1163" s="109"/>
      <c r="AR1163" s="109"/>
      <c r="AS1163" s="109"/>
      <c r="AT1163" s="109"/>
      <c r="AU1163" s="109"/>
      <c r="AV1163" s="109"/>
      <c r="AW1163" s="109"/>
      <c r="AX1163" s="109"/>
      <c r="AY1163" s="109"/>
      <c r="AZ1163" s="109"/>
      <c r="BA1163" s="109"/>
      <c r="BB1163" s="109"/>
      <c r="BC1163" s="109"/>
      <c r="BD1163" s="109"/>
      <c r="BE1163" s="109"/>
      <c r="BF1163" s="109"/>
      <c r="BG1163" s="109"/>
      <c r="BH1163" s="109"/>
      <c r="BI1163" s="109"/>
      <c r="BJ1163" s="109"/>
      <c r="BK1163" s="109"/>
      <c r="BL1163" s="109"/>
      <c r="BM1163" s="109"/>
      <c r="BN1163" s="109"/>
      <c r="BO1163" s="109"/>
      <c r="BP1163" s="109"/>
      <c r="BQ1163" s="109"/>
      <c r="BR1163" s="109"/>
      <c r="BS1163" s="109"/>
      <c r="BT1163" s="109"/>
      <c r="BU1163" s="109"/>
      <c r="BV1163" s="109"/>
      <c r="BW1163" s="109"/>
      <c r="BX1163" s="109"/>
      <c r="BY1163" s="109"/>
      <c r="BZ1163" s="109"/>
      <c r="CA1163" s="109"/>
      <c r="CB1163" s="109"/>
      <c r="CC1163" s="109"/>
      <c r="CD1163" s="109"/>
      <c r="CE1163" s="109"/>
      <c r="CF1163" s="109"/>
      <c r="CG1163" s="109"/>
      <c r="CH1163" s="109"/>
      <c r="CI1163" s="109"/>
      <c r="CJ1163" s="109"/>
      <c r="CK1163" s="109"/>
      <c r="CL1163" s="109"/>
      <c r="CM1163" s="109"/>
      <c r="CN1163" s="109"/>
      <c r="CO1163" s="109"/>
      <c r="CP1163" s="109"/>
      <c r="CQ1163" s="109"/>
      <c r="CR1163" s="109"/>
      <c r="CS1163" s="109"/>
      <c r="CT1163" s="109"/>
      <c r="CU1163" s="109"/>
      <c r="CV1163" s="109"/>
      <c r="CW1163" s="109"/>
      <c r="CX1163" s="109"/>
      <c r="CY1163" s="109"/>
      <c r="CZ1163" s="109"/>
      <c r="DA1163" s="109"/>
    </row>
    <row r="1164" spans="1:105">
      <c r="A1164" s="109"/>
      <c r="B1164" s="109"/>
      <c r="C1164" s="109"/>
      <c r="D1164" s="109"/>
      <c r="E1164" s="110"/>
      <c r="F1164" s="110"/>
      <c r="G1164" s="110"/>
      <c r="H1164" s="110"/>
      <c r="I1164" s="110"/>
      <c r="J1164" s="110"/>
      <c r="K1164" s="110"/>
      <c r="L1164" s="110"/>
      <c r="M1164" s="110"/>
      <c r="N1164" s="110"/>
      <c r="O1164" s="110"/>
      <c r="P1164" s="111"/>
      <c r="Q1164" s="110"/>
      <c r="R1164" s="112"/>
      <c r="S1164" s="112"/>
      <c r="T1164" s="109"/>
      <c r="U1164" s="113"/>
      <c r="V1164" s="113"/>
      <c r="W1164" s="113"/>
      <c r="X1164" s="109"/>
      <c r="Y1164" s="109"/>
      <c r="Z1164" s="114"/>
      <c r="AA1164" s="109"/>
      <c r="AB1164" s="109"/>
      <c r="AC1164" s="109"/>
      <c r="AD1164" s="109"/>
      <c r="AE1164" s="109"/>
      <c r="AF1164" s="109"/>
      <c r="AG1164" s="109"/>
      <c r="AH1164" s="109"/>
      <c r="AI1164" s="109"/>
      <c r="AJ1164" s="109"/>
      <c r="AK1164" s="109"/>
      <c r="AL1164" s="109"/>
      <c r="AM1164" s="109"/>
      <c r="AN1164" s="109"/>
      <c r="AO1164" s="109"/>
      <c r="AP1164" s="109"/>
      <c r="AQ1164" s="109"/>
      <c r="AR1164" s="109"/>
      <c r="AS1164" s="109"/>
      <c r="AT1164" s="109"/>
      <c r="AU1164" s="109"/>
      <c r="AV1164" s="109"/>
      <c r="AW1164" s="109"/>
      <c r="AX1164" s="109"/>
      <c r="AY1164" s="109"/>
      <c r="AZ1164" s="109"/>
      <c r="BA1164" s="109"/>
      <c r="BB1164" s="109"/>
      <c r="BC1164" s="109"/>
      <c r="BD1164" s="109"/>
      <c r="BE1164" s="109"/>
      <c r="BF1164" s="109"/>
      <c r="BG1164" s="109"/>
      <c r="BH1164" s="109"/>
      <c r="BI1164" s="109"/>
      <c r="BJ1164" s="109"/>
      <c r="BK1164" s="109"/>
      <c r="BL1164" s="109"/>
      <c r="BM1164" s="109"/>
      <c r="BN1164" s="109"/>
      <c r="BO1164" s="109"/>
      <c r="BP1164" s="109"/>
      <c r="BQ1164" s="109"/>
      <c r="BR1164" s="109"/>
      <c r="BS1164" s="109"/>
      <c r="BT1164" s="109"/>
      <c r="BU1164" s="109"/>
      <c r="BV1164" s="109"/>
      <c r="BW1164" s="109"/>
      <c r="BX1164" s="109"/>
      <c r="BY1164" s="109"/>
      <c r="BZ1164" s="109"/>
      <c r="CA1164" s="109"/>
      <c r="CB1164" s="109"/>
      <c r="CC1164" s="109"/>
      <c r="CD1164" s="109"/>
      <c r="CE1164" s="109"/>
      <c r="CF1164" s="109"/>
      <c r="CG1164" s="109"/>
      <c r="CH1164" s="109"/>
      <c r="CI1164" s="109"/>
      <c r="CJ1164" s="109"/>
      <c r="CK1164" s="109"/>
      <c r="CL1164" s="109"/>
      <c r="CM1164" s="109"/>
      <c r="CN1164" s="109"/>
      <c r="CO1164" s="109"/>
      <c r="CP1164" s="109"/>
      <c r="CQ1164" s="109"/>
      <c r="CR1164" s="109"/>
      <c r="CS1164" s="109"/>
      <c r="CT1164" s="109"/>
      <c r="CU1164" s="109"/>
      <c r="CV1164" s="109"/>
      <c r="CW1164" s="109"/>
      <c r="CX1164" s="109"/>
      <c r="CY1164" s="109"/>
      <c r="CZ1164" s="109"/>
      <c r="DA1164" s="109"/>
    </row>
    <row r="1165" spans="1:105">
      <c r="A1165" s="109"/>
      <c r="B1165" s="109"/>
      <c r="C1165" s="109"/>
      <c r="D1165" s="109"/>
      <c r="E1165" s="110"/>
      <c r="F1165" s="110"/>
      <c r="G1165" s="110"/>
      <c r="H1165" s="110"/>
      <c r="I1165" s="110"/>
      <c r="J1165" s="110"/>
      <c r="K1165" s="110"/>
      <c r="L1165" s="110"/>
      <c r="M1165" s="110"/>
      <c r="N1165" s="110"/>
      <c r="O1165" s="110"/>
      <c r="P1165" s="111"/>
      <c r="Q1165" s="110"/>
      <c r="R1165" s="112"/>
      <c r="S1165" s="112"/>
      <c r="T1165" s="109"/>
      <c r="U1165" s="113"/>
      <c r="V1165" s="113"/>
      <c r="W1165" s="113"/>
      <c r="X1165" s="109"/>
      <c r="Y1165" s="109"/>
      <c r="Z1165" s="114"/>
      <c r="AA1165" s="109"/>
      <c r="AB1165" s="109"/>
      <c r="AC1165" s="109"/>
      <c r="AD1165" s="109"/>
      <c r="AE1165" s="109"/>
      <c r="AF1165" s="109"/>
      <c r="AG1165" s="109"/>
      <c r="AH1165" s="109"/>
      <c r="AI1165" s="109"/>
      <c r="AJ1165" s="109"/>
      <c r="AK1165" s="109"/>
      <c r="AL1165" s="109"/>
      <c r="AM1165" s="109"/>
      <c r="AN1165" s="109"/>
      <c r="AO1165" s="109"/>
      <c r="AP1165" s="109"/>
      <c r="AQ1165" s="109"/>
      <c r="AR1165" s="109"/>
      <c r="AS1165" s="109"/>
      <c r="AT1165" s="109"/>
      <c r="AU1165" s="109"/>
      <c r="AV1165" s="109"/>
      <c r="AW1165" s="109"/>
      <c r="AX1165" s="109"/>
      <c r="AY1165" s="109"/>
      <c r="AZ1165" s="109"/>
      <c r="BA1165" s="109"/>
      <c r="BB1165" s="109"/>
      <c r="BC1165" s="109"/>
      <c r="BD1165" s="109"/>
      <c r="BE1165" s="109"/>
      <c r="BF1165" s="109"/>
      <c r="BG1165" s="109"/>
      <c r="BH1165" s="109"/>
      <c r="BI1165" s="109"/>
      <c r="BJ1165" s="109"/>
      <c r="BK1165" s="109"/>
      <c r="BL1165" s="109"/>
      <c r="BM1165" s="109"/>
      <c r="BN1165" s="109"/>
      <c r="BO1165" s="109"/>
      <c r="BP1165" s="109"/>
      <c r="BQ1165" s="109"/>
      <c r="BR1165" s="109"/>
      <c r="BS1165" s="109"/>
      <c r="BT1165" s="109"/>
      <c r="BU1165" s="109"/>
      <c r="BV1165" s="109"/>
      <c r="BW1165" s="109"/>
      <c r="BX1165" s="109"/>
      <c r="BY1165" s="109"/>
      <c r="BZ1165" s="109"/>
      <c r="CA1165" s="109"/>
      <c r="CB1165" s="109"/>
      <c r="CC1165" s="109"/>
      <c r="CD1165" s="109"/>
      <c r="CE1165" s="109"/>
      <c r="CF1165" s="109"/>
      <c r="CG1165" s="109"/>
      <c r="CH1165" s="109"/>
      <c r="CI1165" s="109"/>
      <c r="CJ1165" s="109"/>
      <c r="CK1165" s="109"/>
      <c r="CL1165" s="109"/>
      <c r="CM1165" s="109"/>
      <c r="CN1165" s="109"/>
      <c r="CO1165" s="109"/>
      <c r="CP1165" s="109"/>
      <c r="CQ1165" s="109"/>
      <c r="CR1165" s="109"/>
      <c r="CS1165" s="109"/>
      <c r="CT1165" s="109"/>
      <c r="CU1165" s="109"/>
      <c r="CV1165" s="109"/>
      <c r="CW1165" s="109"/>
      <c r="CX1165" s="109"/>
      <c r="CY1165" s="109"/>
      <c r="CZ1165" s="109"/>
      <c r="DA1165" s="109"/>
    </row>
    <row r="1166" spans="1:105">
      <c r="A1166" s="109"/>
      <c r="B1166" s="109"/>
      <c r="C1166" s="109"/>
      <c r="D1166" s="109"/>
      <c r="E1166" s="110"/>
      <c r="F1166" s="110"/>
      <c r="G1166" s="110"/>
      <c r="H1166" s="110"/>
      <c r="I1166" s="110"/>
      <c r="J1166" s="110"/>
      <c r="K1166" s="110"/>
      <c r="L1166" s="110"/>
      <c r="M1166" s="110"/>
      <c r="N1166" s="110"/>
      <c r="O1166" s="110"/>
      <c r="P1166" s="111"/>
      <c r="Q1166" s="110"/>
      <c r="R1166" s="112"/>
      <c r="S1166" s="112"/>
      <c r="T1166" s="109"/>
      <c r="U1166" s="113"/>
      <c r="V1166" s="113"/>
      <c r="W1166" s="113"/>
      <c r="X1166" s="109"/>
      <c r="Y1166" s="109"/>
      <c r="Z1166" s="114"/>
      <c r="AA1166" s="109"/>
      <c r="AB1166" s="109"/>
      <c r="AC1166" s="109"/>
      <c r="AD1166" s="109"/>
      <c r="AE1166" s="109"/>
      <c r="AF1166" s="109"/>
      <c r="AG1166" s="109"/>
      <c r="AH1166" s="109"/>
      <c r="AI1166" s="109"/>
      <c r="AJ1166" s="109"/>
      <c r="AK1166" s="109"/>
      <c r="AL1166" s="109"/>
      <c r="AM1166" s="109"/>
      <c r="AN1166" s="109"/>
      <c r="AO1166" s="109"/>
      <c r="AP1166" s="109"/>
      <c r="AQ1166" s="109"/>
      <c r="AR1166" s="109"/>
      <c r="AS1166" s="109"/>
      <c r="AT1166" s="109"/>
      <c r="AU1166" s="109"/>
      <c r="AV1166" s="109"/>
      <c r="AW1166" s="109"/>
      <c r="AX1166" s="109"/>
      <c r="AY1166" s="109"/>
      <c r="AZ1166" s="109"/>
      <c r="BA1166" s="109"/>
      <c r="BB1166" s="109"/>
      <c r="BC1166" s="109"/>
      <c r="BD1166" s="109"/>
      <c r="BE1166" s="109"/>
      <c r="BF1166" s="109"/>
      <c r="BG1166" s="109"/>
      <c r="BH1166" s="109"/>
      <c r="BI1166" s="109"/>
      <c r="BJ1166" s="109"/>
      <c r="BK1166" s="109"/>
      <c r="BL1166" s="109"/>
      <c r="BM1166" s="109"/>
      <c r="BN1166" s="109"/>
      <c r="BO1166" s="109"/>
      <c r="BP1166" s="109"/>
      <c r="BQ1166" s="109"/>
      <c r="BR1166" s="109"/>
      <c r="BS1166" s="109"/>
      <c r="BT1166" s="109"/>
      <c r="BU1166" s="109"/>
      <c r="BV1166" s="109"/>
      <c r="BW1166" s="109"/>
      <c r="BX1166" s="109"/>
      <c r="BY1166" s="109"/>
      <c r="BZ1166" s="109"/>
      <c r="CA1166" s="109"/>
      <c r="CB1166" s="109"/>
      <c r="CC1166" s="109"/>
      <c r="CD1166" s="109"/>
      <c r="CE1166" s="109"/>
      <c r="CF1166" s="109"/>
      <c r="CG1166" s="109"/>
      <c r="CH1166" s="109"/>
      <c r="CI1166" s="109"/>
      <c r="CJ1166" s="109"/>
      <c r="CK1166" s="109"/>
      <c r="CL1166" s="109"/>
      <c r="CM1166" s="109"/>
      <c r="CN1166" s="109"/>
      <c r="CO1166" s="109"/>
      <c r="CP1166" s="109"/>
      <c r="CQ1166" s="109"/>
      <c r="CR1166" s="109"/>
      <c r="CS1166" s="109"/>
      <c r="CT1166" s="109"/>
      <c r="CU1166" s="109"/>
      <c r="CV1166" s="109"/>
      <c r="CW1166" s="109"/>
      <c r="CX1166" s="109"/>
      <c r="CY1166" s="109"/>
      <c r="CZ1166" s="109"/>
      <c r="DA1166" s="109"/>
    </row>
    <row r="1167" spans="1:105">
      <c r="A1167" s="109"/>
      <c r="B1167" s="109"/>
      <c r="C1167" s="109"/>
      <c r="D1167" s="109"/>
      <c r="E1167" s="110"/>
      <c r="F1167" s="110"/>
      <c r="G1167" s="110"/>
      <c r="H1167" s="110"/>
      <c r="I1167" s="110"/>
      <c r="J1167" s="110"/>
      <c r="K1167" s="110"/>
      <c r="L1167" s="110"/>
      <c r="M1167" s="110"/>
      <c r="N1167" s="110"/>
      <c r="O1167" s="110"/>
      <c r="P1167" s="111"/>
      <c r="Q1167" s="110"/>
      <c r="R1167" s="112"/>
      <c r="S1167" s="112"/>
      <c r="T1167" s="109"/>
      <c r="U1167" s="113"/>
      <c r="V1167" s="113"/>
      <c r="W1167" s="113"/>
      <c r="X1167" s="109"/>
      <c r="Y1167" s="109"/>
      <c r="Z1167" s="114"/>
      <c r="AA1167" s="109"/>
      <c r="AB1167" s="109"/>
      <c r="AC1167" s="109"/>
      <c r="AD1167" s="109"/>
      <c r="AE1167" s="109"/>
      <c r="AF1167" s="109"/>
      <c r="AG1167" s="109"/>
      <c r="AH1167" s="109"/>
      <c r="AI1167" s="109"/>
      <c r="AJ1167" s="109"/>
      <c r="AK1167" s="109"/>
      <c r="AL1167" s="109"/>
      <c r="AM1167" s="109"/>
      <c r="AN1167" s="109"/>
      <c r="AO1167" s="109"/>
      <c r="AP1167" s="109"/>
      <c r="AQ1167" s="109"/>
      <c r="AR1167" s="109"/>
      <c r="AS1167" s="109"/>
      <c r="AT1167" s="109"/>
      <c r="AU1167" s="109"/>
      <c r="AV1167" s="109"/>
      <c r="AW1167" s="109"/>
      <c r="AX1167" s="109"/>
      <c r="AY1167" s="109"/>
      <c r="AZ1167" s="109"/>
      <c r="BA1167" s="109"/>
      <c r="BB1167" s="109"/>
      <c r="BC1167" s="109"/>
      <c r="BD1167" s="109"/>
      <c r="BE1167" s="109"/>
      <c r="BF1167" s="109"/>
      <c r="BG1167" s="109"/>
      <c r="BH1167" s="109"/>
      <c r="BI1167" s="109"/>
      <c r="BJ1167" s="109"/>
      <c r="BK1167" s="109"/>
      <c r="BL1167" s="109"/>
      <c r="BM1167" s="109"/>
      <c r="BN1167" s="109"/>
      <c r="BO1167" s="109"/>
      <c r="BP1167" s="109"/>
      <c r="BQ1167" s="109"/>
      <c r="BR1167" s="109"/>
      <c r="BS1167" s="109"/>
      <c r="BT1167" s="109"/>
      <c r="BU1167" s="109"/>
      <c r="BV1167" s="109"/>
      <c r="BW1167" s="109"/>
      <c r="BX1167" s="109"/>
      <c r="BY1167" s="109"/>
      <c r="BZ1167" s="109"/>
      <c r="CA1167" s="109"/>
      <c r="CB1167" s="109"/>
      <c r="CC1167" s="109"/>
      <c r="CD1167" s="109"/>
      <c r="CE1167" s="109"/>
      <c r="CF1167" s="109"/>
      <c r="CG1167" s="109"/>
      <c r="CH1167" s="109"/>
      <c r="CI1167" s="109"/>
      <c r="CJ1167" s="109"/>
      <c r="CK1167" s="109"/>
      <c r="CL1167" s="109"/>
      <c r="CM1167" s="109"/>
      <c r="CN1167" s="109"/>
      <c r="CO1167" s="109"/>
      <c r="CP1167" s="109"/>
      <c r="CQ1167" s="109"/>
      <c r="CR1167" s="109"/>
      <c r="CS1167" s="109"/>
      <c r="CT1167" s="109"/>
      <c r="CU1167" s="109"/>
      <c r="CV1167" s="109"/>
      <c r="CW1167" s="109"/>
      <c r="CX1167" s="109"/>
      <c r="CY1167" s="109"/>
      <c r="CZ1167" s="109"/>
      <c r="DA1167" s="109"/>
    </row>
    <row r="1168" spans="1:105">
      <c r="A1168" s="109"/>
      <c r="B1168" s="109"/>
      <c r="C1168" s="109"/>
      <c r="D1168" s="109"/>
      <c r="E1168" s="110"/>
      <c r="F1168" s="110"/>
      <c r="G1168" s="110"/>
      <c r="H1168" s="110"/>
      <c r="I1168" s="110"/>
      <c r="J1168" s="110"/>
      <c r="K1168" s="110"/>
      <c r="L1168" s="110"/>
      <c r="M1168" s="110"/>
      <c r="N1168" s="110"/>
      <c r="O1168" s="110"/>
      <c r="P1168" s="111"/>
      <c r="Q1168" s="110"/>
      <c r="R1168" s="112"/>
      <c r="S1168" s="112"/>
      <c r="T1168" s="109"/>
      <c r="U1168" s="113"/>
      <c r="V1168" s="113"/>
      <c r="W1168" s="113"/>
      <c r="X1168" s="109"/>
      <c r="Y1168" s="109"/>
      <c r="Z1168" s="114"/>
      <c r="AA1168" s="109"/>
      <c r="AB1168" s="109"/>
      <c r="AC1168" s="109"/>
      <c r="AD1168" s="109"/>
      <c r="AE1168" s="109"/>
      <c r="AF1168" s="109"/>
      <c r="AG1168" s="109"/>
      <c r="AH1168" s="109"/>
      <c r="AI1168" s="109"/>
      <c r="AJ1168" s="109"/>
      <c r="AK1168" s="109"/>
      <c r="AL1168" s="109"/>
      <c r="AM1168" s="109"/>
      <c r="AN1168" s="109"/>
      <c r="AO1168" s="109"/>
      <c r="AP1168" s="109"/>
      <c r="AQ1168" s="109"/>
      <c r="AR1168" s="109"/>
      <c r="AS1168" s="109"/>
      <c r="AT1168" s="109"/>
      <c r="AU1168" s="109"/>
      <c r="AV1168" s="109"/>
      <c r="AW1168" s="109"/>
      <c r="AX1168" s="109"/>
      <c r="AY1168" s="109"/>
      <c r="AZ1168" s="109"/>
      <c r="BA1168" s="109"/>
      <c r="BB1168" s="109"/>
      <c r="BC1168" s="109"/>
      <c r="BD1168" s="109"/>
      <c r="BE1168" s="109"/>
      <c r="BF1168" s="109"/>
      <c r="BG1168" s="109"/>
      <c r="BH1168" s="109"/>
      <c r="BI1168" s="109"/>
      <c r="BJ1168" s="109"/>
      <c r="BK1168" s="109"/>
      <c r="BL1168" s="109"/>
      <c r="BM1168" s="109"/>
      <c r="BN1168" s="109"/>
      <c r="BO1168" s="109"/>
      <c r="BP1168" s="109"/>
      <c r="BQ1168" s="109"/>
      <c r="BR1168" s="109"/>
      <c r="BS1168" s="109"/>
      <c r="BT1168" s="109"/>
      <c r="BU1168" s="109"/>
      <c r="BV1168" s="109"/>
      <c r="BW1168" s="109"/>
      <c r="BX1168" s="109"/>
      <c r="BY1168" s="109"/>
      <c r="BZ1168" s="109"/>
      <c r="CA1168" s="109"/>
      <c r="CB1168" s="109"/>
      <c r="CC1168" s="109"/>
      <c r="CD1168" s="109"/>
      <c r="CE1168" s="109"/>
      <c r="CF1168" s="109"/>
      <c r="CG1168" s="109"/>
      <c r="CH1168" s="109"/>
      <c r="CI1168" s="109"/>
      <c r="CJ1168" s="109"/>
      <c r="CK1168" s="109"/>
      <c r="CL1168" s="109"/>
      <c r="CM1168" s="109"/>
      <c r="CN1168" s="109"/>
      <c r="CO1168" s="109"/>
      <c r="CP1168" s="109"/>
      <c r="CQ1168" s="109"/>
      <c r="CR1168" s="109"/>
      <c r="CS1168" s="109"/>
      <c r="CT1168" s="109"/>
      <c r="CU1168" s="109"/>
      <c r="CV1168" s="109"/>
      <c r="CW1168" s="109"/>
      <c r="CX1168" s="109"/>
      <c r="CY1168" s="109"/>
      <c r="CZ1168" s="109"/>
      <c r="DA1168" s="109"/>
    </row>
    <row r="1169" spans="1:105">
      <c r="A1169" s="109"/>
      <c r="B1169" s="109"/>
      <c r="C1169" s="109"/>
      <c r="D1169" s="109"/>
      <c r="E1169" s="110"/>
      <c r="F1169" s="110"/>
      <c r="G1169" s="110"/>
      <c r="H1169" s="110"/>
      <c r="I1169" s="110"/>
      <c r="J1169" s="110"/>
      <c r="K1169" s="110"/>
      <c r="L1169" s="110"/>
      <c r="M1169" s="110"/>
      <c r="N1169" s="110"/>
      <c r="O1169" s="110"/>
      <c r="P1169" s="111"/>
      <c r="Q1169" s="110"/>
      <c r="R1169" s="112"/>
      <c r="S1169" s="112"/>
      <c r="T1169" s="109"/>
      <c r="U1169" s="113"/>
      <c r="V1169" s="113"/>
      <c r="W1169" s="113"/>
      <c r="X1169" s="109"/>
      <c r="Y1169" s="109"/>
      <c r="Z1169" s="114"/>
      <c r="AA1169" s="109"/>
      <c r="AB1169" s="109"/>
      <c r="AC1169" s="109"/>
      <c r="AD1169" s="109"/>
      <c r="AE1169" s="109"/>
      <c r="AF1169" s="109"/>
      <c r="AG1169" s="109"/>
      <c r="AH1169" s="109"/>
      <c r="AI1169" s="109"/>
      <c r="AJ1169" s="109"/>
      <c r="AK1169" s="109"/>
      <c r="AL1169" s="109"/>
      <c r="AM1169" s="109"/>
      <c r="AN1169" s="109"/>
      <c r="AO1169" s="109"/>
      <c r="AP1169" s="109"/>
      <c r="AQ1169" s="109"/>
      <c r="AR1169" s="109"/>
      <c r="AS1169" s="109"/>
      <c r="AT1169" s="109"/>
      <c r="AU1169" s="109"/>
      <c r="AV1169" s="109"/>
      <c r="AW1169" s="109"/>
      <c r="AX1169" s="109"/>
      <c r="AY1169" s="109"/>
      <c r="AZ1169" s="109"/>
      <c r="BA1169" s="109"/>
      <c r="BB1169" s="109"/>
      <c r="BC1169" s="109"/>
      <c r="BD1169" s="109"/>
      <c r="BE1169" s="109"/>
      <c r="BF1169" s="109"/>
      <c r="BG1169" s="109"/>
      <c r="BH1169" s="109"/>
      <c r="BI1169" s="109"/>
      <c r="BJ1169" s="109"/>
      <c r="BK1169" s="109"/>
      <c r="BL1169" s="109"/>
      <c r="BM1169" s="109"/>
      <c r="BN1169" s="109"/>
      <c r="BO1169" s="109"/>
      <c r="BP1169" s="109"/>
      <c r="BQ1169" s="109"/>
      <c r="BR1169" s="109"/>
      <c r="BS1169" s="109"/>
      <c r="BT1169" s="109"/>
      <c r="BU1169" s="109"/>
      <c r="BV1169" s="109"/>
      <c r="BW1169" s="109"/>
      <c r="BX1169" s="109"/>
      <c r="BY1169" s="109"/>
      <c r="BZ1169" s="109"/>
      <c r="CA1169" s="109"/>
      <c r="CB1169" s="109"/>
      <c r="CC1169" s="109"/>
      <c r="CD1169" s="109"/>
      <c r="CE1169" s="109"/>
      <c r="CF1169" s="109"/>
      <c r="CG1169" s="109"/>
      <c r="CH1169" s="109"/>
      <c r="CI1169" s="109"/>
      <c r="CJ1169" s="109"/>
      <c r="CK1169" s="109"/>
      <c r="CL1169" s="109"/>
      <c r="CM1169" s="109"/>
      <c r="CN1169" s="109"/>
      <c r="CO1169" s="109"/>
      <c r="CP1169" s="109"/>
      <c r="CQ1169" s="109"/>
      <c r="CR1169" s="109"/>
      <c r="CS1169" s="109"/>
      <c r="CT1169" s="109"/>
      <c r="CU1169" s="109"/>
      <c r="CV1169" s="109"/>
      <c r="CW1169" s="109"/>
      <c r="CX1169" s="109"/>
      <c r="CY1169" s="109"/>
      <c r="CZ1169" s="109"/>
      <c r="DA1169" s="109"/>
    </row>
    <row r="1170" spans="1:105">
      <c r="A1170" s="109"/>
      <c r="B1170" s="109"/>
      <c r="C1170" s="109"/>
      <c r="D1170" s="109"/>
      <c r="E1170" s="110"/>
      <c r="F1170" s="110"/>
      <c r="G1170" s="110"/>
      <c r="H1170" s="110"/>
      <c r="I1170" s="110"/>
      <c r="J1170" s="110"/>
      <c r="K1170" s="110"/>
      <c r="L1170" s="110"/>
      <c r="M1170" s="110"/>
      <c r="N1170" s="110"/>
      <c r="O1170" s="110"/>
      <c r="P1170" s="111"/>
      <c r="Q1170" s="110"/>
      <c r="R1170" s="112"/>
      <c r="S1170" s="112"/>
      <c r="T1170" s="109"/>
      <c r="U1170" s="113"/>
      <c r="V1170" s="113"/>
      <c r="W1170" s="113"/>
      <c r="X1170" s="109"/>
      <c r="Y1170" s="109"/>
      <c r="Z1170" s="114"/>
      <c r="AA1170" s="109"/>
      <c r="AB1170" s="109"/>
      <c r="AC1170" s="109"/>
      <c r="AD1170" s="109"/>
      <c r="AE1170" s="109"/>
      <c r="AF1170" s="109"/>
      <c r="AG1170" s="109"/>
      <c r="AH1170" s="109"/>
      <c r="AI1170" s="109"/>
      <c r="AJ1170" s="109"/>
      <c r="AK1170" s="109"/>
      <c r="AL1170" s="109"/>
      <c r="AM1170" s="109"/>
      <c r="AN1170" s="109"/>
      <c r="AO1170" s="109"/>
      <c r="AP1170" s="109"/>
      <c r="AQ1170" s="109"/>
      <c r="AR1170" s="109"/>
      <c r="AS1170" s="109"/>
      <c r="AT1170" s="109"/>
      <c r="AU1170" s="109"/>
      <c r="AV1170" s="109"/>
      <c r="AW1170" s="109"/>
      <c r="AX1170" s="109"/>
      <c r="AY1170" s="109"/>
      <c r="AZ1170" s="109"/>
      <c r="BA1170" s="109"/>
      <c r="BB1170" s="109"/>
      <c r="BC1170" s="109"/>
      <c r="BD1170" s="109"/>
      <c r="BE1170" s="109"/>
      <c r="BF1170" s="109"/>
      <c r="BG1170" s="109"/>
      <c r="BH1170" s="109"/>
      <c r="BI1170" s="109"/>
      <c r="BJ1170" s="109"/>
      <c r="BK1170" s="109"/>
      <c r="BL1170" s="109"/>
      <c r="BM1170" s="109"/>
      <c r="BN1170" s="109"/>
      <c r="BO1170" s="109"/>
      <c r="BP1170" s="109"/>
      <c r="BQ1170" s="109"/>
      <c r="BR1170" s="109"/>
      <c r="BS1170" s="109"/>
      <c r="BT1170" s="109"/>
      <c r="BU1170" s="109"/>
      <c r="BV1170" s="109"/>
      <c r="BW1170" s="109"/>
      <c r="BX1170" s="109"/>
      <c r="BY1170" s="109"/>
      <c r="BZ1170" s="109"/>
      <c r="CA1170" s="109"/>
      <c r="CB1170" s="109"/>
      <c r="CC1170" s="109"/>
      <c r="CD1170" s="109"/>
      <c r="CE1170" s="109"/>
      <c r="CF1170" s="109"/>
      <c r="CG1170" s="109"/>
      <c r="CH1170" s="109"/>
      <c r="CI1170" s="109"/>
      <c r="CJ1170" s="109"/>
      <c r="CK1170" s="109"/>
      <c r="CL1170" s="109"/>
      <c r="CM1170" s="109"/>
      <c r="CN1170" s="109"/>
      <c r="CO1170" s="109"/>
      <c r="CP1170" s="109"/>
      <c r="CQ1170" s="109"/>
      <c r="CR1170" s="109"/>
      <c r="CS1170" s="109"/>
      <c r="CT1170" s="109"/>
      <c r="CU1170" s="109"/>
      <c r="CV1170" s="109"/>
      <c r="CW1170" s="109"/>
      <c r="CX1170" s="109"/>
      <c r="CY1170" s="109"/>
      <c r="CZ1170" s="109"/>
      <c r="DA1170" s="109"/>
    </row>
    <row r="1171" spans="1:105">
      <c r="A1171" s="109"/>
      <c r="B1171" s="109"/>
      <c r="C1171" s="109"/>
      <c r="D1171" s="109"/>
      <c r="E1171" s="110"/>
      <c r="F1171" s="110"/>
      <c r="G1171" s="110"/>
      <c r="H1171" s="110"/>
      <c r="I1171" s="110"/>
      <c r="J1171" s="110"/>
      <c r="K1171" s="110"/>
      <c r="L1171" s="110"/>
      <c r="M1171" s="110"/>
      <c r="N1171" s="110"/>
      <c r="O1171" s="110"/>
      <c r="P1171" s="111"/>
      <c r="Q1171" s="110"/>
      <c r="R1171" s="112"/>
      <c r="S1171" s="112"/>
      <c r="T1171" s="109"/>
      <c r="U1171" s="113"/>
      <c r="V1171" s="113"/>
      <c r="W1171" s="113"/>
      <c r="X1171" s="109"/>
      <c r="Y1171" s="109"/>
      <c r="Z1171" s="114"/>
      <c r="AA1171" s="109"/>
      <c r="AB1171" s="109"/>
      <c r="AC1171" s="109"/>
      <c r="AD1171" s="109"/>
      <c r="AE1171" s="109"/>
      <c r="AF1171" s="109"/>
      <c r="AG1171" s="109"/>
      <c r="AH1171" s="109"/>
      <c r="AI1171" s="109"/>
      <c r="AJ1171" s="109"/>
      <c r="AK1171" s="109"/>
      <c r="AL1171" s="109"/>
      <c r="AM1171" s="109"/>
      <c r="AN1171" s="109"/>
      <c r="AO1171" s="109"/>
      <c r="AP1171" s="109"/>
      <c r="AQ1171" s="109"/>
      <c r="AR1171" s="109"/>
      <c r="AS1171" s="109"/>
      <c r="AT1171" s="109"/>
      <c r="AU1171" s="109"/>
      <c r="AV1171" s="109"/>
      <c r="AW1171" s="109"/>
      <c r="AX1171" s="109"/>
      <c r="AY1171" s="109"/>
      <c r="AZ1171" s="109"/>
      <c r="BA1171" s="109"/>
      <c r="BB1171" s="109"/>
      <c r="BC1171" s="109"/>
      <c r="BD1171" s="109"/>
      <c r="BE1171" s="109"/>
      <c r="BF1171" s="109"/>
      <c r="BG1171" s="109"/>
      <c r="BH1171" s="109"/>
      <c r="BI1171" s="109"/>
      <c r="BJ1171" s="109"/>
      <c r="BK1171" s="109"/>
      <c r="BL1171" s="109"/>
      <c r="BM1171" s="109"/>
      <c r="BN1171" s="109"/>
      <c r="BO1171" s="109"/>
      <c r="BP1171" s="109"/>
      <c r="BQ1171" s="109"/>
      <c r="BR1171" s="109"/>
      <c r="BS1171" s="109"/>
      <c r="BT1171" s="109"/>
      <c r="BU1171" s="109"/>
      <c r="BV1171" s="109"/>
      <c r="BW1171" s="109"/>
      <c r="BX1171" s="109"/>
      <c r="BY1171" s="109"/>
      <c r="BZ1171" s="109"/>
      <c r="CA1171" s="109"/>
      <c r="CB1171" s="109"/>
      <c r="CC1171" s="109"/>
      <c r="CD1171" s="109"/>
      <c r="CE1171" s="109"/>
      <c r="CF1171" s="109"/>
      <c r="CG1171" s="109"/>
      <c r="CH1171" s="109"/>
      <c r="CI1171" s="109"/>
      <c r="CJ1171" s="109"/>
      <c r="CK1171" s="109"/>
      <c r="CL1171" s="109"/>
      <c r="CM1171" s="109"/>
      <c r="CN1171" s="109"/>
      <c r="CO1171" s="109"/>
      <c r="CP1171" s="109"/>
      <c r="CQ1171" s="109"/>
      <c r="CR1171" s="109"/>
      <c r="CS1171" s="109"/>
      <c r="CT1171" s="109"/>
      <c r="CU1171" s="109"/>
      <c r="CV1171" s="109"/>
      <c r="CW1171" s="109"/>
      <c r="CX1171" s="109"/>
      <c r="CY1171" s="109"/>
      <c r="CZ1171" s="109"/>
      <c r="DA1171" s="109"/>
    </row>
    <row r="1172" spans="1:105">
      <c r="A1172" s="109"/>
      <c r="B1172" s="109"/>
      <c r="C1172" s="109"/>
      <c r="D1172" s="109"/>
      <c r="E1172" s="110"/>
      <c r="F1172" s="110"/>
      <c r="G1172" s="110"/>
      <c r="H1172" s="110"/>
      <c r="I1172" s="110"/>
      <c r="J1172" s="110"/>
      <c r="K1172" s="110"/>
      <c r="L1172" s="110"/>
      <c r="M1172" s="110"/>
      <c r="N1172" s="110"/>
      <c r="O1172" s="110"/>
      <c r="P1172" s="111"/>
      <c r="Q1172" s="110"/>
      <c r="R1172" s="112"/>
      <c r="S1172" s="112"/>
      <c r="T1172" s="109"/>
      <c r="U1172" s="113"/>
      <c r="V1172" s="113"/>
      <c r="W1172" s="113"/>
      <c r="X1172" s="109"/>
      <c r="Y1172" s="109"/>
      <c r="Z1172" s="114"/>
      <c r="AA1172" s="109"/>
      <c r="AB1172" s="109"/>
      <c r="AC1172" s="109"/>
      <c r="AD1172" s="109"/>
      <c r="AE1172" s="109"/>
      <c r="AF1172" s="109"/>
      <c r="AG1172" s="109"/>
      <c r="AH1172" s="109"/>
      <c r="AI1172" s="109"/>
      <c r="AJ1172" s="109"/>
      <c r="AK1172" s="109"/>
      <c r="AL1172" s="109"/>
      <c r="AM1172" s="109"/>
      <c r="AN1172" s="109"/>
      <c r="AO1172" s="109"/>
      <c r="AP1172" s="109"/>
      <c r="AQ1172" s="109"/>
      <c r="AR1172" s="109"/>
      <c r="AS1172" s="109"/>
      <c r="AT1172" s="109"/>
      <c r="AU1172" s="109"/>
      <c r="AV1172" s="109"/>
      <c r="AW1172" s="109"/>
      <c r="AX1172" s="109"/>
      <c r="AY1172" s="109"/>
      <c r="AZ1172" s="109"/>
      <c r="BA1172" s="109"/>
      <c r="BB1172" s="109"/>
      <c r="BC1172" s="109"/>
      <c r="BD1172" s="109"/>
      <c r="BE1172" s="109"/>
      <c r="BF1172" s="109"/>
      <c r="BG1172" s="109"/>
      <c r="BH1172" s="109"/>
      <c r="BI1172" s="109"/>
      <c r="BJ1172" s="109"/>
      <c r="BK1172" s="109"/>
      <c r="BL1172" s="109"/>
      <c r="BM1172" s="109"/>
      <c r="BN1172" s="109"/>
      <c r="BO1172" s="109"/>
      <c r="BP1172" s="109"/>
      <c r="BQ1172" s="109"/>
      <c r="BR1172" s="109"/>
      <c r="BS1172" s="109"/>
      <c r="BT1172" s="109"/>
      <c r="BU1172" s="109"/>
      <c r="BV1172" s="109"/>
      <c r="BW1172" s="109"/>
      <c r="BX1172" s="109"/>
      <c r="BY1172" s="109"/>
      <c r="BZ1172" s="109"/>
      <c r="CA1172" s="109"/>
      <c r="CB1172" s="109"/>
      <c r="CC1172" s="109"/>
      <c r="CD1172" s="109"/>
      <c r="CE1172" s="109"/>
      <c r="CF1172" s="109"/>
      <c r="CG1172" s="109"/>
      <c r="CH1172" s="109"/>
      <c r="CI1172" s="109"/>
      <c r="CJ1172" s="109"/>
      <c r="CK1172" s="109"/>
      <c r="CL1172" s="109"/>
      <c r="CM1172" s="109"/>
      <c r="CN1172" s="109"/>
      <c r="CO1172" s="109"/>
      <c r="CP1172" s="109"/>
      <c r="CQ1172" s="109"/>
      <c r="CR1172" s="109"/>
      <c r="CS1172" s="109"/>
      <c r="CT1172" s="109"/>
      <c r="CU1172" s="109"/>
      <c r="CV1172" s="109"/>
      <c r="CW1172" s="109"/>
      <c r="CX1172" s="109"/>
      <c r="CY1172" s="109"/>
      <c r="CZ1172" s="109"/>
      <c r="DA1172" s="109"/>
    </row>
    <row r="1173" spans="1:105">
      <c r="A1173" s="109"/>
      <c r="B1173" s="109"/>
      <c r="C1173" s="109"/>
      <c r="D1173" s="109"/>
      <c r="E1173" s="110"/>
      <c r="F1173" s="110"/>
      <c r="G1173" s="110"/>
      <c r="H1173" s="110"/>
      <c r="I1173" s="110"/>
      <c r="J1173" s="110"/>
      <c r="K1173" s="110"/>
      <c r="L1173" s="110"/>
      <c r="M1173" s="110"/>
      <c r="N1173" s="110"/>
      <c r="O1173" s="110"/>
      <c r="P1173" s="111"/>
      <c r="Q1173" s="110"/>
      <c r="R1173" s="112"/>
      <c r="S1173" s="112"/>
      <c r="T1173" s="109"/>
      <c r="U1173" s="113"/>
      <c r="V1173" s="113"/>
      <c r="W1173" s="113"/>
      <c r="X1173" s="109"/>
      <c r="Y1173" s="109"/>
      <c r="Z1173" s="114"/>
      <c r="AA1173" s="109"/>
      <c r="AB1173" s="109"/>
      <c r="AC1173" s="109"/>
      <c r="AD1173" s="109"/>
      <c r="AE1173" s="109"/>
      <c r="AF1173" s="109"/>
      <c r="AG1173" s="109"/>
      <c r="AH1173" s="109"/>
      <c r="AI1173" s="109"/>
      <c r="AJ1173" s="109"/>
      <c r="AK1173" s="109"/>
      <c r="AL1173" s="109"/>
      <c r="AM1173" s="109"/>
      <c r="AN1173" s="109"/>
      <c r="AO1173" s="109"/>
      <c r="AP1173" s="109"/>
      <c r="AQ1173" s="109"/>
      <c r="AR1173" s="109"/>
      <c r="AS1173" s="109"/>
      <c r="AT1173" s="109"/>
      <c r="AU1173" s="109"/>
      <c r="AV1173" s="109"/>
      <c r="AW1173" s="109"/>
      <c r="AX1173" s="109"/>
      <c r="AY1173" s="109"/>
      <c r="AZ1173" s="109"/>
      <c r="BA1173" s="109"/>
      <c r="BB1173" s="109"/>
      <c r="BC1173" s="109"/>
      <c r="BD1173" s="109"/>
      <c r="BE1173" s="109"/>
      <c r="BF1173" s="109"/>
      <c r="BG1173" s="109"/>
      <c r="BH1173" s="109"/>
      <c r="BI1173" s="109"/>
      <c r="BJ1173" s="109"/>
      <c r="BK1173" s="109"/>
      <c r="BL1173" s="109"/>
      <c r="BM1173" s="109"/>
      <c r="BN1173" s="109"/>
      <c r="BO1173" s="109"/>
      <c r="BP1173" s="109"/>
      <c r="BQ1173" s="109"/>
      <c r="BR1173" s="109"/>
      <c r="BS1173" s="109"/>
      <c r="BT1173" s="109"/>
      <c r="BU1173" s="109"/>
      <c r="BV1173" s="109"/>
      <c r="BW1173" s="109"/>
      <c r="BX1173" s="109"/>
      <c r="BY1173" s="109"/>
      <c r="BZ1173" s="109"/>
      <c r="CA1173" s="109"/>
      <c r="CB1173" s="109"/>
      <c r="CC1173" s="109"/>
      <c r="CD1173" s="109"/>
      <c r="CE1173" s="109"/>
      <c r="CF1173" s="109"/>
      <c r="CG1173" s="109"/>
      <c r="CH1173" s="109"/>
      <c r="CI1173" s="109"/>
      <c r="CJ1173" s="109"/>
      <c r="CK1173" s="109"/>
      <c r="CL1173" s="109"/>
      <c r="CM1173" s="109"/>
      <c r="CN1173" s="109"/>
      <c r="CO1173" s="109"/>
      <c r="CP1173" s="109"/>
      <c r="CQ1173" s="109"/>
      <c r="CR1173" s="109"/>
      <c r="CS1173" s="109"/>
      <c r="CT1173" s="109"/>
      <c r="CU1173" s="109"/>
      <c r="CV1173" s="109"/>
      <c r="CW1173" s="109"/>
      <c r="CX1173" s="109"/>
      <c r="CY1173" s="109"/>
      <c r="CZ1173" s="109"/>
      <c r="DA1173" s="109"/>
    </row>
    <row r="1174" spans="1:105">
      <c r="A1174" s="109"/>
      <c r="B1174" s="109"/>
      <c r="C1174" s="109"/>
      <c r="D1174" s="109"/>
      <c r="E1174" s="110"/>
      <c r="F1174" s="110"/>
      <c r="G1174" s="110"/>
      <c r="H1174" s="110"/>
      <c r="I1174" s="110"/>
      <c r="J1174" s="110"/>
      <c r="K1174" s="110"/>
      <c r="L1174" s="110"/>
      <c r="M1174" s="110"/>
      <c r="N1174" s="110"/>
      <c r="O1174" s="110"/>
      <c r="P1174" s="111"/>
      <c r="Q1174" s="110"/>
      <c r="R1174" s="112"/>
      <c r="S1174" s="112"/>
      <c r="T1174" s="109"/>
      <c r="U1174" s="113"/>
      <c r="V1174" s="113"/>
      <c r="W1174" s="113"/>
      <c r="X1174" s="109"/>
      <c r="Y1174" s="109"/>
      <c r="Z1174" s="114"/>
      <c r="AA1174" s="109"/>
      <c r="AB1174" s="109"/>
      <c r="AC1174" s="109"/>
      <c r="AD1174" s="109"/>
      <c r="AE1174" s="109"/>
      <c r="AF1174" s="109"/>
      <c r="AG1174" s="109"/>
      <c r="AH1174" s="109"/>
      <c r="AI1174" s="109"/>
      <c r="AJ1174" s="109"/>
      <c r="AK1174" s="109"/>
      <c r="AL1174" s="109"/>
      <c r="AM1174" s="109"/>
      <c r="AN1174" s="109"/>
      <c r="AO1174" s="109"/>
      <c r="AP1174" s="109"/>
      <c r="AQ1174" s="109"/>
      <c r="AR1174" s="109"/>
      <c r="AS1174" s="109"/>
      <c r="AT1174" s="109"/>
      <c r="AU1174" s="109"/>
      <c r="AV1174" s="109"/>
      <c r="AW1174" s="109"/>
      <c r="AX1174" s="109"/>
      <c r="AY1174" s="109"/>
      <c r="AZ1174" s="109"/>
      <c r="BA1174" s="109"/>
      <c r="BB1174" s="109"/>
      <c r="BC1174" s="109"/>
      <c r="BD1174" s="109"/>
      <c r="BE1174" s="109"/>
      <c r="BF1174" s="109"/>
      <c r="BG1174" s="109"/>
      <c r="BH1174" s="109"/>
      <c r="BI1174" s="109"/>
      <c r="BJ1174" s="109"/>
      <c r="BK1174" s="109"/>
      <c r="BL1174" s="109"/>
      <c r="BM1174" s="109"/>
      <c r="BN1174" s="109"/>
      <c r="BO1174" s="109"/>
      <c r="BP1174" s="109"/>
      <c r="BQ1174" s="109"/>
      <c r="BR1174" s="109"/>
      <c r="BS1174" s="109"/>
      <c r="BT1174" s="109"/>
      <c r="BU1174" s="109"/>
      <c r="BV1174" s="109"/>
      <c r="BW1174" s="109"/>
      <c r="BX1174" s="109"/>
      <c r="BY1174" s="109"/>
      <c r="BZ1174" s="109"/>
      <c r="CA1174" s="109"/>
      <c r="CB1174" s="109"/>
      <c r="CC1174" s="109"/>
      <c r="CD1174" s="109"/>
      <c r="CE1174" s="109"/>
      <c r="CF1174" s="109"/>
      <c r="CG1174" s="109"/>
      <c r="CH1174" s="109"/>
      <c r="CI1174" s="109"/>
      <c r="CJ1174" s="109"/>
      <c r="CK1174" s="109"/>
      <c r="CL1174" s="109"/>
      <c r="CM1174" s="109"/>
      <c r="CN1174" s="109"/>
      <c r="CO1174" s="109"/>
      <c r="CP1174" s="109"/>
      <c r="CQ1174" s="109"/>
      <c r="CR1174" s="109"/>
      <c r="CS1174" s="109"/>
      <c r="CT1174" s="109"/>
      <c r="CU1174" s="109"/>
      <c r="CV1174" s="109"/>
      <c r="CW1174" s="109"/>
      <c r="CX1174" s="109"/>
      <c r="CY1174" s="109"/>
      <c r="CZ1174" s="109"/>
      <c r="DA1174" s="109"/>
    </row>
    <row r="1175" spans="1:105">
      <c r="A1175" s="109"/>
      <c r="B1175" s="109"/>
      <c r="C1175" s="109"/>
      <c r="D1175" s="109"/>
      <c r="E1175" s="110"/>
      <c r="F1175" s="110"/>
      <c r="G1175" s="110"/>
      <c r="H1175" s="110"/>
      <c r="I1175" s="110"/>
      <c r="J1175" s="110"/>
      <c r="K1175" s="110"/>
      <c r="L1175" s="110"/>
      <c r="M1175" s="110"/>
      <c r="N1175" s="110"/>
      <c r="O1175" s="110"/>
      <c r="P1175" s="111"/>
      <c r="Q1175" s="110"/>
      <c r="R1175" s="112"/>
      <c r="S1175" s="112"/>
      <c r="T1175" s="109"/>
      <c r="U1175" s="113"/>
      <c r="V1175" s="113"/>
      <c r="W1175" s="113"/>
      <c r="X1175" s="109"/>
      <c r="Y1175" s="109"/>
      <c r="Z1175" s="114"/>
      <c r="AA1175" s="109"/>
      <c r="AB1175" s="109"/>
      <c r="AC1175" s="109"/>
      <c r="AD1175" s="109"/>
      <c r="AE1175" s="109"/>
      <c r="AF1175" s="109"/>
      <c r="AG1175" s="109"/>
      <c r="AH1175" s="109"/>
      <c r="AI1175" s="109"/>
      <c r="AJ1175" s="109"/>
      <c r="AK1175" s="109"/>
      <c r="AL1175" s="109"/>
      <c r="AM1175" s="109"/>
      <c r="AN1175" s="109"/>
      <c r="AO1175" s="109"/>
      <c r="AP1175" s="109"/>
      <c r="AQ1175" s="109"/>
      <c r="AR1175" s="109"/>
      <c r="AS1175" s="109"/>
      <c r="AT1175" s="109"/>
      <c r="AU1175" s="109"/>
      <c r="AV1175" s="109"/>
      <c r="AW1175" s="109"/>
      <c r="AX1175" s="109"/>
      <c r="AY1175" s="109"/>
      <c r="AZ1175" s="109"/>
      <c r="BA1175" s="109"/>
      <c r="BB1175" s="109"/>
      <c r="BC1175" s="109"/>
      <c r="BD1175" s="109"/>
      <c r="BE1175" s="109"/>
      <c r="BF1175" s="109"/>
      <c r="BG1175" s="109"/>
      <c r="BH1175" s="109"/>
      <c r="BI1175" s="109"/>
      <c r="BJ1175" s="109"/>
      <c r="BK1175" s="109"/>
      <c r="BL1175" s="109"/>
      <c r="BM1175" s="109"/>
      <c r="BN1175" s="109"/>
      <c r="BO1175" s="109"/>
      <c r="BP1175" s="109"/>
      <c r="BQ1175" s="109"/>
      <c r="BR1175" s="109"/>
      <c r="BS1175" s="109"/>
      <c r="BT1175" s="109"/>
      <c r="BU1175" s="109"/>
      <c r="BV1175" s="109"/>
      <c r="BW1175" s="109"/>
      <c r="BX1175" s="109"/>
      <c r="BY1175" s="109"/>
      <c r="BZ1175" s="109"/>
      <c r="CA1175" s="109"/>
      <c r="CB1175" s="109"/>
      <c r="CC1175" s="109"/>
      <c r="CD1175" s="109"/>
      <c r="CE1175" s="109"/>
      <c r="CF1175" s="109"/>
      <c r="CG1175" s="109"/>
      <c r="CH1175" s="109"/>
      <c r="CI1175" s="109"/>
      <c r="CJ1175" s="109"/>
      <c r="CK1175" s="109"/>
      <c r="CL1175" s="109"/>
      <c r="CM1175" s="109"/>
      <c r="CN1175" s="109"/>
      <c r="CO1175" s="109"/>
      <c r="CP1175" s="109"/>
      <c r="CQ1175" s="109"/>
      <c r="CR1175" s="109"/>
      <c r="CS1175" s="109"/>
      <c r="CT1175" s="109"/>
      <c r="CU1175" s="109"/>
      <c r="CV1175" s="109"/>
      <c r="CW1175" s="109"/>
      <c r="CX1175" s="109"/>
      <c r="CY1175" s="109"/>
      <c r="CZ1175" s="109"/>
      <c r="DA1175" s="109"/>
    </row>
    <row r="1176" spans="1:105">
      <c r="A1176" s="109"/>
      <c r="B1176" s="109"/>
      <c r="C1176" s="109"/>
      <c r="D1176" s="109"/>
      <c r="E1176" s="110"/>
      <c r="F1176" s="110"/>
      <c r="G1176" s="110"/>
      <c r="H1176" s="110"/>
      <c r="I1176" s="110"/>
      <c r="J1176" s="110"/>
      <c r="K1176" s="110"/>
      <c r="L1176" s="110"/>
      <c r="M1176" s="110"/>
      <c r="N1176" s="110"/>
      <c r="O1176" s="110"/>
      <c r="P1176" s="111"/>
      <c r="Q1176" s="110"/>
      <c r="R1176" s="112"/>
      <c r="S1176" s="112"/>
      <c r="T1176" s="109"/>
      <c r="U1176" s="113"/>
      <c r="V1176" s="113"/>
      <c r="W1176" s="113"/>
      <c r="X1176" s="109"/>
      <c r="Y1176" s="109"/>
      <c r="Z1176" s="114"/>
      <c r="AA1176" s="109"/>
      <c r="AB1176" s="109"/>
      <c r="AC1176" s="109"/>
      <c r="AD1176" s="109"/>
      <c r="AE1176" s="109"/>
      <c r="AF1176" s="109"/>
      <c r="AG1176" s="109"/>
      <c r="AH1176" s="109"/>
      <c r="AI1176" s="109"/>
      <c r="AJ1176" s="109"/>
      <c r="AK1176" s="109"/>
      <c r="AL1176" s="109"/>
      <c r="AM1176" s="109"/>
      <c r="AN1176" s="109"/>
      <c r="AO1176" s="109"/>
      <c r="AP1176" s="109"/>
      <c r="AQ1176" s="109"/>
      <c r="AR1176" s="109"/>
      <c r="AS1176" s="109"/>
      <c r="AT1176" s="109"/>
      <c r="AU1176" s="109"/>
      <c r="AV1176" s="109"/>
      <c r="AW1176" s="109"/>
      <c r="AX1176" s="109"/>
      <c r="AY1176" s="109"/>
      <c r="AZ1176" s="109"/>
      <c r="BA1176" s="109"/>
      <c r="BB1176" s="109"/>
      <c r="BC1176" s="109"/>
      <c r="BD1176" s="109"/>
      <c r="BE1176" s="109"/>
      <c r="BF1176" s="109"/>
      <c r="BG1176" s="109"/>
      <c r="BH1176" s="109"/>
      <c r="BI1176" s="109"/>
      <c r="BJ1176" s="109"/>
      <c r="BK1176" s="109"/>
      <c r="BL1176" s="109"/>
      <c r="BM1176" s="109"/>
      <c r="BN1176" s="109"/>
      <c r="BO1176" s="109"/>
      <c r="BP1176" s="109"/>
      <c r="BQ1176" s="109"/>
      <c r="BR1176" s="109"/>
      <c r="BS1176" s="109"/>
      <c r="BT1176" s="109"/>
      <c r="BU1176" s="109"/>
      <c r="BV1176" s="109"/>
      <c r="BW1176" s="109"/>
      <c r="BX1176" s="109"/>
      <c r="BY1176" s="109"/>
      <c r="BZ1176" s="109"/>
      <c r="CA1176" s="109"/>
      <c r="CB1176" s="109"/>
      <c r="CC1176" s="109"/>
      <c r="CD1176" s="109"/>
      <c r="CE1176" s="109"/>
      <c r="CF1176" s="109"/>
      <c r="CG1176" s="109"/>
      <c r="CH1176" s="109"/>
      <c r="CI1176" s="109"/>
      <c r="CJ1176" s="109"/>
      <c r="CK1176" s="109"/>
      <c r="CL1176" s="109"/>
      <c r="CM1176" s="109"/>
      <c r="CN1176" s="109"/>
      <c r="CO1176" s="109"/>
      <c r="CP1176" s="109"/>
      <c r="CQ1176" s="109"/>
      <c r="CR1176" s="109"/>
      <c r="CS1176" s="109"/>
      <c r="CT1176" s="109"/>
      <c r="CU1176" s="109"/>
      <c r="CV1176" s="109"/>
      <c r="CW1176" s="109"/>
      <c r="CX1176" s="109"/>
      <c r="CY1176" s="109"/>
      <c r="CZ1176" s="109"/>
      <c r="DA1176" s="109"/>
    </row>
    <row r="1177" spans="1:105">
      <c r="A1177" s="109"/>
      <c r="B1177" s="109"/>
      <c r="C1177" s="109"/>
      <c r="D1177" s="109"/>
      <c r="E1177" s="110"/>
      <c r="F1177" s="110"/>
      <c r="G1177" s="110"/>
      <c r="H1177" s="110"/>
      <c r="I1177" s="110"/>
      <c r="J1177" s="110"/>
      <c r="K1177" s="110"/>
      <c r="L1177" s="110"/>
      <c r="M1177" s="110"/>
      <c r="N1177" s="110"/>
      <c r="O1177" s="110"/>
      <c r="P1177" s="111"/>
      <c r="Q1177" s="110"/>
      <c r="R1177" s="112"/>
      <c r="S1177" s="112"/>
      <c r="T1177" s="109"/>
      <c r="U1177" s="113"/>
      <c r="V1177" s="113"/>
      <c r="W1177" s="113"/>
      <c r="X1177" s="109"/>
      <c r="Y1177" s="109"/>
      <c r="Z1177" s="114"/>
      <c r="AA1177" s="109"/>
      <c r="AB1177" s="109"/>
      <c r="AC1177" s="109"/>
      <c r="AD1177" s="109"/>
      <c r="AE1177" s="109"/>
      <c r="AF1177" s="109"/>
      <c r="AG1177" s="109"/>
      <c r="AH1177" s="109"/>
      <c r="AI1177" s="109"/>
      <c r="AJ1177" s="109"/>
      <c r="AK1177" s="109"/>
      <c r="AL1177" s="109"/>
      <c r="AM1177" s="109"/>
      <c r="AN1177" s="109"/>
      <c r="AO1177" s="109"/>
      <c r="AP1177" s="109"/>
      <c r="AQ1177" s="109"/>
      <c r="AR1177" s="109"/>
      <c r="AS1177" s="109"/>
      <c r="AT1177" s="109"/>
      <c r="AU1177" s="109"/>
      <c r="AV1177" s="109"/>
      <c r="AW1177" s="109"/>
      <c r="AX1177" s="109"/>
      <c r="AY1177" s="109"/>
      <c r="AZ1177" s="109"/>
      <c r="BA1177" s="109"/>
      <c r="BB1177" s="109"/>
      <c r="BC1177" s="109"/>
      <c r="BD1177" s="109"/>
      <c r="BE1177" s="109"/>
      <c r="BF1177" s="109"/>
      <c r="BG1177" s="109"/>
      <c r="BH1177" s="109"/>
      <c r="BI1177" s="109"/>
      <c r="BJ1177" s="109"/>
      <c r="BK1177" s="109"/>
      <c r="BL1177" s="109"/>
      <c r="BM1177" s="109"/>
      <c r="BN1177" s="109"/>
      <c r="BO1177" s="109"/>
      <c r="BP1177" s="109"/>
      <c r="BQ1177" s="109"/>
      <c r="BR1177" s="109"/>
      <c r="BS1177" s="109"/>
      <c r="BT1177" s="109"/>
      <c r="BU1177" s="109"/>
      <c r="BV1177" s="109"/>
      <c r="BW1177" s="109"/>
      <c r="BX1177" s="109"/>
      <c r="BY1177" s="109"/>
      <c r="BZ1177" s="109"/>
      <c r="CA1177" s="109"/>
      <c r="CB1177" s="109"/>
      <c r="CC1177" s="109"/>
      <c r="CD1177" s="109"/>
      <c r="CE1177" s="109"/>
      <c r="CF1177" s="109"/>
      <c r="CG1177" s="109"/>
      <c r="CH1177" s="109"/>
      <c r="CI1177" s="109"/>
      <c r="CJ1177" s="109"/>
      <c r="CK1177" s="109"/>
      <c r="CL1177" s="109"/>
      <c r="CM1177" s="109"/>
      <c r="CN1177" s="109"/>
      <c r="CO1177" s="109"/>
      <c r="CP1177" s="109"/>
      <c r="CQ1177" s="109"/>
      <c r="CR1177" s="109"/>
      <c r="CS1177" s="109"/>
      <c r="CT1177" s="109"/>
      <c r="CU1177" s="109"/>
      <c r="CV1177" s="109"/>
      <c r="CW1177" s="109"/>
      <c r="CX1177" s="109"/>
      <c r="CY1177" s="109"/>
      <c r="CZ1177" s="109"/>
      <c r="DA1177" s="109"/>
    </row>
    <row r="1178" spans="1:105">
      <c r="A1178" s="109"/>
      <c r="B1178" s="109"/>
      <c r="C1178" s="109"/>
      <c r="D1178" s="109"/>
      <c r="E1178" s="110"/>
      <c r="F1178" s="110"/>
      <c r="G1178" s="110"/>
      <c r="H1178" s="110"/>
      <c r="I1178" s="110"/>
      <c r="J1178" s="110"/>
      <c r="K1178" s="110"/>
      <c r="L1178" s="110"/>
      <c r="M1178" s="110"/>
      <c r="N1178" s="110"/>
      <c r="O1178" s="110"/>
      <c r="P1178" s="111"/>
      <c r="Q1178" s="110"/>
      <c r="R1178" s="112"/>
      <c r="S1178" s="112"/>
      <c r="T1178" s="109"/>
      <c r="U1178" s="113"/>
      <c r="V1178" s="113"/>
      <c r="W1178" s="113"/>
      <c r="X1178" s="109"/>
      <c r="Y1178" s="109"/>
      <c r="Z1178" s="114"/>
      <c r="AA1178" s="109"/>
      <c r="AB1178" s="109"/>
      <c r="AC1178" s="109"/>
      <c r="AD1178" s="109"/>
      <c r="AE1178" s="109"/>
      <c r="AF1178" s="109"/>
      <c r="AG1178" s="109"/>
      <c r="AH1178" s="109"/>
      <c r="AI1178" s="109"/>
      <c r="AJ1178" s="109"/>
      <c r="AK1178" s="109"/>
      <c r="AL1178" s="109"/>
      <c r="AM1178" s="109"/>
      <c r="AN1178" s="109"/>
      <c r="AO1178" s="109"/>
      <c r="AP1178" s="109"/>
      <c r="AQ1178" s="109"/>
      <c r="AR1178" s="109"/>
      <c r="AS1178" s="109"/>
      <c r="AT1178" s="109"/>
      <c r="AU1178" s="109"/>
      <c r="AV1178" s="109"/>
      <c r="AW1178" s="109"/>
      <c r="AX1178" s="109"/>
      <c r="AY1178" s="109"/>
      <c r="AZ1178" s="109"/>
      <c r="BA1178" s="109"/>
      <c r="BB1178" s="109"/>
      <c r="BC1178" s="109"/>
      <c r="BD1178" s="109"/>
      <c r="BE1178" s="109"/>
      <c r="BF1178" s="109"/>
      <c r="BG1178" s="109"/>
      <c r="BH1178" s="109"/>
      <c r="BI1178" s="109"/>
      <c r="BJ1178" s="109"/>
      <c r="BK1178" s="109"/>
      <c r="BL1178" s="109"/>
      <c r="BM1178" s="109"/>
      <c r="BN1178" s="109"/>
      <c r="BO1178" s="109"/>
      <c r="BP1178" s="109"/>
      <c r="BQ1178" s="109"/>
      <c r="BR1178" s="109"/>
      <c r="BS1178" s="109"/>
      <c r="BT1178" s="109"/>
      <c r="BU1178" s="109"/>
      <c r="BV1178" s="109"/>
      <c r="BW1178" s="109"/>
      <c r="BX1178" s="109"/>
      <c r="BY1178" s="109"/>
      <c r="BZ1178" s="109"/>
      <c r="CA1178" s="109"/>
      <c r="CB1178" s="109"/>
      <c r="CC1178" s="109"/>
      <c r="CD1178" s="109"/>
      <c r="CE1178" s="109"/>
      <c r="CF1178" s="109"/>
      <c r="CG1178" s="109"/>
      <c r="CH1178" s="109"/>
      <c r="CI1178" s="109"/>
      <c r="CJ1178" s="109"/>
      <c r="CK1178" s="109"/>
      <c r="CL1178" s="109"/>
      <c r="CM1178" s="109"/>
      <c r="CN1178" s="109"/>
      <c r="CO1178" s="109"/>
      <c r="CP1178" s="109"/>
      <c r="CQ1178" s="109"/>
      <c r="CR1178" s="109"/>
      <c r="CS1178" s="109"/>
      <c r="CT1178" s="109"/>
      <c r="CU1178" s="109"/>
      <c r="CV1178" s="109"/>
      <c r="CW1178" s="109"/>
      <c r="CX1178" s="109"/>
      <c r="CY1178" s="109"/>
      <c r="CZ1178" s="109"/>
      <c r="DA1178" s="109"/>
    </row>
    <row r="1179" spans="1:105">
      <c r="A1179" s="109"/>
      <c r="B1179" s="109"/>
      <c r="C1179" s="109"/>
      <c r="D1179" s="109"/>
      <c r="E1179" s="110"/>
      <c r="F1179" s="110"/>
      <c r="G1179" s="110"/>
      <c r="H1179" s="110"/>
      <c r="I1179" s="110"/>
      <c r="J1179" s="110"/>
      <c r="K1179" s="110"/>
      <c r="L1179" s="110"/>
      <c r="M1179" s="110"/>
      <c r="N1179" s="110"/>
      <c r="O1179" s="110"/>
      <c r="P1179" s="111"/>
      <c r="Q1179" s="110"/>
      <c r="R1179" s="112"/>
      <c r="S1179" s="112"/>
      <c r="T1179" s="109"/>
      <c r="U1179" s="113"/>
      <c r="V1179" s="113"/>
      <c r="W1179" s="113"/>
      <c r="X1179" s="109"/>
      <c r="Y1179" s="109"/>
      <c r="Z1179" s="114"/>
      <c r="AA1179" s="109"/>
      <c r="AB1179" s="109"/>
      <c r="AC1179" s="109"/>
      <c r="AD1179" s="109"/>
      <c r="AE1179" s="109"/>
      <c r="AF1179" s="109"/>
      <c r="AG1179" s="109"/>
      <c r="AH1179" s="109"/>
      <c r="AI1179" s="109"/>
      <c r="AJ1179" s="109"/>
      <c r="AK1179" s="109"/>
      <c r="AL1179" s="109"/>
      <c r="AM1179" s="109"/>
      <c r="AN1179" s="109"/>
      <c r="AO1179" s="109"/>
      <c r="AP1179" s="109"/>
      <c r="AQ1179" s="109"/>
      <c r="AR1179" s="109"/>
      <c r="AS1179" s="109"/>
      <c r="AT1179" s="109"/>
      <c r="AU1179" s="109"/>
      <c r="AV1179" s="109"/>
      <c r="AW1179" s="109"/>
      <c r="AX1179" s="109"/>
      <c r="AY1179" s="109"/>
      <c r="AZ1179" s="109"/>
      <c r="BA1179" s="109"/>
      <c r="BB1179" s="109"/>
      <c r="BC1179" s="109"/>
      <c r="BD1179" s="109"/>
      <c r="BE1179" s="109"/>
      <c r="BF1179" s="109"/>
      <c r="BG1179" s="109"/>
      <c r="BH1179" s="109"/>
      <c r="BI1179" s="109"/>
      <c r="BJ1179" s="109"/>
      <c r="BK1179" s="109"/>
      <c r="BL1179" s="109"/>
      <c r="BM1179" s="109"/>
      <c r="BN1179" s="109"/>
      <c r="BO1179" s="109"/>
      <c r="BP1179" s="109"/>
      <c r="BQ1179" s="109"/>
      <c r="BR1179" s="109"/>
      <c r="BS1179" s="109"/>
      <c r="BT1179" s="109"/>
      <c r="BU1179" s="109"/>
      <c r="BV1179" s="109"/>
      <c r="BW1179" s="109"/>
      <c r="BX1179" s="109"/>
      <c r="BY1179" s="109"/>
      <c r="BZ1179" s="109"/>
      <c r="CA1179" s="109"/>
      <c r="CB1179" s="109"/>
      <c r="CC1179" s="109"/>
      <c r="CD1179" s="109"/>
      <c r="CE1179" s="109"/>
      <c r="CF1179" s="109"/>
      <c r="CG1179" s="109"/>
      <c r="CH1179" s="109"/>
      <c r="CI1179" s="109"/>
      <c r="CJ1179" s="109"/>
      <c r="CK1179" s="109"/>
      <c r="CL1179" s="109"/>
      <c r="CM1179" s="109"/>
      <c r="CN1179" s="109"/>
      <c r="CO1179" s="109"/>
      <c r="CP1179" s="109"/>
      <c r="CQ1179" s="109"/>
      <c r="CR1179" s="109"/>
      <c r="CS1179" s="109"/>
      <c r="CT1179" s="109"/>
      <c r="CU1179" s="109"/>
      <c r="CV1179" s="109"/>
      <c r="CW1179" s="109"/>
      <c r="CX1179" s="109"/>
      <c r="CY1179" s="109"/>
      <c r="CZ1179" s="109"/>
      <c r="DA1179" s="109"/>
    </row>
    <row r="1180" spans="1:105">
      <c r="A1180" s="109"/>
      <c r="B1180" s="109"/>
      <c r="C1180" s="109"/>
      <c r="D1180" s="109"/>
      <c r="E1180" s="110"/>
      <c r="F1180" s="110"/>
      <c r="G1180" s="110"/>
      <c r="H1180" s="110"/>
      <c r="I1180" s="110"/>
      <c r="J1180" s="110"/>
      <c r="K1180" s="110"/>
      <c r="L1180" s="110"/>
      <c r="M1180" s="110"/>
      <c r="N1180" s="110"/>
      <c r="O1180" s="110"/>
      <c r="P1180" s="111"/>
      <c r="Q1180" s="110"/>
      <c r="R1180" s="112"/>
      <c r="S1180" s="112"/>
      <c r="T1180" s="109"/>
      <c r="U1180" s="113"/>
      <c r="V1180" s="113"/>
      <c r="W1180" s="113"/>
      <c r="X1180" s="109"/>
      <c r="Y1180" s="109"/>
      <c r="Z1180" s="114"/>
      <c r="AA1180" s="109"/>
      <c r="AB1180" s="109"/>
      <c r="AC1180" s="109"/>
      <c r="AD1180" s="109"/>
      <c r="AE1180" s="109"/>
      <c r="AF1180" s="109"/>
      <c r="AG1180" s="109"/>
      <c r="AH1180" s="109"/>
      <c r="AI1180" s="109"/>
      <c r="AJ1180" s="109"/>
      <c r="AK1180" s="109"/>
      <c r="AL1180" s="109"/>
      <c r="AM1180" s="109"/>
      <c r="AN1180" s="109"/>
      <c r="AO1180" s="109"/>
      <c r="AP1180" s="109"/>
      <c r="AQ1180" s="109"/>
      <c r="AR1180" s="109"/>
      <c r="AS1180" s="109"/>
      <c r="AT1180" s="109"/>
      <c r="AU1180" s="109"/>
      <c r="AV1180" s="109"/>
      <c r="AW1180" s="109"/>
      <c r="AX1180" s="109"/>
      <c r="AY1180" s="109"/>
      <c r="AZ1180" s="109"/>
      <c r="BA1180" s="109"/>
      <c r="BB1180" s="109"/>
      <c r="BC1180" s="109"/>
      <c r="BD1180" s="109"/>
      <c r="BE1180" s="109"/>
      <c r="BF1180" s="109"/>
      <c r="BG1180" s="109"/>
      <c r="BH1180" s="109"/>
      <c r="BI1180" s="109"/>
      <c r="BJ1180" s="109"/>
      <c r="BK1180" s="109"/>
      <c r="BL1180" s="109"/>
      <c r="BM1180" s="109"/>
      <c r="BN1180" s="109"/>
      <c r="BO1180" s="109"/>
      <c r="BP1180" s="109"/>
      <c r="BQ1180" s="109"/>
      <c r="BR1180" s="109"/>
      <c r="BS1180" s="109"/>
      <c r="BT1180" s="109"/>
      <c r="BU1180" s="109"/>
      <c r="BV1180" s="109"/>
      <c r="BW1180" s="109"/>
      <c r="BX1180" s="109"/>
      <c r="BY1180" s="109"/>
      <c r="BZ1180" s="109"/>
      <c r="CA1180" s="109"/>
      <c r="CB1180" s="109"/>
      <c r="CC1180" s="109"/>
      <c r="CD1180" s="109"/>
      <c r="CE1180" s="109"/>
      <c r="CF1180" s="109"/>
      <c r="CG1180" s="109"/>
      <c r="CH1180" s="109"/>
      <c r="CI1180" s="109"/>
      <c r="CJ1180" s="109"/>
      <c r="CK1180" s="109"/>
      <c r="CL1180" s="109"/>
      <c r="CM1180" s="109"/>
      <c r="CN1180" s="109"/>
      <c r="CO1180" s="109"/>
      <c r="CP1180" s="109"/>
      <c r="CQ1180" s="109"/>
      <c r="CR1180" s="109"/>
      <c r="CS1180" s="109"/>
      <c r="CT1180" s="109"/>
      <c r="CU1180" s="109"/>
      <c r="CV1180" s="109"/>
      <c r="CW1180" s="109"/>
      <c r="CX1180" s="109"/>
      <c r="CY1180" s="109"/>
      <c r="CZ1180" s="109"/>
      <c r="DA1180" s="109"/>
    </row>
    <row r="1181" spans="1:105">
      <c r="A1181" s="109"/>
      <c r="B1181" s="109"/>
      <c r="C1181" s="109"/>
      <c r="D1181" s="109"/>
      <c r="E1181" s="110"/>
      <c r="F1181" s="110"/>
      <c r="G1181" s="110"/>
      <c r="H1181" s="110"/>
      <c r="I1181" s="110"/>
      <c r="J1181" s="110"/>
      <c r="K1181" s="110"/>
      <c r="L1181" s="110"/>
      <c r="M1181" s="110"/>
      <c r="N1181" s="110"/>
      <c r="O1181" s="110"/>
      <c r="P1181" s="111"/>
      <c r="Q1181" s="110"/>
      <c r="R1181" s="112"/>
      <c r="S1181" s="112"/>
      <c r="T1181" s="109"/>
      <c r="U1181" s="113"/>
      <c r="V1181" s="113"/>
      <c r="W1181" s="113"/>
      <c r="X1181" s="109"/>
      <c r="Y1181" s="109"/>
      <c r="Z1181" s="114"/>
      <c r="AA1181" s="109"/>
      <c r="AB1181" s="109"/>
      <c r="AC1181" s="109"/>
      <c r="AD1181" s="109"/>
      <c r="AE1181" s="109"/>
      <c r="AF1181" s="109"/>
      <c r="AG1181" s="109"/>
      <c r="AH1181" s="109"/>
      <c r="AI1181" s="109"/>
      <c r="AJ1181" s="109"/>
      <c r="AK1181" s="109"/>
      <c r="AL1181" s="109"/>
      <c r="AM1181" s="109"/>
      <c r="AN1181" s="109"/>
      <c r="AO1181" s="109"/>
      <c r="AP1181" s="109"/>
      <c r="AQ1181" s="109"/>
      <c r="AR1181" s="109"/>
      <c r="AS1181" s="109"/>
      <c r="AT1181" s="109"/>
      <c r="AU1181" s="109"/>
      <c r="AV1181" s="109"/>
      <c r="AW1181" s="109"/>
      <c r="AX1181" s="109"/>
      <c r="AY1181" s="109"/>
      <c r="AZ1181" s="109"/>
      <c r="BA1181" s="109"/>
      <c r="BB1181" s="109"/>
      <c r="BC1181" s="109"/>
      <c r="BD1181" s="109"/>
      <c r="BE1181" s="109"/>
      <c r="BF1181" s="109"/>
      <c r="BG1181" s="109"/>
      <c r="BH1181" s="109"/>
      <c r="BI1181" s="109"/>
      <c r="BJ1181" s="109"/>
      <c r="BK1181" s="109"/>
      <c r="BL1181" s="109"/>
      <c r="BM1181" s="109"/>
      <c r="BN1181" s="109"/>
      <c r="BO1181" s="109"/>
      <c r="BP1181" s="109"/>
      <c r="BQ1181" s="109"/>
      <c r="BR1181" s="109"/>
      <c r="BS1181" s="109"/>
      <c r="BT1181" s="109"/>
      <c r="BU1181" s="109"/>
      <c r="BV1181" s="109"/>
      <c r="BW1181" s="109"/>
      <c r="BX1181" s="109"/>
      <c r="BY1181" s="109"/>
      <c r="BZ1181" s="109"/>
      <c r="CA1181" s="109"/>
      <c r="CB1181" s="109"/>
      <c r="CC1181" s="109"/>
      <c r="CD1181" s="109"/>
      <c r="CE1181" s="109"/>
      <c r="CF1181" s="109"/>
      <c r="CG1181" s="109"/>
      <c r="CH1181" s="109"/>
      <c r="CI1181" s="109"/>
      <c r="CJ1181" s="109"/>
      <c r="CK1181" s="109"/>
      <c r="CL1181" s="109"/>
      <c r="CM1181" s="109"/>
      <c r="CN1181" s="109"/>
      <c r="CO1181" s="109"/>
      <c r="CP1181" s="109"/>
      <c r="CQ1181" s="109"/>
      <c r="CR1181" s="109"/>
      <c r="CS1181" s="109"/>
      <c r="CT1181" s="109"/>
      <c r="CU1181" s="109"/>
      <c r="CV1181" s="109"/>
      <c r="CW1181" s="109"/>
      <c r="CX1181" s="109"/>
      <c r="CY1181" s="109"/>
      <c r="CZ1181" s="109"/>
      <c r="DA1181" s="109"/>
    </row>
    <row r="1182" spans="1:105">
      <c r="A1182" s="109"/>
      <c r="B1182" s="109"/>
      <c r="C1182" s="109"/>
      <c r="D1182" s="109"/>
      <c r="E1182" s="110"/>
      <c r="F1182" s="110"/>
      <c r="G1182" s="110"/>
      <c r="H1182" s="110"/>
      <c r="I1182" s="110"/>
      <c r="J1182" s="110"/>
      <c r="K1182" s="110"/>
      <c r="L1182" s="110"/>
      <c r="M1182" s="110"/>
      <c r="N1182" s="110"/>
      <c r="O1182" s="110"/>
      <c r="P1182" s="111"/>
      <c r="Q1182" s="110"/>
      <c r="R1182" s="112"/>
      <c r="S1182" s="112"/>
      <c r="T1182" s="109"/>
      <c r="U1182" s="113"/>
      <c r="V1182" s="113"/>
      <c r="W1182" s="113"/>
      <c r="X1182" s="109"/>
      <c r="Y1182" s="109"/>
      <c r="Z1182" s="114"/>
      <c r="AA1182" s="109"/>
      <c r="AB1182" s="109"/>
      <c r="AC1182" s="109"/>
      <c r="AD1182" s="109"/>
      <c r="AE1182" s="109"/>
      <c r="AF1182" s="109"/>
      <c r="AG1182" s="109"/>
      <c r="AH1182" s="109"/>
      <c r="AI1182" s="109"/>
      <c r="AJ1182" s="109"/>
      <c r="AK1182" s="109"/>
      <c r="AL1182" s="109"/>
      <c r="AM1182" s="109"/>
      <c r="AN1182" s="109"/>
      <c r="AO1182" s="109"/>
      <c r="AP1182" s="109"/>
      <c r="AQ1182" s="109"/>
      <c r="AR1182" s="109"/>
      <c r="AS1182" s="109"/>
      <c r="AT1182" s="109"/>
      <c r="AU1182" s="109"/>
      <c r="AV1182" s="109"/>
      <c r="AW1182" s="109"/>
      <c r="AX1182" s="109"/>
      <c r="AY1182" s="109"/>
      <c r="AZ1182" s="109"/>
      <c r="BA1182" s="109"/>
      <c r="BB1182" s="109"/>
      <c r="BC1182" s="109"/>
      <c r="BD1182" s="109"/>
      <c r="BE1182" s="109"/>
      <c r="BF1182" s="109"/>
      <c r="BG1182" s="109"/>
      <c r="BH1182" s="109"/>
      <c r="BI1182" s="109"/>
      <c r="BJ1182" s="109"/>
      <c r="BK1182" s="109"/>
      <c r="BL1182" s="109"/>
      <c r="BM1182" s="109"/>
      <c r="BN1182" s="109"/>
      <c r="BO1182" s="109"/>
      <c r="BP1182" s="109"/>
      <c r="BQ1182" s="109"/>
      <c r="BR1182" s="109"/>
      <c r="BS1182" s="109"/>
      <c r="BT1182" s="109"/>
      <c r="BU1182" s="109"/>
      <c r="BV1182" s="109"/>
      <c r="BW1182" s="109"/>
      <c r="BX1182" s="109"/>
      <c r="BY1182" s="109"/>
      <c r="BZ1182" s="109"/>
      <c r="CA1182" s="109"/>
      <c r="CB1182" s="109"/>
      <c r="CC1182" s="109"/>
      <c r="CD1182" s="109"/>
      <c r="CE1182" s="109"/>
      <c r="CF1182" s="109"/>
      <c r="CG1182" s="109"/>
      <c r="CH1182" s="109"/>
      <c r="CI1182" s="109"/>
      <c r="CJ1182" s="109"/>
      <c r="CK1182" s="109"/>
      <c r="CL1182" s="109"/>
      <c r="CM1182" s="109"/>
      <c r="CN1182" s="109"/>
      <c r="CO1182" s="109"/>
      <c r="CP1182" s="109"/>
      <c r="CQ1182" s="109"/>
      <c r="CR1182" s="109"/>
      <c r="CS1182" s="109"/>
      <c r="CT1182" s="109"/>
      <c r="CU1182" s="109"/>
      <c r="CV1182" s="109"/>
      <c r="CW1182" s="109"/>
      <c r="CX1182" s="109"/>
      <c r="CY1182" s="109"/>
      <c r="CZ1182" s="109"/>
      <c r="DA1182" s="109"/>
    </row>
    <row r="1183" spans="1:105">
      <c r="A1183" s="109"/>
      <c r="B1183" s="109"/>
      <c r="C1183" s="109"/>
      <c r="D1183" s="109"/>
      <c r="E1183" s="110"/>
      <c r="F1183" s="110"/>
      <c r="G1183" s="110"/>
      <c r="H1183" s="110"/>
      <c r="I1183" s="110"/>
      <c r="J1183" s="110"/>
      <c r="K1183" s="110"/>
      <c r="L1183" s="110"/>
      <c r="M1183" s="110"/>
      <c r="N1183" s="110"/>
      <c r="O1183" s="110"/>
      <c r="P1183" s="111"/>
      <c r="Q1183" s="110"/>
      <c r="R1183" s="112"/>
      <c r="S1183" s="112"/>
      <c r="T1183" s="109"/>
      <c r="U1183" s="113"/>
      <c r="V1183" s="113"/>
      <c r="W1183" s="113"/>
      <c r="X1183" s="109"/>
      <c r="Y1183" s="109"/>
      <c r="Z1183" s="114"/>
      <c r="AA1183" s="109"/>
      <c r="AB1183" s="109"/>
      <c r="AC1183" s="109"/>
      <c r="AD1183" s="109"/>
      <c r="AE1183" s="109"/>
      <c r="AF1183" s="109"/>
      <c r="AG1183" s="109"/>
      <c r="AH1183" s="109"/>
      <c r="AI1183" s="109"/>
      <c r="AJ1183" s="109"/>
      <c r="AK1183" s="109"/>
      <c r="AL1183" s="109"/>
      <c r="AM1183" s="109"/>
      <c r="AN1183" s="109"/>
      <c r="AO1183" s="109"/>
      <c r="AP1183" s="109"/>
      <c r="AQ1183" s="109"/>
      <c r="AR1183" s="109"/>
      <c r="AS1183" s="109"/>
      <c r="AT1183" s="109"/>
      <c r="AU1183" s="109"/>
      <c r="AV1183" s="109"/>
      <c r="AW1183" s="109"/>
      <c r="AX1183" s="109"/>
      <c r="AY1183" s="109"/>
      <c r="AZ1183" s="109"/>
      <c r="BA1183" s="109"/>
      <c r="BB1183" s="109"/>
      <c r="BC1183" s="109"/>
      <c r="BD1183" s="109"/>
      <c r="BE1183" s="109"/>
      <c r="BF1183" s="109"/>
      <c r="BG1183" s="109"/>
      <c r="BH1183" s="109"/>
      <c r="BI1183" s="109"/>
      <c r="BJ1183" s="109"/>
      <c r="BK1183" s="109"/>
      <c r="BL1183" s="109"/>
      <c r="BM1183" s="109"/>
      <c r="BN1183" s="109"/>
      <c r="BO1183" s="109"/>
      <c r="BP1183" s="109"/>
      <c r="BQ1183" s="109"/>
      <c r="BR1183" s="109"/>
      <c r="BS1183" s="109"/>
      <c r="BT1183" s="109"/>
      <c r="BU1183" s="109"/>
      <c r="BV1183" s="109"/>
      <c r="BW1183" s="109"/>
      <c r="BX1183" s="109"/>
      <c r="BY1183" s="109"/>
      <c r="BZ1183" s="109"/>
      <c r="CA1183" s="109"/>
      <c r="CB1183" s="109"/>
      <c r="CC1183" s="109"/>
      <c r="CD1183" s="109"/>
      <c r="CE1183" s="109"/>
      <c r="CF1183" s="109"/>
      <c r="CG1183" s="109"/>
      <c r="CH1183" s="109"/>
      <c r="CI1183" s="109"/>
      <c r="CJ1183" s="109"/>
      <c r="CK1183" s="109"/>
      <c r="CL1183" s="109"/>
      <c r="CM1183" s="109"/>
      <c r="CN1183" s="109"/>
      <c r="CO1183" s="109"/>
      <c r="CP1183" s="109"/>
      <c r="CQ1183" s="109"/>
      <c r="CR1183" s="109"/>
      <c r="CS1183" s="109"/>
      <c r="CT1183" s="109"/>
      <c r="CU1183" s="109"/>
      <c r="CV1183" s="109"/>
      <c r="CW1183" s="109"/>
      <c r="CX1183" s="109"/>
      <c r="CY1183" s="109"/>
      <c r="CZ1183" s="109"/>
      <c r="DA1183" s="109"/>
    </row>
    <row r="1184" spans="1:105">
      <c r="A1184" s="109"/>
      <c r="B1184" s="109"/>
      <c r="C1184" s="109"/>
      <c r="D1184" s="109"/>
      <c r="E1184" s="110"/>
      <c r="F1184" s="110"/>
      <c r="G1184" s="110"/>
      <c r="H1184" s="110"/>
      <c r="I1184" s="110"/>
      <c r="J1184" s="110"/>
      <c r="K1184" s="110"/>
      <c r="L1184" s="110"/>
      <c r="M1184" s="110"/>
      <c r="N1184" s="110"/>
      <c r="O1184" s="110"/>
      <c r="P1184" s="111"/>
      <c r="Q1184" s="110"/>
      <c r="R1184" s="112"/>
      <c r="S1184" s="112"/>
      <c r="T1184" s="109"/>
      <c r="U1184" s="113"/>
      <c r="V1184" s="113"/>
      <c r="W1184" s="113"/>
      <c r="X1184" s="109"/>
      <c r="Y1184" s="109"/>
      <c r="Z1184" s="114"/>
      <c r="AA1184" s="109"/>
      <c r="AB1184" s="109"/>
      <c r="AC1184" s="109"/>
      <c r="AD1184" s="109"/>
      <c r="AE1184" s="109"/>
      <c r="AF1184" s="109"/>
      <c r="AG1184" s="109"/>
      <c r="AH1184" s="109"/>
      <c r="AI1184" s="109"/>
      <c r="AJ1184" s="109"/>
      <c r="AK1184" s="109"/>
      <c r="AL1184" s="109"/>
      <c r="AM1184" s="109"/>
      <c r="AN1184" s="109"/>
      <c r="AO1184" s="109"/>
      <c r="AP1184" s="109"/>
      <c r="AQ1184" s="109"/>
      <c r="AR1184" s="109"/>
      <c r="AS1184" s="109"/>
      <c r="AT1184" s="109"/>
      <c r="AU1184" s="109"/>
      <c r="AV1184" s="109"/>
      <c r="AW1184" s="109"/>
      <c r="AX1184" s="109"/>
      <c r="AY1184" s="109"/>
      <c r="AZ1184" s="109"/>
      <c r="BA1184" s="109"/>
      <c r="BB1184" s="109"/>
      <c r="BC1184" s="109"/>
      <c r="BD1184" s="109"/>
      <c r="BE1184" s="109"/>
      <c r="BF1184" s="109"/>
      <c r="BG1184" s="109"/>
      <c r="BH1184" s="109"/>
      <c r="BI1184" s="109"/>
      <c r="BJ1184" s="109"/>
      <c r="BK1184" s="109"/>
      <c r="BL1184" s="109"/>
      <c r="BM1184" s="109"/>
      <c r="BN1184" s="109"/>
      <c r="BO1184" s="109"/>
      <c r="BP1184" s="109"/>
      <c r="BQ1184" s="109"/>
      <c r="BR1184" s="109"/>
      <c r="BS1184" s="109"/>
      <c r="BT1184" s="109"/>
      <c r="BU1184" s="109"/>
      <c r="BV1184" s="109"/>
      <c r="BW1184" s="109"/>
      <c r="BX1184" s="109"/>
      <c r="BY1184" s="109"/>
      <c r="BZ1184" s="109"/>
      <c r="CA1184" s="109"/>
      <c r="CB1184" s="109"/>
      <c r="CC1184" s="109"/>
      <c r="CD1184" s="109"/>
      <c r="CE1184" s="109"/>
      <c r="CF1184" s="109"/>
      <c r="CG1184" s="109"/>
      <c r="CH1184" s="109"/>
      <c r="CI1184" s="109"/>
      <c r="CJ1184" s="109"/>
      <c r="CK1184" s="109"/>
      <c r="CL1184" s="109"/>
      <c r="CM1184" s="109"/>
      <c r="CN1184" s="109"/>
      <c r="CO1184" s="109"/>
      <c r="CP1184" s="109"/>
      <c r="CQ1184" s="109"/>
      <c r="CR1184" s="109"/>
      <c r="CS1184" s="109"/>
      <c r="CT1184" s="109"/>
      <c r="CU1184" s="109"/>
      <c r="CV1184" s="109"/>
      <c r="CW1184" s="109"/>
      <c r="CX1184" s="109"/>
      <c r="CY1184" s="109"/>
      <c r="CZ1184" s="109"/>
      <c r="DA1184" s="109"/>
    </row>
    <row r="1185" spans="1:105">
      <c r="A1185" s="109"/>
      <c r="B1185" s="109"/>
      <c r="C1185" s="109"/>
      <c r="D1185" s="109"/>
      <c r="E1185" s="110"/>
      <c r="F1185" s="110"/>
      <c r="G1185" s="110"/>
      <c r="H1185" s="110"/>
      <c r="I1185" s="110"/>
      <c r="J1185" s="110"/>
      <c r="K1185" s="110"/>
      <c r="L1185" s="110"/>
      <c r="M1185" s="110"/>
      <c r="N1185" s="110"/>
      <c r="O1185" s="110"/>
      <c r="P1185" s="111"/>
      <c r="Q1185" s="110"/>
      <c r="R1185" s="112"/>
      <c r="S1185" s="112"/>
      <c r="T1185" s="109"/>
      <c r="U1185" s="113"/>
      <c r="V1185" s="113"/>
      <c r="W1185" s="113"/>
      <c r="X1185" s="109"/>
      <c r="Y1185" s="109"/>
      <c r="Z1185" s="114"/>
      <c r="AA1185" s="109"/>
      <c r="AB1185" s="109"/>
      <c r="AC1185" s="109"/>
      <c r="AD1185" s="109"/>
      <c r="AE1185" s="109"/>
      <c r="AF1185" s="109"/>
      <c r="AG1185" s="109"/>
      <c r="AH1185" s="109"/>
      <c r="AI1185" s="109"/>
      <c r="AJ1185" s="109"/>
      <c r="AK1185" s="109"/>
      <c r="AL1185" s="109"/>
      <c r="AM1185" s="109"/>
      <c r="AN1185" s="109"/>
      <c r="AO1185" s="109"/>
      <c r="AP1185" s="109"/>
      <c r="AQ1185" s="109"/>
      <c r="AR1185" s="109"/>
      <c r="AS1185" s="109"/>
      <c r="AT1185" s="109"/>
      <c r="AU1185" s="109"/>
      <c r="AV1185" s="109"/>
      <c r="AW1185" s="109"/>
      <c r="AX1185" s="109"/>
      <c r="AY1185" s="109"/>
      <c r="AZ1185" s="109"/>
      <c r="BA1185" s="109"/>
      <c r="BB1185" s="109"/>
      <c r="BC1185" s="109"/>
      <c r="BD1185" s="109"/>
      <c r="BE1185" s="109"/>
      <c r="BF1185" s="109"/>
      <c r="BG1185" s="109"/>
      <c r="BH1185" s="109"/>
      <c r="BI1185" s="109"/>
      <c r="BJ1185" s="109"/>
      <c r="BK1185" s="109"/>
      <c r="BL1185" s="109"/>
      <c r="BM1185" s="109"/>
      <c r="BN1185" s="109"/>
      <c r="BO1185" s="109"/>
      <c r="BP1185" s="109"/>
      <c r="BQ1185" s="109"/>
      <c r="BR1185" s="109"/>
      <c r="BS1185" s="109"/>
      <c r="BT1185" s="109"/>
      <c r="BU1185" s="109"/>
      <c r="BV1185" s="109"/>
      <c r="BW1185" s="109"/>
      <c r="BX1185" s="109"/>
      <c r="BY1185" s="109"/>
      <c r="BZ1185" s="109"/>
      <c r="CA1185" s="109"/>
      <c r="CB1185" s="109"/>
      <c r="CC1185" s="109"/>
      <c r="CD1185" s="109"/>
      <c r="CE1185" s="109"/>
      <c r="CF1185" s="109"/>
      <c r="CG1185" s="109"/>
      <c r="CH1185" s="109"/>
      <c r="CI1185" s="109"/>
      <c r="CJ1185" s="109"/>
      <c r="CK1185" s="109"/>
      <c r="CL1185" s="109"/>
      <c r="CM1185" s="109"/>
      <c r="CN1185" s="109"/>
      <c r="CO1185" s="109"/>
      <c r="CP1185" s="109"/>
      <c r="CQ1185" s="109"/>
      <c r="CR1185" s="109"/>
      <c r="CS1185" s="109"/>
      <c r="CT1185" s="109"/>
      <c r="CU1185" s="109"/>
      <c r="CV1185" s="109"/>
      <c r="CW1185" s="109"/>
      <c r="CX1185" s="109"/>
      <c r="CY1185" s="109"/>
      <c r="CZ1185" s="109"/>
      <c r="DA1185" s="109"/>
    </row>
    <row r="1186" spans="1:105">
      <c r="A1186" s="109"/>
      <c r="B1186" s="109"/>
      <c r="C1186" s="109"/>
      <c r="D1186" s="109"/>
      <c r="E1186" s="110"/>
      <c r="F1186" s="110"/>
      <c r="G1186" s="110"/>
      <c r="H1186" s="110"/>
      <c r="I1186" s="110"/>
      <c r="J1186" s="110"/>
      <c r="K1186" s="110"/>
      <c r="L1186" s="110"/>
      <c r="M1186" s="110"/>
      <c r="N1186" s="110"/>
      <c r="O1186" s="110"/>
      <c r="P1186" s="111"/>
      <c r="Q1186" s="110"/>
      <c r="R1186" s="112"/>
      <c r="S1186" s="112"/>
      <c r="T1186" s="109"/>
      <c r="U1186" s="113"/>
      <c r="V1186" s="113"/>
      <c r="W1186" s="113"/>
      <c r="X1186" s="109"/>
      <c r="Y1186" s="109"/>
      <c r="Z1186" s="114"/>
      <c r="AA1186" s="109"/>
      <c r="AB1186" s="109"/>
      <c r="AC1186" s="109"/>
      <c r="AD1186" s="109"/>
      <c r="AE1186" s="109"/>
      <c r="AF1186" s="109"/>
      <c r="AG1186" s="109"/>
      <c r="AH1186" s="109"/>
      <c r="AI1186" s="109"/>
      <c r="AJ1186" s="109"/>
      <c r="AK1186" s="109"/>
      <c r="AL1186" s="109"/>
      <c r="AM1186" s="109"/>
      <c r="AN1186" s="109"/>
      <c r="AO1186" s="109"/>
      <c r="AP1186" s="109"/>
      <c r="AQ1186" s="109"/>
      <c r="AR1186" s="109"/>
      <c r="AS1186" s="109"/>
      <c r="AT1186" s="109"/>
      <c r="AU1186" s="109"/>
      <c r="AV1186" s="109"/>
      <c r="AW1186" s="109"/>
      <c r="AX1186" s="109"/>
      <c r="AY1186" s="109"/>
      <c r="AZ1186" s="109"/>
      <c r="BA1186" s="109"/>
      <c r="BB1186" s="109"/>
      <c r="BC1186" s="109"/>
      <c r="BD1186" s="109"/>
      <c r="BE1186" s="109"/>
      <c r="BF1186" s="109"/>
      <c r="BG1186" s="109"/>
      <c r="BH1186" s="109"/>
      <c r="BI1186" s="109"/>
      <c r="BJ1186" s="109"/>
      <c r="BK1186" s="109"/>
      <c r="BL1186" s="109"/>
      <c r="BM1186" s="109"/>
      <c r="BN1186" s="109"/>
      <c r="BO1186" s="109"/>
      <c r="BP1186" s="109"/>
      <c r="BQ1186" s="109"/>
      <c r="BR1186" s="109"/>
      <c r="BS1186" s="109"/>
      <c r="BT1186" s="109"/>
      <c r="BU1186" s="109"/>
      <c r="BV1186" s="109"/>
      <c r="BW1186" s="109"/>
      <c r="BX1186" s="109"/>
      <c r="BY1186" s="109"/>
      <c r="BZ1186" s="109"/>
      <c r="CA1186" s="109"/>
      <c r="CB1186" s="109"/>
      <c r="CC1186" s="109"/>
      <c r="CD1186" s="109"/>
      <c r="CE1186" s="109"/>
      <c r="CF1186" s="109"/>
      <c r="CG1186" s="109"/>
      <c r="CH1186" s="109"/>
      <c r="CI1186" s="109"/>
      <c r="CJ1186" s="109"/>
      <c r="CK1186" s="109"/>
      <c r="CL1186" s="109"/>
      <c r="CM1186" s="109"/>
      <c r="CN1186" s="109"/>
      <c r="CO1186" s="109"/>
      <c r="CP1186" s="109"/>
      <c r="CQ1186" s="109"/>
      <c r="CR1186" s="109"/>
      <c r="CS1186" s="109"/>
      <c r="CT1186" s="109"/>
      <c r="CU1186" s="109"/>
      <c r="CV1186" s="109"/>
      <c r="CW1186" s="109"/>
      <c r="CX1186" s="109"/>
      <c r="CY1186" s="109"/>
      <c r="CZ1186" s="109"/>
      <c r="DA1186" s="109"/>
    </row>
    <row r="1187" spans="1:105">
      <c r="A1187" s="109"/>
      <c r="B1187" s="109"/>
      <c r="C1187" s="109"/>
      <c r="D1187" s="109"/>
      <c r="E1187" s="110"/>
      <c r="F1187" s="110"/>
      <c r="G1187" s="110"/>
      <c r="H1187" s="110"/>
      <c r="I1187" s="110"/>
      <c r="J1187" s="110"/>
      <c r="K1187" s="110"/>
      <c r="L1187" s="110"/>
      <c r="M1187" s="110"/>
      <c r="N1187" s="110"/>
      <c r="O1187" s="110"/>
      <c r="P1187" s="111"/>
      <c r="Q1187" s="110"/>
      <c r="R1187" s="112"/>
      <c r="S1187" s="112"/>
      <c r="T1187" s="109"/>
      <c r="U1187" s="113"/>
      <c r="V1187" s="113"/>
      <c r="W1187" s="113"/>
      <c r="X1187" s="109"/>
      <c r="Y1187" s="109"/>
      <c r="Z1187" s="114"/>
      <c r="AA1187" s="109"/>
      <c r="AB1187" s="109"/>
      <c r="AC1187" s="109"/>
      <c r="AD1187" s="109"/>
      <c r="AE1187" s="109"/>
      <c r="AF1187" s="109"/>
      <c r="AG1187" s="109"/>
      <c r="AH1187" s="109"/>
      <c r="AI1187" s="109"/>
      <c r="AJ1187" s="109"/>
      <c r="AK1187" s="109"/>
      <c r="AL1187" s="109"/>
      <c r="AM1187" s="109"/>
      <c r="AN1187" s="109"/>
      <c r="AO1187" s="109"/>
      <c r="AP1187" s="109"/>
      <c r="AQ1187" s="109"/>
      <c r="AR1187" s="109"/>
      <c r="AS1187" s="109"/>
      <c r="AT1187" s="109"/>
      <c r="AU1187" s="109"/>
      <c r="AV1187" s="109"/>
      <c r="AW1187" s="109"/>
      <c r="AX1187" s="109"/>
      <c r="AY1187" s="109"/>
      <c r="AZ1187" s="109"/>
      <c r="BA1187" s="109"/>
      <c r="BB1187" s="109"/>
      <c r="BC1187" s="109"/>
      <c r="BD1187" s="109"/>
      <c r="BE1187" s="109"/>
      <c r="BF1187" s="109"/>
      <c r="BG1187" s="109"/>
      <c r="BH1187" s="109"/>
      <c r="BI1187" s="109"/>
      <c r="BJ1187" s="109"/>
      <c r="BK1187" s="109"/>
      <c r="BL1187" s="109"/>
      <c r="BM1187" s="109"/>
      <c r="BN1187" s="109"/>
      <c r="BO1187" s="109"/>
      <c r="BP1187" s="109"/>
      <c r="BQ1187" s="109"/>
      <c r="BR1187" s="109"/>
      <c r="BS1187" s="109"/>
      <c r="BT1187" s="109"/>
      <c r="BU1187" s="109"/>
      <c r="BV1187" s="109"/>
      <c r="BW1187" s="109"/>
      <c r="BX1187" s="109"/>
      <c r="BY1187" s="109"/>
      <c r="BZ1187" s="109"/>
      <c r="CA1187" s="109"/>
      <c r="CB1187" s="109"/>
      <c r="CC1187" s="109"/>
      <c r="CD1187" s="109"/>
      <c r="CE1187" s="109"/>
      <c r="CF1187" s="109"/>
      <c r="CG1187" s="109"/>
      <c r="CH1187" s="109"/>
      <c r="CI1187" s="109"/>
      <c r="CJ1187" s="109"/>
      <c r="CK1187" s="109"/>
      <c r="CL1187" s="109"/>
      <c r="CM1187" s="109"/>
      <c r="CN1187" s="109"/>
      <c r="CO1187" s="109"/>
      <c r="CP1187" s="109"/>
      <c r="CQ1187" s="109"/>
      <c r="CR1187" s="109"/>
      <c r="CS1187" s="109"/>
      <c r="CT1187" s="109"/>
      <c r="CU1187" s="109"/>
      <c r="CV1187" s="109"/>
      <c r="CW1187" s="109"/>
      <c r="CX1187" s="109"/>
      <c r="CY1187" s="109"/>
      <c r="CZ1187" s="109"/>
      <c r="DA1187" s="109"/>
    </row>
    <row r="1188" spans="1:105">
      <c r="A1188" s="109"/>
      <c r="B1188" s="109"/>
      <c r="C1188" s="109"/>
      <c r="D1188" s="109"/>
      <c r="E1188" s="110"/>
      <c r="F1188" s="110"/>
      <c r="G1188" s="110"/>
      <c r="H1188" s="110"/>
      <c r="I1188" s="110"/>
      <c r="J1188" s="110"/>
      <c r="K1188" s="110"/>
      <c r="L1188" s="110"/>
      <c r="M1188" s="110"/>
      <c r="N1188" s="110"/>
      <c r="O1188" s="110"/>
      <c r="P1188" s="111"/>
      <c r="Q1188" s="110"/>
      <c r="R1188" s="112"/>
      <c r="S1188" s="112"/>
      <c r="T1188" s="109"/>
      <c r="U1188" s="113"/>
      <c r="V1188" s="113"/>
      <c r="W1188" s="113"/>
      <c r="X1188" s="109"/>
      <c r="Y1188" s="109"/>
      <c r="Z1188" s="114"/>
      <c r="AA1188" s="109"/>
      <c r="AB1188" s="109"/>
      <c r="AC1188" s="109"/>
      <c r="AD1188" s="109"/>
      <c r="AE1188" s="109"/>
      <c r="AF1188" s="109"/>
      <c r="AG1188" s="109"/>
      <c r="AH1188" s="109"/>
      <c r="AI1188" s="109"/>
      <c r="AJ1188" s="109"/>
      <c r="AK1188" s="109"/>
      <c r="AL1188" s="109"/>
      <c r="AM1188" s="109"/>
      <c r="AN1188" s="109"/>
      <c r="AO1188" s="109"/>
      <c r="AP1188" s="109"/>
      <c r="AQ1188" s="109"/>
      <c r="AR1188" s="109"/>
      <c r="AS1188" s="109"/>
      <c r="AT1188" s="109"/>
      <c r="AU1188" s="109"/>
      <c r="AV1188" s="109"/>
      <c r="AW1188" s="109"/>
      <c r="AX1188" s="109"/>
      <c r="AY1188" s="109"/>
      <c r="AZ1188" s="109"/>
      <c r="BA1188" s="109"/>
      <c r="BB1188" s="109"/>
      <c r="BC1188" s="109"/>
      <c r="BD1188" s="109"/>
      <c r="BE1188" s="109"/>
      <c r="BF1188" s="109"/>
      <c r="BG1188" s="109"/>
      <c r="BH1188" s="109"/>
      <c r="BI1188" s="109"/>
      <c r="BJ1188" s="109"/>
      <c r="BK1188" s="109"/>
      <c r="BL1188" s="109"/>
      <c r="BM1188" s="109"/>
      <c r="BN1188" s="109"/>
      <c r="BO1188" s="109"/>
      <c r="BP1188" s="109"/>
      <c r="BQ1188" s="109"/>
      <c r="BR1188" s="109"/>
      <c r="BS1188" s="109"/>
      <c r="BT1188" s="109"/>
      <c r="BU1188" s="109"/>
      <c r="BV1188" s="109"/>
      <c r="BW1188" s="109"/>
      <c r="BX1188" s="109"/>
      <c r="BY1188" s="109"/>
      <c r="BZ1188" s="109"/>
      <c r="CA1188" s="109"/>
      <c r="CB1188" s="109"/>
      <c r="CC1188" s="109"/>
      <c r="CD1188" s="109"/>
      <c r="CE1188" s="109"/>
      <c r="CF1188" s="109"/>
      <c r="CG1188" s="109"/>
      <c r="CH1188" s="109"/>
      <c r="CI1188" s="109"/>
      <c r="CJ1188" s="109"/>
      <c r="CK1188" s="109"/>
      <c r="CL1188" s="109"/>
      <c r="CM1188" s="109"/>
      <c r="CN1188" s="109"/>
      <c r="CO1188" s="109"/>
      <c r="CP1188" s="109"/>
      <c r="CQ1188" s="109"/>
      <c r="CR1188" s="109"/>
      <c r="CS1188" s="109"/>
      <c r="CT1188" s="109"/>
      <c r="CU1188" s="109"/>
      <c r="CV1188" s="109"/>
      <c r="CW1188" s="109"/>
      <c r="CX1188" s="109"/>
      <c r="CY1188" s="109"/>
      <c r="CZ1188" s="109"/>
      <c r="DA1188" s="109"/>
    </row>
    <row r="1189" spans="1:105">
      <c r="A1189" s="109"/>
      <c r="B1189" s="109"/>
      <c r="C1189" s="109"/>
      <c r="D1189" s="109"/>
      <c r="E1189" s="110"/>
      <c r="F1189" s="110"/>
      <c r="G1189" s="110"/>
      <c r="H1189" s="110"/>
      <c r="I1189" s="110"/>
      <c r="J1189" s="110"/>
      <c r="K1189" s="110"/>
      <c r="L1189" s="110"/>
      <c r="M1189" s="110"/>
      <c r="N1189" s="110"/>
      <c r="O1189" s="110"/>
      <c r="P1189" s="111"/>
      <c r="Q1189" s="110"/>
      <c r="R1189" s="112"/>
      <c r="S1189" s="112"/>
      <c r="T1189" s="109"/>
      <c r="U1189" s="113"/>
      <c r="V1189" s="113"/>
      <c r="W1189" s="113"/>
      <c r="X1189" s="109"/>
      <c r="Y1189" s="109"/>
      <c r="Z1189" s="114"/>
      <c r="AA1189" s="109"/>
      <c r="AB1189" s="109"/>
      <c r="AC1189" s="109"/>
      <c r="AD1189" s="109"/>
      <c r="AE1189" s="109"/>
      <c r="AF1189" s="109"/>
      <c r="AG1189" s="109"/>
      <c r="AH1189" s="109"/>
      <c r="AI1189" s="109"/>
      <c r="AJ1189" s="109"/>
      <c r="AK1189" s="109"/>
      <c r="AL1189" s="109"/>
      <c r="AM1189" s="109"/>
      <c r="AN1189" s="109"/>
      <c r="AO1189" s="109"/>
      <c r="AP1189" s="109"/>
      <c r="AQ1189" s="109"/>
      <c r="AR1189" s="109"/>
      <c r="AS1189" s="109"/>
      <c r="AT1189" s="109"/>
      <c r="AU1189" s="109"/>
      <c r="AV1189" s="109"/>
      <c r="AW1189" s="109"/>
      <c r="AX1189" s="109"/>
      <c r="AY1189" s="109"/>
      <c r="AZ1189" s="109"/>
      <c r="BA1189" s="109"/>
      <c r="BB1189" s="109"/>
      <c r="BC1189" s="109"/>
      <c r="BD1189" s="109"/>
      <c r="BE1189" s="109"/>
      <c r="BF1189" s="109"/>
      <c r="BG1189" s="109"/>
      <c r="BH1189" s="109"/>
      <c r="BI1189" s="109"/>
      <c r="BJ1189" s="109"/>
      <c r="BK1189" s="109"/>
      <c r="BL1189" s="109"/>
      <c r="BM1189" s="109"/>
      <c r="BN1189" s="109"/>
      <c r="BO1189" s="109"/>
      <c r="BP1189" s="109"/>
      <c r="BQ1189" s="109"/>
      <c r="BR1189" s="109"/>
      <c r="BS1189" s="109"/>
      <c r="BT1189" s="109"/>
      <c r="BU1189" s="109"/>
      <c r="BV1189" s="109"/>
      <c r="BW1189" s="109"/>
      <c r="BX1189" s="109"/>
      <c r="BY1189" s="109"/>
      <c r="BZ1189" s="109"/>
      <c r="CA1189" s="109"/>
      <c r="CB1189" s="109"/>
      <c r="CC1189" s="109"/>
      <c r="CD1189" s="109"/>
      <c r="CE1189" s="109"/>
      <c r="CF1189" s="109"/>
      <c r="CG1189" s="109"/>
      <c r="CH1189" s="109"/>
      <c r="CI1189" s="109"/>
      <c r="CJ1189" s="109"/>
      <c r="CK1189" s="109"/>
      <c r="CL1189" s="109"/>
      <c r="CM1189" s="109"/>
      <c r="CN1189" s="109"/>
      <c r="CO1189" s="109"/>
      <c r="CP1189" s="109"/>
      <c r="CQ1189" s="109"/>
      <c r="CR1189" s="109"/>
      <c r="CS1189" s="109"/>
      <c r="CT1189" s="109"/>
      <c r="CU1189" s="109"/>
      <c r="CV1189" s="109"/>
      <c r="CW1189" s="109"/>
      <c r="CX1189" s="109"/>
      <c r="CY1189" s="109"/>
      <c r="CZ1189" s="109"/>
      <c r="DA1189" s="109"/>
    </row>
    <row r="1190" spans="1:105">
      <c r="A1190" s="109"/>
      <c r="B1190" s="109"/>
      <c r="C1190" s="109"/>
      <c r="D1190" s="109"/>
      <c r="E1190" s="110"/>
      <c r="F1190" s="110"/>
      <c r="G1190" s="110"/>
      <c r="H1190" s="110"/>
      <c r="I1190" s="110"/>
      <c r="J1190" s="110"/>
      <c r="K1190" s="110"/>
      <c r="L1190" s="110"/>
      <c r="M1190" s="110"/>
      <c r="N1190" s="110"/>
      <c r="O1190" s="110"/>
      <c r="P1190" s="111"/>
      <c r="Q1190" s="110"/>
      <c r="R1190" s="112"/>
      <c r="S1190" s="112"/>
      <c r="T1190" s="109"/>
      <c r="U1190" s="113"/>
      <c r="V1190" s="113"/>
      <c r="W1190" s="113"/>
      <c r="X1190" s="109"/>
      <c r="Y1190" s="109"/>
      <c r="Z1190" s="114"/>
      <c r="AA1190" s="109"/>
      <c r="AB1190" s="109"/>
      <c r="AC1190" s="109"/>
      <c r="AD1190" s="109"/>
      <c r="AE1190" s="109"/>
      <c r="AF1190" s="109"/>
      <c r="AG1190" s="109"/>
      <c r="AH1190" s="109"/>
      <c r="AI1190" s="109"/>
      <c r="AJ1190" s="109"/>
      <c r="AK1190" s="109"/>
      <c r="AL1190" s="109"/>
      <c r="AM1190" s="109"/>
      <c r="AN1190" s="109"/>
      <c r="AO1190" s="109"/>
      <c r="AP1190" s="109"/>
      <c r="AQ1190" s="109"/>
      <c r="AR1190" s="109"/>
      <c r="AS1190" s="109"/>
      <c r="AT1190" s="109"/>
      <c r="AU1190" s="109"/>
      <c r="AV1190" s="109"/>
      <c r="AW1190" s="109"/>
      <c r="AX1190" s="109"/>
      <c r="AY1190" s="109"/>
      <c r="AZ1190" s="109"/>
      <c r="BA1190" s="109"/>
      <c r="BB1190" s="109"/>
      <c r="BC1190" s="109"/>
      <c r="BD1190" s="109"/>
      <c r="BE1190" s="109"/>
      <c r="BF1190" s="109"/>
      <c r="BG1190" s="109"/>
      <c r="BH1190" s="109"/>
      <c r="BI1190" s="109"/>
      <c r="BJ1190" s="109"/>
      <c r="BK1190" s="109"/>
      <c r="BL1190" s="109"/>
      <c r="BM1190" s="109"/>
      <c r="BN1190" s="109"/>
      <c r="BO1190" s="109"/>
      <c r="BP1190" s="109"/>
      <c r="BQ1190" s="109"/>
      <c r="BR1190" s="109"/>
      <c r="BS1190" s="109"/>
      <c r="BT1190" s="109"/>
      <c r="BU1190" s="109"/>
      <c r="BV1190" s="109"/>
      <c r="BW1190" s="109"/>
      <c r="BX1190" s="109"/>
      <c r="BY1190" s="109"/>
      <c r="BZ1190" s="109"/>
      <c r="CA1190" s="109"/>
      <c r="CB1190" s="109"/>
      <c r="CC1190" s="109"/>
      <c r="CD1190" s="109"/>
      <c r="CE1190" s="109"/>
      <c r="CF1190" s="109"/>
      <c r="CG1190" s="109"/>
      <c r="CH1190" s="109"/>
      <c r="CI1190" s="109"/>
      <c r="CJ1190" s="109"/>
      <c r="CK1190" s="109"/>
      <c r="CL1190" s="109"/>
      <c r="CM1190" s="109"/>
      <c r="CN1190" s="109"/>
      <c r="CO1190" s="109"/>
      <c r="CP1190" s="109"/>
      <c r="CQ1190" s="109"/>
      <c r="CR1190" s="109"/>
      <c r="CS1190" s="109"/>
      <c r="CT1190" s="109"/>
      <c r="CU1190" s="109"/>
      <c r="CV1190" s="109"/>
      <c r="CW1190" s="109"/>
      <c r="CX1190" s="109"/>
      <c r="CY1190" s="109"/>
      <c r="CZ1190" s="109"/>
      <c r="DA1190" s="109"/>
    </row>
    <row r="1191" spans="1:105">
      <c r="A1191" s="109"/>
      <c r="B1191" s="109"/>
      <c r="C1191" s="109"/>
      <c r="D1191" s="109"/>
      <c r="E1191" s="110"/>
      <c r="F1191" s="110"/>
      <c r="G1191" s="110"/>
      <c r="H1191" s="110"/>
      <c r="I1191" s="110"/>
      <c r="J1191" s="110"/>
      <c r="K1191" s="110"/>
      <c r="L1191" s="110"/>
      <c r="M1191" s="110"/>
      <c r="N1191" s="110"/>
      <c r="O1191" s="110"/>
      <c r="P1191" s="111"/>
      <c r="Q1191" s="110"/>
      <c r="R1191" s="112"/>
      <c r="S1191" s="112"/>
      <c r="T1191" s="109"/>
      <c r="U1191" s="113"/>
      <c r="V1191" s="113"/>
      <c r="W1191" s="113"/>
      <c r="X1191" s="109"/>
      <c r="Y1191" s="109"/>
      <c r="Z1191" s="114"/>
      <c r="AA1191" s="109"/>
      <c r="AB1191" s="109"/>
      <c r="AC1191" s="109"/>
      <c r="AD1191" s="109"/>
      <c r="AE1191" s="109"/>
      <c r="AF1191" s="109"/>
      <c r="AG1191" s="109"/>
      <c r="AH1191" s="109"/>
      <c r="AI1191" s="109"/>
      <c r="AJ1191" s="109"/>
      <c r="AK1191" s="109"/>
      <c r="AL1191" s="109"/>
      <c r="AM1191" s="109"/>
      <c r="AN1191" s="109"/>
      <c r="AO1191" s="109"/>
      <c r="AP1191" s="109"/>
      <c r="AQ1191" s="109"/>
      <c r="AR1191" s="109"/>
      <c r="AS1191" s="109"/>
      <c r="AT1191" s="109"/>
      <c r="AU1191" s="109"/>
      <c r="AV1191" s="109"/>
      <c r="AW1191" s="109"/>
      <c r="AX1191" s="109"/>
      <c r="AY1191" s="109"/>
      <c r="AZ1191" s="109"/>
      <c r="BA1191" s="109"/>
      <c r="BB1191" s="109"/>
      <c r="BC1191" s="109"/>
      <c r="BD1191" s="109"/>
      <c r="BE1191" s="109"/>
      <c r="BF1191" s="109"/>
      <c r="BG1191" s="109"/>
      <c r="BH1191" s="109"/>
      <c r="BI1191" s="109"/>
      <c r="BJ1191" s="109"/>
      <c r="BK1191" s="109"/>
      <c r="BL1191" s="109"/>
      <c r="BM1191" s="109"/>
      <c r="BN1191" s="109"/>
      <c r="BO1191" s="109"/>
      <c r="BP1191" s="109"/>
      <c r="BQ1191" s="109"/>
      <c r="BR1191" s="109"/>
      <c r="BS1191" s="109"/>
      <c r="BT1191" s="109"/>
      <c r="BU1191" s="109"/>
      <c r="BV1191" s="109"/>
      <c r="BW1191" s="109"/>
      <c r="BX1191" s="109"/>
      <c r="BY1191" s="109"/>
      <c r="BZ1191" s="109"/>
      <c r="CA1191" s="109"/>
      <c r="CB1191" s="109"/>
      <c r="CC1191" s="109"/>
      <c r="CD1191" s="109"/>
      <c r="CE1191" s="109"/>
      <c r="CF1191" s="109"/>
      <c r="CG1191" s="109"/>
      <c r="CH1191" s="109"/>
      <c r="CI1191" s="109"/>
      <c r="CJ1191" s="109"/>
      <c r="CK1191" s="109"/>
      <c r="CL1191" s="109"/>
      <c r="CM1191" s="109"/>
      <c r="CN1191" s="109"/>
      <c r="CO1191" s="109"/>
      <c r="CP1191" s="109"/>
      <c r="CQ1191" s="109"/>
      <c r="CR1191" s="109"/>
      <c r="CS1191" s="109"/>
      <c r="CT1191" s="109"/>
      <c r="CU1191" s="109"/>
      <c r="CV1191" s="109"/>
      <c r="CW1191" s="109"/>
      <c r="CX1191" s="109"/>
      <c r="CY1191" s="109"/>
      <c r="CZ1191" s="109"/>
      <c r="DA1191" s="109"/>
    </row>
    <row r="1192" spans="1:105">
      <c r="A1192" s="109"/>
      <c r="B1192" s="109"/>
      <c r="C1192" s="109"/>
      <c r="D1192" s="109"/>
      <c r="E1192" s="110"/>
      <c r="F1192" s="110"/>
      <c r="G1192" s="110"/>
      <c r="H1192" s="110"/>
      <c r="I1192" s="110"/>
      <c r="J1192" s="110"/>
      <c r="K1192" s="110"/>
      <c r="L1192" s="110"/>
      <c r="M1192" s="110"/>
      <c r="N1192" s="110"/>
      <c r="O1192" s="110"/>
      <c r="P1192" s="111"/>
      <c r="Q1192" s="110"/>
      <c r="R1192" s="112"/>
      <c r="S1192" s="112"/>
      <c r="T1192" s="109"/>
      <c r="U1192" s="113"/>
      <c r="V1192" s="113"/>
      <c r="W1192" s="113"/>
      <c r="X1192" s="109"/>
      <c r="Y1192" s="109"/>
      <c r="Z1192" s="114"/>
      <c r="AA1192" s="109"/>
      <c r="AB1192" s="109"/>
      <c r="AC1192" s="109"/>
      <c r="AD1192" s="109"/>
      <c r="AE1192" s="109"/>
      <c r="AF1192" s="109"/>
      <c r="AG1192" s="109"/>
      <c r="AH1192" s="109"/>
      <c r="AI1192" s="109"/>
      <c r="AJ1192" s="109"/>
      <c r="AK1192" s="109"/>
      <c r="AL1192" s="109"/>
      <c r="AM1192" s="109"/>
      <c r="AN1192" s="109"/>
      <c r="AO1192" s="109"/>
      <c r="AP1192" s="109"/>
      <c r="AQ1192" s="109"/>
      <c r="AR1192" s="109"/>
      <c r="AS1192" s="109"/>
      <c r="AT1192" s="109"/>
      <c r="AU1192" s="109"/>
      <c r="AV1192" s="109"/>
      <c r="AW1192" s="109"/>
      <c r="AX1192" s="109"/>
      <c r="AY1192" s="109"/>
      <c r="AZ1192" s="109"/>
      <c r="BA1192" s="109"/>
      <c r="BB1192" s="109"/>
      <c r="BC1192" s="109"/>
      <c r="BD1192" s="109"/>
      <c r="BE1192" s="109"/>
      <c r="BF1192" s="109"/>
      <c r="BG1192" s="109"/>
      <c r="BH1192" s="109"/>
      <c r="BI1192" s="109"/>
      <c r="BJ1192" s="109"/>
      <c r="BK1192" s="109"/>
      <c r="BL1192" s="109"/>
      <c r="BM1192" s="109"/>
      <c r="BN1192" s="109"/>
      <c r="BO1192" s="109"/>
      <c r="BP1192" s="109"/>
      <c r="BQ1192" s="109"/>
      <c r="BR1192" s="109"/>
      <c r="BS1192" s="109"/>
      <c r="BT1192" s="109"/>
      <c r="BU1192" s="109"/>
      <c r="BV1192" s="109"/>
      <c r="BW1192" s="109"/>
      <c r="BX1192" s="109"/>
      <c r="BY1192" s="109"/>
      <c r="BZ1192" s="109"/>
      <c r="CA1192" s="109"/>
      <c r="CB1192" s="109"/>
      <c r="CC1192" s="109"/>
      <c r="CD1192" s="109"/>
      <c r="CE1192" s="109"/>
      <c r="CF1192" s="109"/>
      <c r="CG1192" s="109"/>
      <c r="CH1192" s="109"/>
      <c r="CI1192" s="109"/>
      <c r="CJ1192" s="109"/>
      <c r="CK1192" s="109"/>
      <c r="CL1192" s="109"/>
      <c r="CM1192" s="109"/>
      <c r="CN1192" s="109"/>
      <c r="CO1192" s="109"/>
      <c r="CP1192" s="109"/>
      <c r="CQ1192" s="109"/>
      <c r="CR1192" s="109"/>
      <c r="CS1192" s="109"/>
      <c r="CT1192" s="109"/>
      <c r="CU1192" s="109"/>
      <c r="CV1192" s="109"/>
      <c r="CW1192" s="109"/>
      <c r="CX1192" s="109"/>
      <c r="CY1192" s="109"/>
      <c r="CZ1192" s="109"/>
      <c r="DA1192" s="109"/>
    </row>
    <row r="1193" spans="1:105">
      <c r="A1193" s="109"/>
      <c r="B1193" s="109"/>
      <c r="C1193" s="109"/>
      <c r="D1193" s="109"/>
      <c r="E1193" s="110"/>
      <c r="F1193" s="110"/>
      <c r="G1193" s="110"/>
      <c r="H1193" s="110"/>
      <c r="I1193" s="110"/>
      <c r="J1193" s="110"/>
      <c r="K1193" s="110"/>
      <c r="L1193" s="110"/>
      <c r="M1193" s="110"/>
      <c r="N1193" s="110"/>
      <c r="O1193" s="110"/>
      <c r="P1193" s="111"/>
      <c r="Q1193" s="110"/>
      <c r="R1193" s="112"/>
      <c r="S1193" s="112"/>
      <c r="T1193" s="109"/>
      <c r="U1193" s="113"/>
      <c r="V1193" s="113"/>
      <c r="W1193" s="113"/>
      <c r="X1193" s="109"/>
      <c r="Y1193" s="109"/>
      <c r="Z1193" s="114"/>
      <c r="AA1193" s="109"/>
      <c r="AB1193" s="109"/>
      <c r="AC1193" s="109"/>
      <c r="AD1193" s="109"/>
      <c r="AE1193" s="109"/>
      <c r="AF1193" s="109"/>
      <c r="AG1193" s="109"/>
      <c r="AH1193" s="109"/>
      <c r="AI1193" s="109"/>
      <c r="AJ1193" s="109"/>
      <c r="AK1193" s="109"/>
      <c r="AL1193" s="109"/>
      <c r="AM1193" s="109"/>
      <c r="AN1193" s="109"/>
      <c r="AO1193" s="109"/>
      <c r="AP1193" s="109"/>
      <c r="AQ1193" s="109"/>
      <c r="AR1193" s="109"/>
      <c r="AS1193" s="109"/>
      <c r="AT1193" s="109"/>
      <c r="AU1193" s="109"/>
      <c r="AV1193" s="109"/>
      <c r="AW1193" s="109"/>
      <c r="AX1193" s="109"/>
      <c r="AY1193" s="109"/>
      <c r="AZ1193" s="109"/>
      <c r="BA1193" s="109"/>
      <c r="BB1193" s="109"/>
      <c r="BC1193" s="109"/>
      <c r="BD1193" s="109"/>
      <c r="BE1193" s="109"/>
      <c r="BF1193" s="109"/>
      <c r="BG1193" s="109"/>
      <c r="BH1193" s="109"/>
      <c r="BI1193" s="109"/>
      <c r="BJ1193" s="109"/>
      <c r="BK1193" s="109"/>
      <c r="BL1193" s="109"/>
      <c r="BM1193" s="109"/>
      <c r="BN1193" s="109"/>
      <c r="BO1193" s="109"/>
      <c r="BP1193" s="109"/>
      <c r="BQ1193" s="109"/>
      <c r="BR1193" s="109"/>
      <c r="BS1193" s="109"/>
      <c r="BT1193" s="109"/>
      <c r="BU1193" s="109"/>
      <c r="BV1193" s="109"/>
      <c r="BW1193" s="109"/>
      <c r="BX1193" s="109"/>
      <c r="BY1193" s="109"/>
      <c r="BZ1193" s="109"/>
      <c r="CA1193" s="109"/>
      <c r="CB1193" s="109"/>
      <c r="CC1193" s="109"/>
      <c r="CD1193" s="109"/>
      <c r="CE1193" s="109"/>
      <c r="CF1193" s="109"/>
      <c r="CG1193" s="109"/>
      <c r="CH1193" s="109"/>
      <c r="CI1193" s="109"/>
      <c r="CJ1193" s="109"/>
      <c r="CK1193" s="109"/>
      <c r="CL1193" s="109"/>
      <c r="CM1193" s="109"/>
      <c r="CN1193" s="109"/>
      <c r="CO1193" s="109"/>
      <c r="CP1193" s="109"/>
      <c r="CQ1193" s="109"/>
      <c r="CR1193" s="109"/>
      <c r="CS1193" s="109"/>
      <c r="CT1193" s="109"/>
      <c r="CU1193" s="109"/>
      <c r="CV1193" s="109"/>
      <c r="CW1193" s="109"/>
      <c r="CX1193" s="109"/>
      <c r="CY1193" s="109"/>
      <c r="CZ1193" s="109"/>
      <c r="DA1193" s="109"/>
    </row>
    <row r="1194" spans="1:105">
      <c r="A1194" s="109"/>
      <c r="B1194" s="109"/>
      <c r="C1194" s="109"/>
      <c r="D1194" s="109"/>
      <c r="E1194" s="110"/>
      <c r="F1194" s="110"/>
      <c r="G1194" s="110"/>
      <c r="H1194" s="110"/>
      <c r="I1194" s="110"/>
      <c r="J1194" s="110"/>
      <c r="K1194" s="110"/>
      <c r="L1194" s="110"/>
      <c r="M1194" s="110"/>
      <c r="N1194" s="110"/>
      <c r="O1194" s="110"/>
      <c r="P1194" s="111"/>
      <c r="Q1194" s="110"/>
      <c r="R1194" s="112"/>
      <c r="S1194" s="112"/>
      <c r="T1194" s="109"/>
      <c r="U1194" s="113"/>
      <c r="V1194" s="113"/>
      <c r="W1194" s="113"/>
      <c r="X1194" s="109"/>
      <c r="Y1194" s="109"/>
      <c r="Z1194" s="114"/>
      <c r="AA1194" s="109"/>
      <c r="AB1194" s="109"/>
      <c r="AC1194" s="109"/>
      <c r="AD1194" s="109"/>
      <c r="AE1194" s="109"/>
      <c r="AF1194" s="109"/>
      <c r="AG1194" s="109"/>
      <c r="AH1194" s="109"/>
      <c r="AI1194" s="109"/>
      <c r="AJ1194" s="109"/>
      <c r="AK1194" s="109"/>
      <c r="AL1194" s="109"/>
      <c r="AM1194" s="109"/>
      <c r="AN1194" s="109"/>
      <c r="AO1194" s="109"/>
      <c r="AP1194" s="109"/>
      <c r="AQ1194" s="109"/>
      <c r="AR1194" s="109"/>
      <c r="AS1194" s="109"/>
      <c r="AT1194" s="109"/>
      <c r="AU1194" s="109"/>
      <c r="AV1194" s="109"/>
      <c r="AW1194" s="109"/>
      <c r="AX1194" s="109"/>
      <c r="AY1194" s="109"/>
      <c r="AZ1194" s="109"/>
      <c r="BA1194" s="109"/>
      <c r="BB1194" s="109"/>
      <c r="BC1194" s="109"/>
      <c r="BD1194" s="109"/>
      <c r="BE1194" s="109"/>
      <c r="BF1194" s="109"/>
      <c r="BG1194" s="109"/>
      <c r="BH1194" s="109"/>
      <c r="BI1194" s="109"/>
      <c r="BJ1194" s="109"/>
      <c r="BK1194" s="109"/>
      <c r="BL1194" s="109"/>
      <c r="BM1194" s="109"/>
      <c r="BN1194" s="109"/>
      <c r="BO1194" s="109"/>
      <c r="BP1194" s="109"/>
      <c r="BQ1194" s="109"/>
      <c r="BR1194" s="109"/>
      <c r="BS1194" s="109"/>
      <c r="BT1194" s="109"/>
      <c r="BU1194" s="109"/>
      <c r="BV1194" s="109"/>
      <c r="BW1194" s="109"/>
      <c r="BX1194" s="109"/>
      <c r="BY1194" s="109"/>
      <c r="BZ1194" s="109"/>
      <c r="CA1194" s="109"/>
      <c r="CB1194" s="109"/>
      <c r="CC1194" s="109"/>
      <c r="CD1194" s="109"/>
      <c r="CE1194" s="109"/>
      <c r="CF1194" s="109"/>
      <c r="CG1194" s="109"/>
      <c r="CH1194" s="109"/>
      <c r="CI1194" s="109"/>
      <c r="CJ1194" s="109"/>
      <c r="CK1194" s="109"/>
      <c r="CL1194" s="109"/>
      <c r="CM1194" s="109"/>
      <c r="CN1194" s="109"/>
      <c r="CO1194" s="109"/>
      <c r="CP1194" s="109"/>
      <c r="CQ1194" s="109"/>
      <c r="CR1194" s="109"/>
      <c r="CS1194" s="109"/>
      <c r="CT1194" s="109"/>
      <c r="CU1194" s="109"/>
      <c r="CV1194" s="109"/>
      <c r="CW1194" s="109"/>
      <c r="CX1194" s="109"/>
      <c r="CY1194" s="109"/>
      <c r="CZ1194" s="109"/>
      <c r="DA1194" s="109"/>
    </row>
    <row r="1195" spans="1:105">
      <c r="A1195" s="109"/>
      <c r="B1195" s="109"/>
      <c r="C1195" s="109"/>
      <c r="D1195" s="109"/>
      <c r="E1195" s="110"/>
      <c r="F1195" s="110"/>
      <c r="G1195" s="110"/>
      <c r="H1195" s="110"/>
      <c r="I1195" s="110"/>
      <c r="J1195" s="110"/>
      <c r="K1195" s="110"/>
      <c r="L1195" s="110"/>
      <c r="M1195" s="110"/>
      <c r="N1195" s="110"/>
      <c r="O1195" s="110"/>
      <c r="P1195" s="111"/>
      <c r="Q1195" s="110"/>
      <c r="R1195" s="112"/>
      <c r="S1195" s="112"/>
      <c r="T1195" s="109"/>
      <c r="U1195" s="113"/>
      <c r="V1195" s="113"/>
      <c r="W1195" s="113"/>
      <c r="X1195" s="109"/>
      <c r="Y1195" s="109"/>
      <c r="Z1195" s="114"/>
      <c r="AA1195" s="109"/>
      <c r="AB1195" s="109"/>
      <c r="AC1195" s="109"/>
      <c r="AD1195" s="109"/>
      <c r="AE1195" s="109"/>
      <c r="AF1195" s="109"/>
      <c r="AG1195" s="109"/>
      <c r="AH1195" s="109"/>
      <c r="AI1195" s="109"/>
      <c r="AJ1195" s="109"/>
      <c r="AK1195" s="109"/>
      <c r="AL1195" s="109"/>
      <c r="AM1195" s="109"/>
      <c r="AN1195" s="109"/>
      <c r="AO1195" s="109"/>
      <c r="AP1195" s="109"/>
      <c r="AQ1195" s="109"/>
      <c r="AR1195" s="109"/>
      <c r="AS1195" s="109"/>
      <c r="AT1195" s="109"/>
      <c r="AU1195" s="109"/>
      <c r="AV1195" s="109"/>
      <c r="AW1195" s="109"/>
      <c r="AX1195" s="109"/>
      <c r="AY1195" s="109"/>
      <c r="AZ1195" s="109"/>
      <c r="BA1195" s="109"/>
      <c r="BB1195" s="109"/>
      <c r="BC1195" s="109"/>
      <c r="BD1195" s="109"/>
      <c r="BE1195" s="109"/>
      <c r="BF1195" s="109"/>
      <c r="BG1195" s="109"/>
      <c r="BH1195" s="109"/>
      <c r="BI1195" s="109"/>
      <c r="BJ1195" s="109"/>
      <c r="BK1195" s="109"/>
      <c r="BL1195" s="109"/>
      <c r="BM1195" s="109"/>
      <c r="BN1195" s="109"/>
      <c r="BO1195" s="109"/>
      <c r="BP1195" s="109"/>
      <c r="BQ1195" s="109"/>
      <c r="BR1195" s="109"/>
      <c r="BS1195" s="109"/>
      <c r="BT1195" s="109"/>
      <c r="BU1195" s="109"/>
      <c r="BV1195" s="109"/>
      <c r="BW1195" s="109"/>
      <c r="BX1195" s="109"/>
      <c r="BY1195" s="109"/>
      <c r="BZ1195" s="109"/>
      <c r="CA1195" s="109"/>
      <c r="CB1195" s="109"/>
      <c r="CC1195" s="109"/>
      <c r="CD1195" s="109"/>
      <c r="CE1195" s="109"/>
      <c r="CF1195" s="109"/>
      <c r="CG1195" s="109"/>
      <c r="CH1195" s="109"/>
      <c r="CI1195" s="109"/>
      <c r="CJ1195" s="109"/>
      <c r="CK1195" s="109"/>
      <c r="CL1195" s="109"/>
      <c r="CM1195" s="109"/>
      <c r="CN1195" s="109"/>
      <c r="CO1195" s="109"/>
      <c r="CP1195" s="109"/>
      <c r="CQ1195" s="109"/>
      <c r="CR1195" s="109"/>
      <c r="CS1195" s="109"/>
      <c r="CT1195" s="109"/>
      <c r="CU1195" s="109"/>
      <c r="CV1195" s="109"/>
      <c r="CW1195" s="109"/>
      <c r="CX1195" s="109"/>
      <c r="CY1195" s="109"/>
      <c r="CZ1195" s="109"/>
      <c r="DA1195" s="109"/>
    </row>
    <row r="1196" spans="1:105">
      <c r="A1196" s="109"/>
      <c r="B1196" s="109"/>
      <c r="C1196" s="109"/>
      <c r="D1196" s="109"/>
      <c r="E1196" s="110"/>
      <c r="F1196" s="110"/>
      <c r="G1196" s="110"/>
      <c r="H1196" s="110"/>
      <c r="I1196" s="110"/>
      <c r="J1196" s="110"/>
      <c r="K1196" s="110"/>
      <c r="L1196" s="110"/>
      <c r="M1196" s="110"/>
      <c r="N1196" s="110"/>
      <c r="O1196" s="110"/>
      <c r="P1196" s="111"/>
      <c r="Q1196" s="110"/>
      <c r="R1196" s="112"/>
      <c r="S1196" s="112"/>
      <c r="T1196" s="109"/>
      <c r="U1196" s="113"/>
      <c r="V1196" s="113"/>
      <c r="W1196" s="113"/>
      <c r="X1196" s="109"/>
      <c r="Y1196" s="109"/>
      <c r="Z1196" s="114"/>
      <c r="AA1196" s="109"/>
      <c r="AB1196" s="109"/>
      <c r="AC1196" s="109"/>
      <c r="AD1196" s="109"/>
      <c r="AE1196" s="109"/>
      <c r="AF1196" s="109"/>
      <c r="AG1196" s="109"/>
      <c r="AH1196" s="109"/>
      <c r="AI1196" s="109"/>
      <c r="AJ1196" s="109"/>
      <c r="AK1196" s="109"/>
      <c r="AL1196" s="109"/>
      <c r="AM1196" s="109"/>
      <c r="AN1196" s="109"/>
      <c r="AO1196" s="109"/>
      <c r="AP1196" s="109"/>
      <c r="AQ1196" s="109"/>
      <c r="AR1196" s="109"/>
      <c r="AS1196" s="109"/>
      <c r="AT1196" s="109"/>
      <c r="AU1196" s="109"/>
      <c r="AV1196" s="109"/>
      <c r="AW1196" s="109"/>
      <c r="AX1196" s="109"/>
      <c r="AY1196" s="109"/>
      <c r="AZ1196" s="109"/>
      <c r="BA1196" s="109"/>
      <c r="BB1196" s="109"/>
      <c r="BC1196" s="109"/>
      <c r="BD1196" s="109"/>
      <c r="BE1196" s="109"/>
      <c r="BF1196" s="109"/>
      <c r="BG1196" s="109"/>
      <c r="BH1196" s="109"/>
      <c r="BI1196" s="109"/>
      <c r="BJ1196" s="109"/>
      <c r="BK1196" s="109"/>
      <c r="BL1196" s="109"/>
      <c r="BM1196" s="109"/>
      <c r="BN1196" s="109"/>
      <c r="BO1196" s="109"/>
      <c r="BP1196" s="109"/>
      <c r="BQ1196" s="109"/>
      <c r="BR1196" s="109"/>
      <c r="BS1196" s="109"/>
      <c r="BT1196" s="109"/>
      <c r="BU1196" s="109"/>
      <c r="BV1196" s="109"/>
      <c r="BW1196" s="109"/>
      <c r="BX1196" s="109"/>
      <c r="BY1196" s="109"/>
      <c r="BZ1196" s="109"/>
      <c r="CA1196" s="109"/>
      <c r="CB1196" s="109"/>
      <c r="CC1196" s="109"/>
      <c r="CD1196" s="109"/>
      <c r="CE1196" s="109"/>
      <c r="CF1196" s="109"/>
      <c r="CG1196" s="109"/>
      <c r="CH1196" s="109"/>
      <c r="CI1196" s="109"/>
      <c r="CJ1196" s="109"/>
      <c r="CK1196" s="109"/>
      <c r="CL1196" s="109"/>
      <c r="CM1196" s="109"/>
      <c r="CN1196" s="109"/>
      <c r="CO1196" s="109"/>
      <c r="CP1196" s="109"/>
      <c r="CQ1196" s="109"/>
      <c r="CR1196" s="109"/>
      <c r="CS1196" s="109"/>
      <c r="CT1196" s="109"/>
      <c r="CU1196" s="109"/>
      <c r="CV1196" s="109"/>
      <c r="CW1196" s="109"/>
      <c r="CX1196" s="109"/>
      <c r="CY1196" s="109"/>
      <c r="CZ1196" s="109"/>
      <c r="DA1196" s="109"/>
    </row>
    <row r="1197" spans="1:105">
      <c r="A1197" s="109"/>
      <c r="B1197" s="109"/>
      <c r="C1197" s="109"/>
      <c r="D1197" s="109"/>
      <c r="E1197" s="110"/>
      <c r="F1197" s="110"/>
      <c r="G1197" s="110"/>
      <c r="H1197" s="110"/>
      <c r="I1197" s="110"/>
      <c r="J1197" s="110"/>
      <c r="K1197" s="110"/>
      <c r="L1197" s="110"/>
      <c r="M1197" s="110"/>
      <c r="N1197" s="110"/>
      <c r="O1197" s="110"/>
      <c r="P1197" s="111"/>
      <c r="Q1197" s="110"/>
      <c r="R1197" s="112"/>
      <c r="S1197" s="112"/>
      <c r="T1197" s="109"/>
      <c r="U1197" s="113"/>
      <c r="V1197" s="113"/>
      <c r="W1197" s="113"/>
      <c r="X1197" s="109"/>
      <c r="Y1197" s="109"/>
      <c r="Z1197" s="114"/>
      <c r="AA1197" s="109"/>
      <c r="AB1197" s="109"/>
      <c r="AC1197" s="109"/>
      <c r="AD1197" s="109"/>
      <c r="AE1197" s="109"/>
      <c r="AF1197" s="109"/>
      <c r="AG1197" s="109"/>
      <c r="AH1197" s="109"/>
      <c r="AI1197" s="109"/>
      <c r="AJ1197" s="109"/>
      <c r="AK1197" s="109"/>
      <c r="AL1197" s="109"/>
      <c r="AM1197" s="109"/>
      <c r="AN1197" s="109"/>
      <c r="AO1197" s="109"/>
      <c r="AP1197" s="109"/>
      <c r="AQ1197" s="109"/>
      <c r="AR1197" s="109"/>
      <c r="AS1197" s="109"/>
      <c r="AT1197" s="109"/>
      <c r="AU1197" s="109"/>
      <c r="AV1197" s="109"/>
      <c r="AW1197" s="109"/>
      <c r="AX1197" s="109"/>
      <c r="AY1197" s="109"/>
      <c r="AZ1197" s="109"/>
      <c r="BA1197" s="109"/>
      <c r="BB1197" s="109"/>
      <c r="BC1197" s="109"/>
      <c r="BD1197" s="109"/>
      <c r="BE1197" s="109"/>
      <c r="BF1197" s="109"/>
      <c r="BG1197" s="109"/>
      <c r="BH1197" s="109"/>
      <c r="BI1197" s="109"/>
      <c r="BJ1197" s="109"/>
      <c r="BK1197" s="109"/>
      <c r="BL1197" s="109"/>
      <c r="BM1197" s="109"/>
      <c r="BN1197" s="109"/>
      <c r="BO1197" s="109"/>
      <c r="BP1197" s="109"/>
      <c r="BQ1197" s="109"/>
      <c r="BR1197" s="109"/>
      <c r="BS1197" s="109"/>
      <c r="BT1197" s="109"/>
      <c r="BU1197" s="109"/>
      <c r="BV1197" s="109"/>
      <c r="BW1197" s="109"/>
      <c r="BX1197" s="109"/>
      <c r="BY1197" s="109"/>
      <c r="BZ1197" s="109"/>
      <c r="CA1197" s="109"/>
      <c r="CB1197" s="109"/>
      <c r="CC1197" s="109"/>
      <c r="CD1197" s="109"/>
      <c r="CE1197" s="109"/>
      <c r="CF1197" s="109"/>
      <c r="CG1197" s="109"/>
      <c r="CH1197" s="109"/>
      <c r="CI1197" s="109"/>
      <c r="CJ1197" s="109"/>
      <c r="CK1197" s="109"/>
      <c r="CL1197" s="109"/>
      <c r="CM1197" s="109"/>
      <c r="CN1197" s="109"/>
      <c r="CO1197" s="109"/>
      <c r="CP1197" s="109"/>
      <c r="CQ1197" s="109"/>
      <c r="CR1197" s="109"/>
      <c r="CS1197" s="109"/>
      <c r="CT1197" s="109"/>
      <c r="CU1197" s="109"/>
      <c r="CV1197" s="109"/>
      <c r="CW1197" s="109"/>
      <c r="CX1197" s="109"/>
      <c r="CY1197" s="109"/>
      <c r="CZ1197" s="109"/>
      <c r="DA1197" s="109"/>
    </row>
    <row r="1198" spans="1:105">
      <c r="A1198" s="109"/>
      <c r="B1198" s="109"/>
      <c r="C1198" s="109"/>
      <c r="D1198" s="109"/>
      <c r="E1198" s="110"/>
      <c r="F1198" s="110"/>
      <c r="G1198" s="110"/>
      <c r="H1198" s="110"/>
      <c r="I1198" s="110"/>
      <c r="J1198" s="110"/>
      <c r="K1198" s="110"/>
      <c r="L1198" s="110"/>
      <c r="M1198" s="110"/>
      <c r="N1198" s="110"/>
      <c r="O1198" s="110"/>
      <c r="P1198" s="111"/>
      <c r="Q1198" s="110"/>
      <c r="R1198" s="112"/>
      <c r="S1198" s="112"/>
      <c r="T1198" s="109"/>
      <c r="U1198" s="113"/>
      <c r="V1198" s="113"/>
      <c r="W1198" s="113"/>
      <c r="X1198" s="109"/>
      <c r="Y1198" s="109"/>
      <c r="Z1198" s="114"/>
      <c r="AA1198" s="109"/>
      <c r="AB1198" s="109"/>
      <c r="AC1198" s="109"/>
      <c r="AD1198" s="109"/>
      <c r="AE1198" s="109"/>
      <c r="AF1198" s="109"/>
      <c r="AG1198" s="109"/>
      <c r="AH1198" s="109"/>
      <c r="AI1198" s="109"/>
      <c r="AJ1198" s="109"/>
      <c r="AK1198" s="109"/>
      <c r="AL1198" s="109"/>
      <c r="AM1198" s="109"/>
      <c r="AN1198" s="109"/>
      <c r="AO1198" s="109"/>
      <c r="AP1198" s="109"/>
      <c r="AQ1198" s="109"/>
      <c r="AR1198" s="109"/>
      <c r="AS1198" s="109"/>
      <c r="AT1198" s="109"/>
      <c r="AU1198" s="109"/>
      <c r="AV1198" s="109"/>
      <c r="AW1198" s="109"/>
      <c r="AX1198" s="109"/>
      <c r="AY1198" s="109"/>
      <c r="AZ1198" s="109"/>
      <c r="BA1198" s="109"/>
      <c r="BB1198" s="109"/>
      <c r="BC1198" s="109"/>
      <c r="BD1198" s="109"/>
      <c r="BE1198" s="109"/>
      <c r="BF1198" s="109"/>
      <c r="BG1198" s="109"/>
      <c r="BH1198" s="109"/>
      <c r="BI1198" s="109"/>
      <c r="BJ1198" s="109"/>
      <c r="BK1198" s="109"/>
      <c r="BL1198" s="109"/>
      <c r="BM1198" s="109"/>
      <c r="BN1198" s="109"/>
      <c r="BO1198" s="109"/>
      <c r="BP1198" s="109"/>
      <c r="BQ1198" s="109"/>
      <c r="BR1198" s="109"/>
      <c r="BS1198" s="109"/>
      <c r="BT1198" s="109"/>
      <c r="BU1198" s="109"/>
      <c r="BV1198" s="109"/>
      <c r="BW1198" s="109"/>
      <c r="BX1198" s="109"/>
      <c r="BY1198" s="109"/>
      <c r="BZ1198" s="109"/>
      <c r="CA1198" s="109"/>
      <c r="CB1198" s="109"/>
      <c r="CC1198" s="109"/>
      <c r="CD1198" s="109"/>
      <c r="CE1198" s="109"/>
      <c r="CF1198" s="109"/>
      <c r="CG1198" s="109"/>
      <c r="CH1198" s="109"/>
      <c r="CI1198" s="109"/>
      <c r="CJ1198" s="109"/>
      <c r="CK1198" s="109"/>
      <c r="CL1198" s="109"/>
      <c r="CM1198" s="109"/>
      <c r="CN1198" s="109"/>
      <c r="CO1198" s="109"/>
      <c r="CP1198" s="109"/>
      <c r="CQ1198" s="109"/>
      <c r="CR1198" s="109"/>
      <c r="CS1198" s="109"/>
      <c r="CT1198" s="109"/>
      <c r="CU1198" s="109"/>
      <c r="CV1198" s="109"/>
      <c r="CW1198" s="109"/>
      <c r="CX1198" s="109"/>
      <c r="CY1198" s="109"/>
      <c r="CZ1198" s="109"/>
      <c r="DA1198" s="109"/>
    </row>
    <row r="1199" spans="1:105">
      <c r="A1199" s="109"/>
      <c r="B1199" s="109"/>
      <c r="C1199" s="109"/>
      <c r="D1199" s="109"/>
      <c r="E1199" s="110"/>
      <c r="F1199" s="110"/>
      <c r="G1199" s="110"/>
      <c r="H1199" s="110"/>
      <c r="I1199" s="110"/>
      <c r="J1199" s="110"/>
      <c r="K1199" s="110"/>
      <c r="L1199" s="110"/>
      <c r="M1199" s="110"/>
      <c r="N1199" s="110"/>
      <c r="O1199" s="110"/>
      <c r="P1199" s="111"/>
      <c r="Q1199" s="110"/>
      <c r="R1199" s="112"/>
      <c r="S1199" s="112"/>
      <c r="T1199" s="109"/>
      <c r="U1199" s="113"/>
      <c r="V1199" s="113"/>
      <c r="W1199" s="113"/>
      <c r="X1199" s="109"/>
      <c r="Y1199" s="109"/>
      <c r="Z1199" s="114"/>
      <c r="AA1199" s="109"/>
      <c r="AB1199" s="109"/>
      <c r="AC1199" s="109"/>
      <c r="AD1199" s="109"/>
      <c r="AE1199" s="109"/>
      <c r="AF1199" s="109"/>
      <c r="AG1199" s="109"/>
      <c r="AH1199" s="109"/>
      <c r="AI1199" s="109"/>
      <c r="AJ1199" s="109"/>
      <c r="AK1199" s="109"/>
      <c r="AL1199" s="109"/>
      <c r="AM1199" s="109"/>
      <c r="AN1199" s="109"/>
      <c r="AO1199" s="109"/>
      <c r="AP1199" s="109"/>
      <c r="AQ1199" s="109"/>
      <c r="AR1199" s="109"/>
      <c r="AS1199" s="109"/>
      <c r="AT1199" s="109"/>
      <c r="AU1199" s="109"/>
      <c r="AV1199" s="109"/>
      <c r="AW1199" s="109"/>
      <c r="AX1199" s="109"/>
      <c r="AY1199" s="109"/>
      <c r="AZ1199" s="109"/>
      <c r="BA1199" s="109"/>
      <c r="BB1199" s="109"/>
      <c r="BC1199" s="109"/>
      <c r="BD1199" s="109"/>
      <c r="BE1199" s="109"/>
      <c r="BF1199" s="109"/>
      <c r="BG1199" s="109"/>
      <c r="BH1199" s="109"/>
      <c r="BI1199" s="109"/>
      <c r="BJ1199" s="109"/>
      <c r="BK1199" s="109"/>
      <c r="BL1199" s="109"/>
      <c r="BM1199" s="109"/>
      <c r="BN1199" s="109"/>
      <c r="BO1199" s="109"/>
      <c r="BP1199" s="109"/>
      <c r="BQ1199" s="109"/>
      <c r="BR1199" s="109"/>
      <c r="BS1199" s="109"/>
      <c r="BT1199" s="109"/>
      <c r="BU1199" s="109"/>
      <c r="BV1199" s="109"/>
      <c r="BW1199" s="109"/>
      <c r="BX1199" s="109"/>
      <c r="BY1199" s="109"/>
      <c r="BZ1199" s="109"/>
      <c r="CA1199" s="109"/>
      <c r="CB1199" s="109"/>
      <c r="CC1199" s="109"/>
      <c r="CD1199" s="109"/>
      <c r="CE1199" s="109"/>
      <c r="CF1199" s="109"/>
      <c r="CG1199" s="109"/>
      <c r="CH1199" s="109"/>
      <c r="CI1199" s="109"/>
      <c r="CJ1199" s="109"/>
      <c r="CK1199" s="109"/>
      <c r="CL1199" s="109"/>
      <c r="CM1199" s="109"/>
      <c r="CN1199" s="109"/>
      <c r="CO1199" s="109"/>
      <c r="CP1199" s="109"/>
      <c r="CQ1199" s="109"/>
      <c r="CR1199" s="109"/>
      <c r="CS1199" s="109"/>
      <c r="CT1199" s="109"/>
      <c r="CU1199" s="109"/>
      <c r="CV1199" s="109"/>
      <c r="CW1199" s="109"/>
      <c r="CX1199" s="109"/>
      <c r="CY1199" s="109"/>
      <c r="CZ1199" s="109"/>
      <c r="DA1199" s="109"/>
    </row>
    <row r="1200" spans="1:105">
      <c r="A1200" s="109"/>
      <c r="B1200" s="109"/>
      <c r="C1200" s="109"/>
      <c r="D1200" s="109"/>
      <c r="E1200" s="110"/>
      <c r="F1200" s="110"/>
      <c r="G1200" s="110"/>
      <c r="H1200" s="110"/>
      <c r="I1200" s="110"/>
      <c r="J1200" s="110"/>
      <c r="K1200" s="110"/>
      <c r="L1200" s="110"/>
      <c r="M1200" s="110"/>
      <c r="N1200" s="110"/>
      <c r="O1200" s="110"/>
      <c r="P1200" s="111"/>
      <c r="Q1200" s="110"/>
      <c r="R1200" s="112"/>
      <c r="S1200" s="112"/>
      <c r="T1200" s="109"/>
      <c r="U1200" s="113"/>
      <c r="V1200" s="113"/>
      <c r="W1200" s="113"/>
      <c r="X1200" s="109"/>
      <c r="Y1200" s="109"/>
      <c r="Z1200" s="114"/>
      <c r="AA1200" s="109"/>
      <c r="AB1200" s="109"/>
      <c r="AC1200" s="109"/>
      <c r="AD1200" s="109"/>
      <c r="AE1200" s="109"/>
      <c r="AF1200" s="109"/>
      <c r="AG1200" s="109"/>
      <c r="AH1200" s="109"/>
      <c r="AI1200" s="109"/>
      <c r="AJ1200" s="109"/>
      <c r="AK1200" s="109"/>
      <c r="AL1200" s="109"/>
      <c r="AM1200" s="109"/>
      <c r="AN1200" s="109"/>
      <c r="AO1200" s="109"/>
      <c r="AP1200" s="109"/>
      <c r="AQ1200" s="109"/>
      <c r="AR1200" s="109"/>
      <c r="AS1200" s="109"/>
      <c r="AT1200" s="109"/>
      <c r="AU1200" s="109"/>
      <c r="AV1200" s="109"/>
      <c r="AW1200" s="109"/>
      <c r="AX1200" s="109"/>
      <c r="AY1200" s="109"/>
      <c r="AZ1200" s="109"/>
      <c r="BA1200" s="109"/>
      <c r="BB1200" s="109"/>
      <c r="BC1200" s="109"/>
      <c r="BD1200" s="109"/>
      <c r="BE1200" s="109"/>
      <c r="BF1200" s="109"/>
      <c r="BG1200" s="109"/>
      <c r="BH1200" s="109"/>
      <c r="BI1200" s="109"/>
      <c r="BJ1200" s="109"/>
      <c r="BK1200" s="109"/>
      <c r="BL1200" s="109"/>
      <c r="BM1200" s="109"/>
      <c r="BN1200" s="109"/>
      <c r="BO1200" s="109"/>
      <c r="BP1200" s="109"/>
      <c r="BQ1200" s="109"/>
      <c r="BR1200" s="109"/>
      <c r="BS1200" s="109"/>
      <c r="BT1200" s="109"/>
      <c r="BU1200" s="109"/>
      <c r="BV1200" s="109"/>
      <c r="BW1200" s="109"/>
      <c r="BX1200" s="109"/>
      <c r="BY1200" s="109"/>
      <c r="BZ1200" s="109"/>
      <c r="CA1200" s="109"/>
      <c r="CB1200" s="109"/>
      <c r="CC1200" s="109"/>
      <c r="CD1200" s="109"/>
      <c r="CE1200" s="109"/>
      <c r="CF1200" s="109"/>
      <c r="CG1200" s="109"/>
      <c r="CH1200" s="109"/>
      <c r="CI1200" s="109"/>
      <c r="CJ1200" s="109"/>
      <c r="CK1200" s="109"/>
      <c r="CL1200" s="109"/>
      <c r="CM1200" s="109"/>
      <c r="CN1200" s="109"/>
      <c r="CO1200" s="109"/>
      <c r="CP1200" s="109"/>
      <c r="CQ1200" s="109"/>
      <c r="CR1200" s="109"/>
      <c r="CS1200" s="109"/>
      <c r="CT1200" s="109"/>
      <c r="CU1200" s="109"/>
      <c r="CV1200" s="109"/>
      <c r="CW1200" s="109"/>
      <c r="CX1200" s="109"/>
      <c r="CY1200" s="109"/>
      <c r="CZ1200" s="109"/>
      <c r="DA1200" s="109"/>
    </row>
    <row r="1201" spans="1:105">
      <c r="A1201" s="109"/>
      <c r="B1201" s="109"/>
      <c r="C1201" s="109"/>
      <c r="D1201" s="109"/>
      <c r="E1201" s="110"/>
      <c r="F1201" s="110"/>
      <c r="G1201" s="110"/>
      <c r="H1201" s="110"/>
      <c r="I1201" s="110"/>
      <c r="J1201" s="110"/>
      <c r="K1201" s="110"/>
      <c r="L1201" s="110"/>
      <c r="M1201" s="110"/>
      <c r="N1201" s="110"/>
      <c r="O1201" s="110"/>
      <c r="P1201" s="111"/>
      <c r="Q1201" s="110"/>
      <c r="R1201" s="112"/>
      <c r="S1201" s="112"/>
      <c r="T1201" s="109"/>
      <c r="U1201" s="113"/>
      <c r="V1201" s="113"/>
      <c r="W1201" s="113"/>
      <c r="X1201" s="109"/>
      <c r="Y1201" s="109"/>
      <c r="Z1201" s="114"/>
      <c r="AA1201" s="109"/>
      <c r="AB1201" s="109"/>
      <c r="AC1201" s="109"/>
      <c r="AD1201" s="109"/>
      <c r="AE1201" s="109"/>
      <c r="AF1201" s="109"/>
      <c r="AG1201" s="109"/>
      <c r="AH1201" s="109"/>
      <c r="AI1201" s="109"/>
      <c r="AJ1201" s="109"/>
      <c r="AK1201" s="109"/>
      <c r="AL1201" s="109"/>
      <c r="AM1201" s="109"/>
      <c r="AN1201" s="109"/>
      <c r="AO1201" s="109"/>
      <c r="AP1201" s="109"/>
      <c r="AQ1201" s="109"/>
      <c r="AR1201" s="109"/>
      <c r="AS1201" s="109"/>
      <c r="AT1201" s="109"/>
      <c r="AU1201" s="109"/>
      <c r="AV1201" s="109"/>
      <c r="AW1201" s="109"/>
      <c r="AX1201" s="109"/>
      <c r="AY1201" s="109"/>
      <c r="AZ1201" s="109"/>
      <c r="BA1201" s="109"/>
      <c r="BB1201" s="109"/>
      <c r="BC1201" s="109"/>
      <c r="BD1201" s="109"/>
      <c r="BE1201" s="109"/>
      <c r="BF1201" s="109"/>
      <c r="BG1201" s="109"/>
      <c r="BH1201" s="109"/>
      <c r="BI1201" s="109"/>
      <c r="BJ1201" s="109"/>
      <c r="BK1201" s="109"/>
      <c r="BL1201" s="109"/>
      <c r="BM1201" s="109"/>
      <c r="BN1201" s="109"/>
      <c r="BO1201" s="109"/>
      <c r="BP1201" s="109"/>
      <c r="BQ1201" s="109"/>
      <c r="BR1201" s="109"/>
      <c r="BS1201" s="109"/>
      <c r="BT1201" s="109"/>
      <c r="BU1201" s="109"/>
      <c r="BV1201" s="109"/>
      <c r="BW1201" s="109"/>
      <c r="BX1201" s="109"/>
      <c r="BY1201" s="109"/>
      <c r="BZ1201" s="109"/>
      <c r="CA1201" s="109"/>
      <c r="CB1201" s="109"/>
      <c r="CC1201" s="109"/>
      <c r="CD1201" s="109"/>
      <c r="CE1201" s="109"/>
      <c r="CF1201" s="109"/>
      <c r="CG1201" s="109"/>
      <c r="CH1201" s="109"/>
      <c r="CI1201" s="109"/>
      <c r="CJ1201" s="109"/>
      <c r="CK1201" s="109"/>
      <c r="CL1201" s="109"/>
      <c r="CM1201" s="109"/>
      <c r="CN1201" s="109"/>
      <c r="CO1201" s="109"/>
      <c r="CP1201" s="109"/>
      <c r="CQ1201" s="109"/>
      <c r="CR1201" s="109"/>
      <c r="CS1201" s="109"/>
      <c r="CT1201" s="109"/>
      <c r="CU1201" s="109"/>
      <c r="CV1201" s="109"/>
      <c r="CW1201" s="109"/>
      <c r="CX1201" s="109"/>
      <c r="CY1201" s="109"/>
      <c r="CZ1201" s="109"/>
      <c r="DA1201" s="109"/>
    </row>
    <row r="1202" spans="1:105">
      <c r="A1202" s="109"/>
      <c r="B1202" s="109"/>
      <c r="C1202" s="109"/>
      <c r="D1202" s="109"/>
      <c r="E1202" s="110"/>
      <c r="F1202" s="110"/>
      <c r="G1202" s="110"/>
      <c r="H1202" s="110"/>
      <c r="I1202" s="110"/>
      <c r="J1202" s="110"/>
      <c r="K1202" s="110"/>
      <c r="L1202" s="110"/>
      <c r="M1202" s="110"/>
      <c r="N1202" s="110"/>
      <c r="O1202" s="110"/>
      <c r="P1202" s="111"/>
      <c r="Q1202" s="110"/>
      <c r="R1202" s="112"/>
      <c r="S1202" s="112"/>
      <c r="T1202" s="109"/>
      <c r="U1202" s="113"/>
      <c r="V1202" s="113"/>
      <c r="W1202" s="113"/>
      <c r="X1202" s="109"/>
      <c r="Y1202" s="109"/>
      <c r="Z1202" s="114"/>
      <c r="AA1202" s="109"/>
      <c r="AB1202" s="109"/>
      <c r="AC1202" s="109"/>
      <c r="AD1202" s="109"/>
      <c r="AE1202" s="109"/>
      <c r="AF1202" s="109"/>
      <c r="AG1202" s="109"/>
      <c r="AH1202" s="109"/>
      <c r="AI1202" s="109"/>
      <c r="AJ1202" s="109"/>
      <c r="AK1202" s="109"/>
      <c r="AL1202" s="109"/>
      <c r="AM1202" s="109"/>
      <c r="AN1202" s="109"/>
      <c r="AO1202" s="109"/>
      <c r="AP1202" s="109"/>
      <c r="AQ1202" s="109"/>
      <c r="AR1202" s="109"/>
      <c r="AS1202" s="109"/>
      <c r="AT1202" s="109"/>
      <c r="AU1202" s="109"/>
      <c r="AV1202" s="109"/>
      <c r="AW1202" s="109"/>
      <c r="AX1202" s="109"/>
      <c r="AY1202" s="109"/>
      <c r="AZ1202" s="109"/>
      <c r="BA1202" s="109"/>
      <c r="BB1202" s="109"/>
      <c r="BC1202" s="109"/>
      <c r="BD1202" s="109"/>
      <c r="BE1202" s="109"/>
      <c r="BF1202" s="109"/>
      <c r="BG1202" s="109"/>
      <c r="BH1202" s="109"/>
      <c r="BI1202" s="109"/>
      <c r="BJ1202" s="109"/>
      <c r="BK1202" s="109"/>
      <c r="BL1202" s="109"/>
      <c r="BM1202" s="109"/>
      <c r="BN1202" s="109"/>
      <c r="BO1202" s="109"/>
      <c r="BP1202" s="109"/>
      <c r="BQ1202" s="109"/>
      <c r="BR1202" s="109"/>
      <c r="BS1202" s="109"/>
      <c r="BT1202" s="109"/>
      <c r="BU1202" s="109"/>
      <c r="BV1202" s="109"/>
      <c r="BW1202" s="109"/>
      <c r="BX1202" s="109"/>
      <c r="BY1202" s="109"/>
      <c r="BZ1202" s="109"/>
      <c r="CA1202" s="109"/>
      <c r="CB1202" s="109"/>
      <c r="CC1202" s="109"/>
      <c r="CD1202" s="109"/>
      <c r="CE1202" s="109"/>
      <c r="CF1202" s="109"/>
      <c r="CG1202" s="109"/>
      <c r="CH1202" s="109"/>
      <c r="CI1202" s="109"/>
      <c r="CJ1202" s="109"/>
      <c r="CK1202" s="109"/>
      <c r="CL1202" s="109"/>
      <c r="CM1202" s="109"/>
      <c r="CN1202" s="109"/>
      <c r="CO1202" s="109"/>
      <c r="CP1202" s="109"/>
      <c r="CQ1202" s="109"/>
      <c r="CR1202" s="109"/>
      <c r="CS1202" s="109"/>
      <c r="CT1202" s="109"/>
      <c r="CU1202" s="109"/>
      <c r="CV1202" s="109"/>
      <c r="CW1202" s="109"/>
      <c r="CX1202" s="109"/>
      <c r="CY1202" s="109"/>
      <c r="CZ1202" s="109"/>
      <c r="DA1202" s="109"/>
    </row>
    <row r="1203" spans="1:105">
      <c r="A1203" s="109"/>
      <c r="B1203" s="109"/>
      <c r="C1203" s="109"/>
      <c r="D1203" s="109"/>
      <c r="E1203" s="110"/>
      <c r="F1203" s="110"/>
      <c r="G1203" s="110"/>
      <c r="H1203" s="110"/>
      <c r="I1203" s="110"/>
      <c r="J1203" s="110"/>
      <c r="K1203" s="110"/>
      <c r="L1203" s="110"/>
      <c r="M1203" s="110"/>
      <c r="N1203" s="110"/>
      <c r="O1203" s="110"/>
      <c r="P1203" s="111"/>
      <c r="Q1203" s="110"/>
      <c r="R1203" s="112"/>
      <c r="S1203" s="112"/>
      <c r="T1203" s="109"/>
      <c r="U1203" s="113"/>
      <c r="V1203" s="113"/>
      <c r="W1203" s="113"/>
      <c r="X1203" s="109"/>
      <c r="Y1203" s="109"/>
      <c r="Z1203" s="114"/>
      <c r="AA1203" s="109"/>
      <c r="AB1203" s="109"/>
      <c r="AC1203" s="109"/>
      <c r="AD1203" s="109"/>
      <c r="AE1203" s="109"/>
      <c r="AF1203" s="109"/>
      <c r="AG1203" s="109"/>
      <c r="AH1203" s="109"/>
      <c r="AI1203" s="109"/>
      <c r="AJ1203" s="109"/>
      <c r="AK1203" s="109"/>
      <c r="AL1203" s="109"/>
      <c r="AM1203" s="109"/>
      <c r="AN1203" s="109"/>
      <c r="AO1203" s="109"/>
      <c r="AP1203" s="109"/>
      <c r="AQ1203" s="109"/>
      <c r="AR1203" s="109"/>
      <c r="AS1203" s="109"/>
      <c r="AT1203" s="109"/>
      <c r="AU1203" s="109"/>
      <c r="AV1203" s="109"/>
      <c r="AW1203" s="109"/>
      <c r="AX1203" s="109"/>
      <c r="AY1203" s="109"/>
      <c r="AZ1203" s="109"/>
      <c r="BA1203" s="109"/>
      <c r="BB1203" s="109"/>
      <c r="BC1203" s="109"/>
      <c r="BD1203" s="109"/>
      <c r="BE1203" s="109"/>
      <c r="BF1203" s="109"/>
      <c r="BG1203" s="109"/>
      <c r="BH1203" s="109"/>
      <c r="BI1203" s="109"/>
      <c r="BJ1203" s="109"/>
      <c r="BK1203" s="109"/>
      <c r="BL1203" s="109"/>
      <c r="BM1203" s="109"/>
      <c r="BN1203" s="109"/>
      <c r="BO1203" s="109"/>
      <c r="BP1203" s="109"/>
      <c r="BQ1203" s="109"/>
      <c r="BR1203" s="109"/>
      <c r="BS1203" s="109"/>
      <c r="BT1203" s="109"/>
      <c r="BU1203" s="109"/>
      <c r="BV1203" s="109"/>
      <c r="BW1203" s="109"/>
      <c r="BX1203" s="109"/>
      <c r="BY1203" s="109"/>
      <c r="BZ1203" s="109"/>
      <c r="CA1203" s="109"/>
      <c r="CB1203" s="109"/>
      <c r="CC1203" s="109"/>
      <c r="CD1203" s="109"/>
      <c r="CE1203" s="109"/>
      <c r="CF1203" s="109"/>
      <c r="CG1203" s="109"/>
      <c r="CH1203" s="109"/>
      <c r="CI1203" s="109"/>
      <c r="CJ1203" s="109"/>
      <c r="CK1203" s="109"/>
      <c r="CL1203" s="109"/>
      <c r="CM1203" s="109"/>
      <c r="CN1203" s="109"/>
      <c r="CO1203" s="109"/>
      <c r="CP1203" s="109"/>
      <c r="CQ1203" s="109"/>
      <c r="CR1203" s="109"/>
      <c r="CS1203" s="109"/>
      <c r="CT1203" s="109"/>
      <c r="CU1203" s="109"/>
      <c r="CV1203" s="109"/>
      <c r="CW1203" s="109"/>
      <c r="CX1203" s="109"/>
      <c r="CY1203" s="109"/>
      <c r="CZ1203" s="109"/>
      <c r="DA1203" s="109"/>
    </row>
    <row r="1204" spans="1:105">
      <c r="A1204" s="109"/>
      <c r="B1204" s="109"/>
      <c r="C1204" s="109"/>
      <c r="D1204" s="109"/>
      <c r="E1204" s="110"/>
      <c r="F1204" s="110"/>
      <c r="G1204" s="110"/>
      <c r="H1204" s="110"/>
      <c r="I1204" s="110"/>
      <c r="J1204" s="110"/>
      <c r="K1204" s="110"/>
      <c r="L1204" s="110"/>
      <c r="M1204" s="110"/>
      <c r="N1204" s="110"/>
      <c r="O1204" s="110"/>
      <c r="P1204" s="111"/>
      <c r="Q1204" s="110"/>
      <c r="R1204" s="112"/>
      <c r="S1204" s="112"/>
      <c r="T1204" s="109"/>
      <c r="U1204" s="113"/>
      <c r="V1204" s="113"/>
      <c r="W1204" s="113"/>
      <c r="X1204" s="109"/>
      <c r="Y1204" s="109"/>
      <c r="Z1204" s="114"/>
      <c r="AA1204" s="109"/>
      <c r="AB1204" s="109"/>
      <c r="AC1204" s="109"/>
      <c r="AD1204" s="109"/>
      <c r="AE1204" s="109"/>
      <c r="AF1204" s="109"/>
      <c r="AG1204" s="109"/>
      <c r="AH1204" s="109"/>
      <c r="AI1204" s="109"/>
      <c r="AJ1204" s="109"/>
      <c r="AK1204" s="109"/>
      <c r="AL1204" s="109"/>
      <c r="AM1204" s="109"/>
      <c r="AN1204" s="109"/>
      <c r="AO1204" s="109"/>
      <c r="AP1204" s="109"/>
      <c r="AQ1204" s="109"/>
      <c r="AR1204" s="109"/>
      <c r="AS1204" s="109"/>
      <c r="AT1204" s="109"/>
      <c r="AU1204" s="109"/>
      <c r="AV1204" s="109"/>
      <c r="AW1204" s="109"/>
      <c r="AX1204" s="109"/>
      <c r="AY1204" s="109"/>
      <c r="AZ1204" s="109"/>
      <c r="BA1204" s="109"/>
      <c r="BB1204" s="109"/>
      <c r="BC1204" s="109"/>
      <c r="BD1204" s="109"/>
      <c r="BE1204" s="109"/>
      <c r="BF1204" s="109"/>
      <c r="BG1204" s="109"/>
      <c r="BH1204" s="109"/>
      <c r="BI1204" s="109"/>
      <c r="BJ1204" s="109"/>
      <c r="BK1204" s="109"/>
      <c r="BL1204" s="109"/>
      <c r="BM1204" s="109"/>
      <c r="BN1204" s="109"/>
      <c r="BO1204" s="109"/>
      <c r="BP1204" s="109"/>
      <c r="BQ1204" s="109"/>
      <c r="BR1204" s="109"/>
      <c r="BS1204" s="109"/>
      <c r="BT1204" s="109"/>
      <c r="BU1204" s="109"/>
      <c r="BV1204" s="109"/>
      <c r="BW1204" s="109"/>
      <c r="BX1204" s="109"/>
      <c r="BY1204" s="109"/>
      <c r="BZ1204" s="109"/>
      <c r="CA1204" s="109"/>
      <c r="CB1204" s="109"/>
      <c r="CC1204" s="109"/>
      <c r="CD1204" s="109"/>
      <c r="CE1204" s="109"/>
      <c r="CF1204" s="109"/>
      <c r="CG1204" s="109"/>
      <c r="CH1204" s="109"/>
      <c r="CI1204" s="109"/>
      <c r="CJ1204" s="109"/>
      <c r="CK1204" s="109"/>
      <c r="CL1204" s="109"/>
      <c r="CM1204" s="109"/>
      <c r="CN1204" s="109"/>
      <c r="CO1204" s="109"/>
      <c r="CP1204" s="109"/>
      <c r="CQ1204" s="109"/>
      <c r="CR1204" s="109"/>
      <c r="CS1204" s="109"/>
      <c r="CT1204" s="109"/>
      <c r="CU1204" s="109"/>
      <c r="CV1204" s="109"/>
      <c r="CW1204" s="109"/>
      <c r="CX1204" s="109"/>
      <c r="CY1204" s="109"/>
      <c r="CZ1204" s="109"/>
      <c r="DA1204" s="109"/>
    </row>
    <row r="1205" spans="1:105">
      <c r="A1205" s="109"/>
      <c r="B1205" s="109"/>
      <c r="C1205" s="109"/>
      <c r="D1205" s="109"/>
      <c r="E1205" s="110"/>
      <c r="F1205" s="110"/>
      <c r="G1205" s="110"/>
      <c r="H1205" s="110"/>
      <c r="I1205" s="110"/>
      <c r="J1205" s="110"/>
      <c r="K1205" s="110"/>
      <c r="L1205" s="110"/>
      <c r="M1205" s="110"/>
      <c r="N1205" s="110"/>
      <c r="O1205" s="110"/>
      <c r="P1205" s="111"/>
      <c r="Q1205" s="110"/>
      <c r="R1205" s="112"/>
      <c r="S1205" s="112"/>
      <c r="T1205" s="109"/>
      <c r="U1205" s="113"/>
      <c r="V1205" s="113"/>
      <c r="W1205" s="113"/>
      <c r="X1205" s="109"/>
      <c r="Y1205" s="109"/>
      <c r="Z1205" s="114"/>
      <c r="AA1205" s="109"/>
      <c r="AB1205" s="109"/>
      <c r="AC1205" s="109"/>
      <c r="AD1205" s="109"/>
      <c r="AE1205" s="109"/>
      <c r="AF1205" s="109"/>
      <c r="AG1205" s="109"/>
      <c r="AH1205" s="109"/>
      <c r="AI1205" s="109"/>
      <c r="AJ1205" s="109"/>
      <c r="AK1205" s="109"/>
      <c r="AL1205" s="109"/>
      <c r="AM1205" s="109"/>
      <c r="AN1205" s="109"/>
      <c r="AO1205" s="109"/>
      <c r="AP1205" s="109"/>
      <c r="AQ1205" s="109"/>
      <c r="AR1205" s="109"/>
      <c r="AS1205" s="109"/>
      <c r="AT1205" s="109"/>
      <c r="AU1205" s="109"/>
      <c r="AV1205" s="109"/>
      <c r="AW1205" s="109"/>
      <c r="AX1205" s="109"/>
      <c r="AY1205" s="109"/>
      <c r="AZ1205" s="109"/>
      <c r="BA1205" s="109"/>
      <c r="BB1205" s="109"/>
      <c r="BC1205" s="109"/>
      <c r="BD1205" s="109"/>
      <c r="BE1205" s="109"/>
      <c r="BF1205" s="109"/>
      <c r="BG1205" s="109"/>
      <c r="BH1205" s="109"/>
      <c r="BI1205" s="109"/>
      <c r="BJ1205" s="109"/>
      <c r="BK1205" s="109"/>
      <c r="BL1205" s="109"/>
      <c r="BM1205" s="109"/>
      <c r="BN1205" s="109"/>
      <c r="BO1205" s="109"/>
      <c r="BP1205" s="109"/>
      <c r="BQ1205" s="109"/>
      <c r="BR1205" s="109"/>
      <c r="BS1205" s="109"/>
      <c r="BT1205" s="109"/>
      <c r="BU1205" s="109"/>
      <c r="BV1205" s="109"/>
      <c r="BW1205" s="109"/>
      <c r="BX1205" s="109"/>
      <c r="BY1205" s="109"/>
      <c r="BZ1205" s="109"/>
      <c r="CA1205" s="109"/>
      <c r="CB1205" s="109"/>
      <c r="CC1205" s="109"/>
      <c r="CD1205" s="109"/>
      <c r="CE1205" s="109"/>
      <c r="CF1205" s="109"/>
      <c r="CG1205" s="109"/>
      <c r="CH1205" s="109"/>
      <c r="CI1205" s="109"/>
      <c r="CJ1205" s="109"/>
      <c r="CK1205" s="109"/>
      <c r="CL1205" s="109"/>
      <c r="CM1205" s="109"/>
      <c r="CN1205" s="109"/>
      <c r="CO1205" s="109"/>
      <c r="CP1205" s="109"/>
      <c r="CQ1205" s="109"/>
      <c r="CR1205" s="109"/>
      <c r="CS1205" s="109"/>
      <c r="CT1205" s="109"/>
      <c r="CU1205" s="109"/>
      <c r="CV1205" s="109"/>
      <c r="CW1205" s="109"/>
      <c r="CX1205" s="109"/>
      <c r="CY1205" s="109"/>
      <c r="CZ1205" s="109"/>
      <c r="DA1205" s="109"/>
    </row>
    <row r="1206" spans="1:105">
      <c r="A1206" s="109"/>
      <c r="B1206" s="109"/>
      <c r="C1206" s="109"/>
      <c r="D1206" s="109"/>
      <c r="E1206" s="110"/>
      <c r="F1206" s="110"/>
      <c r="G1206" s="110"/>
      <c r="H1206" s="110"/>
      <c r="I1206" s="110"/>
      <c r="J1206" s="110"/>
      <c r="K1206" s="110"/>
      <c r="L1206" s="110"/>
      <c r="M1206" s="110"/>
      <c r="N1206" s="110"/>
      <c r="O1206" s="110"/>
      <c r="P1206" s="111"/>
      <c r="Q1206" s="110"/>
      <c r="R1206" s="112"/>
      <c r="S1206" s="112"/>
      <c r="T1206" s="109"/>
      <c r="U1206" s="113"/>
      <c r="V1206" s="113"/>
      <c r="W1206" s="113"/>
      <c r="X1206" s="109"/>
      <c r="Y1206" s="109"/>
      <c r="Z1206" s="114"/>
      <c r="AA1206" s="109"/>
      <c r="AB1206" s="109"/>
      <c r="AC1206" s="109"/>
      <c r="AD1206" s="109"/>
      <c r="AE1206" s="109"/>
      <c r="AF1206" s="109"/>
      <c r="AG1206" s="109"/>
      <c r="AH1206" s="109"/>
      <c r="AI1206" s="109"/>
      <c r="AJ1206" s="109"/>
      <c r="AK1206" s="109"/>
      <c r="AL1206" s="109"/>
      <c r="AM1206" s="109"/>
      <c r="AN1206" s="109"/>
      <c r="AO1206" s="109"/>
      <c r="AP1206" s="109"/>
      <c r="AQ1206" s="109"/>
      <c r="AR1206" s="109"/>
      <c r="AS1206" s="109"/>
      <c r="AT1206" s="109"/>
      <c r="AU1206" s="109"/>
      <c r="AV1206" s="109"/>
      <c r="AW1206" s="109"/>
      <c r="AX1206" s="109"/>
      <c r="AY1206" s="109"/>
      <c r="AZ1206" s="109"/>
      <c r="BA1206" s="109"/>
      <c r="BB1206" s="109"/>
      <c r="BC1206" s="109"/>
      <c r="BD1206" s="109"/>
      <c r="BE1206" s="109"/>
      <c r="BF1206" s="109"/>
      <c r="BG1206" s="109"/>
      <c r="BH1206" s="109"/>
      <c r="BI1206" s="109"/>
      <c r="BJ1206" s="109"/>
      <c r="BK1206" s="109"/>
      <c r="BL1206" s="109"/>
      <c r="BM1206" s="109"/>
      <c r="BN1206" s="109"/>
      <c r="BO1206" s="109"/>
      <c r="BP1206" s="109"/>
      <c r="BQ1206" s="109"/>
      <c r="BR1206" s="109"/>
      <c r="BS1206" s="109"/>
      <c r="BT1206" s="109"/>
      <c r="BU1206" s="109"/>
      <c r="BV1206" s="109"/>
      <c r="BW1206" s="109"/>
      <c r="BX1206" s="109"/>
      <c r="BY1206" s="109"/>
      <c r="BZ1206" s="109"/>
      <c r="CA1206" s="109"/>
      <c r="CB1206" s="109"/>
      <c r="CC1206" s="109"/>
      <c r="CD1206" s="109"/>
      <c r="CE1206" s="109"/>
      <c r="CF1206" s="109"/>
      <c r="CG1206" s="109"/>
      <c r="CH1206" s="109"/>
      <c r="CI1206" s="109"/>
      <c r="CJ1206" s="109"/>
      <c r="CK1206" s="109"/>
      <c r="CL1206" s="109"/>
      <c r="CM1206" s="109"/>
      <c r="CN1206" s="109"/>
      <c r="CO1206" s="109"/>
      <c r="CP1206" s="109"/>
      <c r="CQ1206" s="109"/>
      <c r="CR1206" s="109"/>
      <c r="CS1206" s="109"/>
      <c r="CT1206" s="109"/>
      <c r="CU1206" s="109"/>
      <c r="CV1206" s="109"/>
      <c r="CW1206" s="109"/>
      <c r="CX1206" s="109"/>
      <c r="CY1206" s="109"/>
      <c r="CZ1206" s="109"/>
      <c r="DA1206" s="109"/>
    </row>
    <row r="1207" spans="1:105">
      <c r="A1207" s="109"/>
      <c r="B1207" s="109"/>
      <c r="C1207" s="109"/>
      <c r="D1207" s="109"/>
      <c r="E1207" s="110"/>
      <c r="F1207" s="110"/>
      <c r="G1207" s="110"/>
      <c r="H1207" s="110"/>
      <c r="I1207" s="110"/>
      <c r="J1207" s="110"/>
      <c r="K1207" s="110"/>
      <c r="L1207" s="110"/>
      <c r="M1207" s="110"/>
      <c r="N1207" s="110"/>
      <c r="O1207" s="110"/>
      <c r="P1207" s="111"/>
      <c r="Q1207" s="110"/>
      <c r="R1207" s="112"/>
      <c r="S1207" s="112"/>
      <c r="T1207" s="109"/>
      <c r="U1207" s="113"/>
      <c r="V1207" s="113"/>
      <c r="W1207" s="113"/>
      <c r="X1207" s="109"/>
      <c r="Y1207" s="109"/>
      <c r="Z1207" s="114"/>
      <c r="AA1207" s="109"/>
      <c r="AB1207" s="109"/>
      <c r="AC1207" s="109"/>
      <c r="AD1207" s="109"/>
      <c r="AE1207" s="109"/>
      <c r="AF1207" s="109"/>
      <c r="AG1207" s="109"/>
      <c r="AH1207" s="109"/>
      <c r="AI1207" s="109"/>
      <c r="AJ1207" s="109"/>
      <c r="AK1207" s="109"/>
      <c r="AL1207" s="109"/>
      <c r="AM1207" s="109"/>
      <c r="AN1207" s="109"/>
      <c r="AO1207" s="109"/>
      <c r="AP1207" s="109"/>
      <c r="AQ1207" s="109"/>
      <c r="AR1207" s="109"/>
      <c r="AS1207" s="109"/>
      <c r="AT1207" s="109"/>
      <c r="AU1207" s="109"/>
      <c r="AV1207" s="109"/>
      <c r="AW1207" s="109"/>
      <c r="AX1207" s="109"/>
      <c r="AY1207" s="109"/>
      <c r="AZ1207" s="109"/>
      <c r="BA1207" s="109"/>
      <c r="BB1207" s="109"/>
      <c r="BC1207" s="109"/>
      <c r="BD1207" s="109"/>
      <c r="BE1207" s="109"/>
      <c r="BF1207" s="109"/>
      <c r="BG1207" s="109"/>
      <c r="BH1207" s="109"/>
      <c r="BI1207" s="109"/>
      <c r="BJ1207" s="109"/>
      <c r="BK1207" s="109"/>
      <c r="BL1207" s="109"/>
      <c r="BM1207" s="109"/>
      <c r="BN1207" s="109"/>
      <c r="BO1207" s="109"/>
      <c r="BP1207" s="109"/>
      <c r="BQ1207" s="109"/>
      <c r="BR1207" s="109"/>
      <c r="BS1207" s="109"/>
      <c r="BT1207" s="109"/>
      <c r="BU1207" s="109"/>
      <c r="BV1207" s="109"/>
      <c r="BW1207" s="109"/>
      <c r="BX1207" s="109"/>
      <c r="BY1207" s="109"/>
      <c r="BZ1207" s="109"/>
      <c r="CA1207" s="109"/>
      <c r="CB1207" s="109"/>
      <c r="CC1207" s="109"/>
      <c r="CD1207" s="109"/>
      <c r="CE1207" s="109"/>
      <c r="CF1207" s="109"/>
      <c r="CG1207" s="109"/>
      <c r="CH1207" s="109"/>
      <c r="CI1207" s="109"/>
      <c r="CJ1207" s="109"/>
      <c r="CK1207" s="109"/>
      <c r="CL1207" s="109"/>
      <c r="CM1207" s="109"/>
      <c r="CN1207" s="109"/>
      <c r="CO1207" s="109"/>
      <c r="CP1207" s="109"/>
      <c r="CQ1207" s="109"/>
      <c r="CR1207" s="109"/>
      <c r="CS1207" s="109"/>
      <c r="CT1207" s="109"/>
      <c r="CU1207" s="109"/>
      <c r="CV1207" s="109"/>
      <c r="CW1207" s="109"/>
      <c r="CX1207" s="109"/>
      <c r="CY1207" s="109"/>
      <c r="CZ1207" s="109"/>
      <c r="DA1207" s="109"/>
    </row>
    <row r="1208" spans="1:105">
      <c r="A1208" s="109"/>
      <c r="B1208" s="109"/>
      <c r="C1208" s="109"/>
      <c r="D1208" s="109"/>
      <c r="E1208" s="110"/>
      <c r="F1208" s="110"/>
      <c r="G1208" s="110"/>
      <c r="H1208" s="110"/>
      <c r="I1208" s="110"/>
      <c r="J1208" s="110"/>
      <c r="K1208" s="110"/>
      <c r="L1208" s="110"/>
      <c r="M1208" s="110"/>
      <c r="N1208" s="110"/>
      <c r="O1208" s="110"/>
      <c r="P1208" s="111"/>
      <c r="Q1208" s="110"/>
      <c r="R1208" s="112"/>
      <c r="S1208" s="112"/>
      <c r="T1208" s="109"/>
      <c r="U1208" s="113"/>
      <c r="V1208" s="113"/>
      <c r="W1208" s="113"/>
      <c r="X1208" s="109"/>
      <c r="Y1208" s="109"/>
      <c r="Z1208" s="114"/>
      <c r="AA1208" s="109"/>
      <c r="AB1208" s="109"/>
      <c r="AC1208" s="109"/>
      <c r="AD1208" s="109"/>
      <c r="AE1208" s="109"/>
      <c r="AF1208" s="109"/>
      <c r="AG1208" s="109"/>
      <c r="AH1208" s="109"/>
      <c r="AI1208" s="109"/>
      <c r="AJ1208" s="109"/>
      <c r="AK1208" s="109"/>
      <c r="AL1208" s="109"/>
      <c r="AM1208" s="109"/>
      <c r="AN1208" s="109"/>
      <c r="AO1208" s="109"/>
      <c r="AP1208" s="109"/>
      <c r="AQ1208" s="109"/>
      <c r="AR1208" s="109"/>
      <c r="AS1208" s="109"/>
      <c r="AT1208" s="109"/>
      <c r="AU1208" s="109"/>
      <c r="AV1208" s="109"/>
      <c r="AW1208" s="109"/>
      <c r="AX1208" s="109"/>
      <c r="AY1208" s="109"/>
      <c r="AZ1208" s="109"/>
      <c r="BA1208" s="109"/>
      <c r="BB1208" s="109"/>
      <c r="BC1208" s="109"/>
      <c r="BD1208" s="109"/>
      <c r="BE1208" s="109"/>
      <c r="BF1208" s="109"/>
      <c r="BG1208" s="109"/>
      <c r="BH1208" s="109"/>
      <c r="BI1208" s="109"/>
      <c r="BJ1208" s="109"/>
      <c r="BK1208" s="109"/>
      <c r="BL1208" s="109"/>
      <c r="BM1208" s="109"/>
      <c r="BN1208" s="109"/>
      <c r="BO1208" s="109"/>
      <c r="BP1208" s="109"/>
      <c r="BQ1208" s="109"/>
      <c r="BR1208" s="109"/>
      <c r="BS1208" s="109"/>
      <c r="BT1208" s="109"/>
      <c r="BU1208" s="109"/>
      <c r="BV1208" s="109"/>
      <c r="BW1208" s="109"/>
      <c r="BX1208" s="109"/>
      <c r="BY1208" s="109"/>
      <c r="BZ1208" s="109"/>
      <c r="CA1208" s="109"/>
      <c r="CB1208" s="109"/>
      <c r="CC1208" s="109"/>
      <c r="CD1208" s="109"/>
      <c r="CE1208" s="109"/>
      <c r="CF1208" s="109"/>
      <c r="CG1208" s="109"/>
      <c r="CH1208" s="109"/>
      <c r="CI1208" s="109"/>
      <c r="CJ1208" s="109"/>
      <c r="CK1208" s="109"/>
      <c r="CL1208" s="109"/>
      <c r="CM1208" s="109"/>
      <c r="CN1208" s="109"/>
      <c r="CO1208" s="109"/>
      <c r="CP1208" s="109"/>
      <c r="CQ1208" s="109"/>
      <c r="CR1208" s="109"/>
      <c r="CS1208" s="109"/>
      <c r="CT1208" s="109"/>
      <c r="CU1208" s="109"/>
      <c r="CV1208" s="109"/>
      <c r="CW1208" s="109"/>
      <c r="CX1208" s="109"/>
      <c r="CY1208" s="109"/>
      <c r="CZ1208" s="109"/>
      <c r="DA1208" s="109"/>
    </row>
    <row r="1209" spans="1:105">
      <c r="A1209" s="109"/>
      <c r="B1209" s="109"/>
      <c r="C1209" s="109"/>
      <c r="D1209" s="109"/>
      <c r="E1209" s="110"/>
      <c r="F1209" s="110"/>
      <c r="G1209" s="110"/>
      <c r="H1209" s="110"/>
      <c r="I1209" s="110"/>
      <c r="J1209" s="110"/>
      <c r="K1209" s="110"/>
      <c r="L1209" s="110"/>
      <c r="M1209" s="110"/>
      <c r="N1209" s="110"/>
      <c r="O1209" s="110"/>
      <c r="P1209" s="111"/>
      <c r="Q1209" s="110"/>
      <c r="R1209" s="112"/>
      <c r="S1209" s="112"/>
      <c r="T1209" s="109"/>
      <c r="U1209" s="113"/>
      <c r="V1209" s="113"/>
      <c r="W1209" s="113"/>
      <c r="X1209" s="109"/>
      <c r="Y1209" s="109"/>
      <c r="Z1209" s="114"/>
      <c r="AA1209" s="109"/>
      <c r="AB1209" s="109"/>
      <c r="AC1209" s="109"/>
      <c r="AD1209" s="109"/>
      <c r="AE1209" s="109"/>
      <c r="AF1209" s="109"/>
      <c r="AG1209" s="109"/>
      <c r="AH1209" s="109"/>
      <c r="AI1209" s="109"/>
      <c r="AJ1209" s="109"/>
      <c r="AK1209" s="109"/>
      <c r="AL1209" s="109"/>
      <c r="AM1209" s="109"/>
      <c r="AN1209" s="109"/>
      <c r="AO1209" s="109"/>
      <c r="AP1209" s="109"/>
      <c r="AQ1209" s="109"/>
      <c r="AR1209" s="109"/>
      <c r="AS1209" s="109"/>
      <c r="AT1209" s="109"/>
      <c r="AU1209" s="109"/>
      <c r="AV1209" s="109"/>
      <c r="AW1209" s="109"/>
      <c r="AX1209" s="109"/>
      <c r="AY1209" s="109"/>
      <c r="AZ1209" s="109"/>
      <c r="BA1209" s="109"/>
      <c r="BB1209" s="109"/>
      <c r="BC1209" s="109"/>
      <c r="BD1209" s="109"/>
      <c r="BE1209" s="109"/>
      <c r="BF1209" s="109"/>
      <c r="BG1209" s="109"/>
      <c r="BH1209" s="109"/>
      <c r="BI1209" s="109"/>
      <c r="BJ1209" s="109"/>
      <c r="BK1209" s="109"/>
      <c r="BL1209" s="109"/>
      <c r="BM1209" s="109"/>
      <c r="BN1209" s="109"/>
      <c r="BO1209" s="109"/>
      <c r="BP1209" s="109"/>
      <c r="BQ1209" s="109"/>
      <c r="BR1209" s="109"/>
      <c r="BS1209" s="109"/>
      <c r="BT1209" s="109"/>
      <c r="BU1209" s="109"/>
      <c r="BV1209" s="109"/>
      <c r="BW1209" s="109"/>
      <c r="BX1209" s="109"/>
      <c r="BY1209" s="109"/>
      <c r="BZ1209" s="109"/>
      <c r="CA1209" s="109"/>
      <c r="CB1209" s="109"/>
      <c r="CC1209" s="109"/>
      <c r="CD1209" s="109"/>
      <c r="CE1209" s="109"/>
      <c r="CF1209" s="109"/>
      <c r="CG1209" s="109"/>
      <c r="CH1209" s="109"/>
      <c r="CI1209" s="109"/>
      <c r="CJ1209" s="109"/>
      <c r="CK1209" s="109"/>
      <c r="CL1209" s="109"/>
      <c r="CM1209" s="109"/>
      <c r="CN1209" s="109"/>
      <c r="CO1209" s="109"/>
      <c r="CP1209" s="109"/>
      <c r="CQ1209" s="109"/>
      <c r="CR1209" s="109"/>
      <c r="CS1209" s="109"/>
      <c r="CT1209" s="109"/>
      <c r="CU1209" s="109"/>
      <c r="CV1209" s="109"/>
      <c r="CW1209" s="109"/>
      <c r="CX1209" s="109"/>
      <c r="CY1209" s="109"/>
      <c r="CZ1209" s="109"/>
      <c r="DA1209" s="109"/>
    </row>
    <row r="1210" spans="1:105">
      <c r="A1210" s="109"/>
      <c r="B1210" s="109"/>
      <c r="C1210" s="109"/>
      <c r="D1210" s="109"/>
      <c r="E1210" s="110"/>
      <c r="F1210" s="110"/>
      <c r="G1210" s="110"/>
      <c r="H1210" s="110"/>
      <c r="I1210" s="110"/>
      <c r="J1210" s="110"/>
      <c r="K1210" s="110"/>
      <c r="L1210" s="110"/>
      <c r="M1210" s="110"/>
      <c r="N1210" s="110"/>
      <c r="O1210" s="110"/>
      <c r="P1210" s="111"/>
      <c r="Q1210" s="110"/>
      <c r="R1210" s="112"/>
      <c r="S1210" s="112"/>
      <c r="T1210" s="109"/>
      <c r="U1210" s="113"/>
      <c r="V1210" s="113"/>
      <c r="W1210" s="113"/>
      <c r="X1210" s="109"/>
      <c r="Y1210" s="109"/>
      <c r="Z1210" s="114"/>
      <c r="AA1210" s="109"/>
      <c r="AB1210" s="109"/>
      <c r="AC1210" s="109"/>
      <c r="AD1210" s="109"/>
      <c r="AE1210" s="109"/>
      <c r="AF1210" s="109"/>
      <c r="AG1210" s="109"/>
      <c r="AH1210" s="109"/>
      <c r="AI1210" s="109"/>
      <c r="AJ1210" s="109"/>
      <c r="AK1210" s="109"/>
      <c r="AL1210" s="109"/>
      <c r="AM1210" s="109"/>
      <c r="AN1210" s="109"/>
      <c r="AO1210" s="109"/>
      <c r="AP1210" s="109"/>
      <c r="AQ1210" s="109"/>
      <c r="AR1210" s="109"/>
      <c r="AS1210" s="109"/>
      <c r="AT1210" s="109"/>
      <c r="AU1210" s="109"/>
      <c r="AV1210" s="109"/>
      <c r="AW1210" s="109"/>
      <c r="AX1210" s="109"/>
      <c r="AY1210" s="109"/>
      <c r="AZ1210" s="109"/>
      <c r="BA1210" s="109"/>
      <c r="BB1210" s="109"/>
      <c r="BC1210" s="109"/>
      <c r="BD1210" s="109"/>
      <c r="BE1210" s="109"/>
      <c r="BF1210" s="109"/>
      <c r="BG1210" s="109"/>
      <c r="BH1210" s="109"/>
      <c r="BI1210" s="109"/>
      <c r="BJ1210" s="109"/>
      <c r="BK1210" s="109"/>
      <c r="BL1210" s="109"/>
      <c r="BM1210" s="109"/>
      <c r="BN1210" s="109"/>
      <c r="BO1210" s="109"/>
      <c r="BP1210" s="109"/>
      <c r="BQ1210" s="109"/>
      <c r="BR1210" s="109"/>
      <c r="BS1210" s="109"/>
      <c r="BT1210" s="109"/>
      <c r="BU1210" s="109"/>
      <c r="BV1210" s="109"/>
      <c r="BW1210" s="109"/>
      <c r="BX1210" s="109"/>
      <c r="BY1210" s="109"/>
      <c r="BZ1210" s="109"/>
      <c r="CA1210" s="109"/>
      <c r="CB1210" s="109"/>
      <c r="CC1210" s="109"/>
      <c r="CD1210" s="109"/>
      <c r="CE1210" s="109"/>
      <c r="CF1210" s="109"/>
      <c r="CG1210" s="109"/>
      <c r="CH1210" s="109"/>
      <c r="CI1210" s="109"/>
      <c r="CJ1210" s="109"/>
      <c r="CK1210" s="109"/>
      <c r="CL1210" s="109"/>
      <c r="CM1210" s="109"/>
      <c r="CN1210" s="109"/>
      <c r="CO1210" s="109"/>
      <c r="CP1210" s="109"/>
      <c r="CQ1210" s="109"/>
      <c r="CR1210" s="109"/>
      <c r="CS1210" s="109"/>
      <c r="CT1210" s="109"/>
      <c r="CU1210" s="109"/>
      <c r="CV1210" s="109"/>
      <c r="CW1210" s="109"/>
      <c r="CX1210" s="109"/>
      <c r="CY1210" s="109"/>
      <c r="CZ1210" s="109"/>
      <c r="DA1210" s="109"/>
    </row>
    <row r="1211" spans="1:105">
      <c r="A1211" s="109"/>
      <c r="B1211" s="109"/>
      <c r="C1211" s="109"/>
      <c r="D1211" s="109"/>
      <c r="E1211" s="110"/>
      <c r="F1211" s="110"/>
      <c r="G1211" s="110"/>
      <c r="H1211" s="110"/>
      <c r="I1211" s="110"/>
      <c r="J1211" s="110"/>
      <c r="K1211" s="110"/>
      <c r="L1211" s="110"/>
      <c r="M1211" s="110"/>
      <c r="N1211" s="110"/>
      <c r="O1211" s="110"/>
      <c r="P1211" s="111"/>
      <c r="Q1211" s="110"/>
      <c r="R1211" s="112"/>
      <c r="S1211" s="112"/>
      <c r="T1211" s="109"/>
      <c r="U1211" s="113"/>
      <c r="V1211" s="113"/>
      <c r="W1211" s="113"/>
      <c r="X1211" s="109"/>
      <c r="Y1211" s="109"/>
      <c r="Z1211" s="114"/>
      <c r="AA1211" s="109"/>
      <c r="AB1211" s="109"/>
      <c r="AC1211" s="109"/>
      <c r="AD1211" s="109"/>
      <c r="AE1211" s="109"/>
      <c r="AF1211" s="109"/>
      <c r="AG1211" s="109"/>
      <c r="AH1211" s="109"/>
      <c r="AI1211" s="109"/>
      <c r="AJ1211" s="109"/>
      <c r="AK1211" s="109"/>
      <c r="AL1211" s="109"/>
      <c r="AM1211" s="109"/>
      <c r="AN1211" s="109"/>
      <c r="AO1211" s="109"/>
      <c r="AP1211" s="109"/>
      <c r="AQ1211" s="109"/>
      <c r="AR1211" s="109"/>
      <c r="AS1211" s="109"/>
      <c r="AT1211" s="109"/>
      <c r="AU1211" s="109"/>
      <c r="AV1211" s="109"/>
      <c r="AW1211" s="109"/>
      <c r="AX1211" s="109"/>
      <c r="AY1211" s="109"/>
      <c r="AZ1211" s="109"/>
      <c r="BA1211" s="109"/>
      <c r="BB1211" s="109"/>
      <c r="BC1211" s="109"/>
      <c r="BD1211" s="109"/>
      <c r="BE1211" s="109"/>
      <c r="BF1211" s="109"/>
      <c r="BG1211" s="109"/>
      <c r="BH1211" s="109"/>
      <c r="BI1211" s="109"/>
      <c r="BJ1211" s="109"/>
      <c r="BK1211" s="109"/>
      <c r="BL1211" s="109"/>
      <c r="BM1211" s="109"/>
      <c r="BN1211" s="109"/>
      <c r="BO1211" s="109"/>
      <c r="BP1211" s="109"/>
      <c r="BQ1211" s="109"/>
      <c r="BR1211" s="109"/>
      <c r="BS1211" s="109"/>
      <c r="BT1211" s="109"/>
      <c r="BU1211" s="109"/>
      <c r="BV1211" s="109"/>
      <c r="BW1211" s="109"/>
      <c r="BX1211" s="109"/>
      <c r="BY1211" s="109"/>
      <c r="BZ1211" s="109"/>
      <c r="CA1211" s="109"/>
      <c r="CB1211" s="109"/>
      <c r="CC1211" s="109"/>
      <c r="CD1211" s="109"/>
      <c r="CE1211" s="109"/>
      <c r="CF1211" s="109"/>
      <c r="CG1211" s="109"/>
      <c r="CH1211" s="109"/>
      <c r="CI1211" s="109"/>
      <c r="CJ1211" s="109"/>
      <c r="CK1211" s="109"/>
      <c r="CL1211" s="109"/>
      <c r="CM1211" s="109"/>
      <c r="CN1211" s="109"/>
      <c r="CO1211" s="109"/>
      <c r="CP1211" s="109"/>
      <c r="CQ1211" s="109"/>
      <c r="CR1211" s="109"/>
      <c r="CS1211" s="109"/>
      <c r="CT1211" s="109"/>
      <c r="CU1211" s="109"/>
      <c r="CV1211" s="109"/>
      <c r="CW1211" s="109"/>
      <c r="CX1211" s="109"/>
      <c r="CY1211" s="109"/>
      <c r="CZ1211" s="109"/>
      <c r="DA1211" s="109"/>
    </row>
    <row r="1212" spans="1:105">
      <c r="A1212" s="109"/>
      <c r="B1212" s="109"/>
      <c r="C1212" s="109"/>
      <c r="D1212" s="109"/>
      <c r="E1212" s="110"/>
      <c r="F1212" s="110"/>
      <c r="G1212" s="110"/>
      <c r="H1212" s="110"/>
      <c r="I1212" s="110"/>
      <c r="J1212" s="110"/>
      <c r="K1212" s="110"/>
      <c r="L1212" s="110"/>
      <c r="M1212" s="110"/>
      <c r="N1212" s="110"/>
      <c r="O1212" s="110"/>
      <c r="P1212" s="111"/>
      <c r="Q1212" s="110"/>
      <c r="R1212" s="112"/>
      <c r="S1212" s="112"/>
      <c r="T1212" s="109"/>
      <c r="U1212" s="113"/>
      <c r="V1212" s="113"/>
      <c r="W1212" s="113"/>
      <c r="X1212" s="109"/>
      <c r="Y1212" s="109"/>
      <c r="Z1212" s="114"/>
      <c r="AA1212" s="109"/>
      <c r="AB1212" s="109"/>
      <c r="AC1212" s="109"/>
      <c r="AD1212" s="109"/>
      <c r="AE1212" s="109"/>
      <c r="AF1212" s="109"/>
      <c r="AG1212" s="109"/>
      <c r="AH1212" s="109"/>
      <c r="AI1212" s="109"/>
      <c r="AJ1212" s="109"/>
      <c r="AK1212" s="109"/>
      <c r="AL1212" s="109"/>
      <c r="AM1212" s="109"/>
      <c r="AN1212" s="109"/>
      <c r="AO1212" s="109"/>
      <c r="AP1212" s="109"/>
      <c r="AQ1212" s="109"/>
      <c r="AR1212" s="109"/>
      <c r="AS1212" s="109"/>
      <c r="AT1212" s="109"/>
      <c r="AU1212" s="109"/>
      <c r="AV1212" s="109"/>
      <c r="AW1212" s="109"/>
      <c r="AX1212" s="109"/>
      <c r="AY1212" s="109"/>
      <c r="AZ1212" s="109"/>
      <c r="BA1212" s="109"/>
      <c r="BB1212" s="109"/>
      <c r="BC1212" s="109"/>
      <c r="BD1212" s="109"/>
      <c r="BE1212" s="109"/>
      <c r="BF1212" s="109"/>
      <c r="BG1212" s="109"/>
      <c r="BH1212" s="109"/>
      <c r="BI1212" s="109"/>
      <c r="BJ1212" s="109"/>
      <c r="BK1212" s="109"/>
      <c r="BL1212" s="109"/>
      <c r="BM1212" s="109"/>
      <c r="BN1212" s="109"/>
      <c r="BO1212" s="109"/>
      <c r="BP1212" s="109"/>
      <c r="BQ1212" s="109"/>
      <c r="BR1212" s="109"/>
      <c r="BS1212" s="109"/>
      <c r="BT1212" s="109"/>
      <c r="BU1212" s="109"/>
      <c r="BV1212" s="109"/>
      <c r="BW1212" s="109"/>
      <c r="BX1212" s="109"/>
      <c r="BY1212" s="109"/>
      <c r="BZ1212" s="109"/>
      <c r="CA1212" s="109"/>
      <c r="CB1212" s="109"/>
      <c r="CC1212" s="109"/>
      <c r="CD1212" s="109"/>
      <c r="CE1212" s="109"/>
      <c r="CF1212" s="109"/>
      <c r="CG1212" s="109"/>
      <c r="CH1212" s="109"/>
      <c r="CI1212" s="109"/>
      <c r="CJ1212" s="109"/>
      <c r="CK1212" s="109"/>
      <c r="CL1212" s="109"/>
      <c r="CM1212" s="109"/>
      <c r="CN1212" s="109"/>
      <c r="CO1212" s="109"/>
      <c r="CP1212" s="109"/>
      <c r="CQ1212" s="109"/>
      <c r="CR1212" s="109"/>
      <c r="CS1212" s="109"/>
      <c r="CT1212" s="109"/>
      <c r="CU1212" s="109"/>
      <c r="CV1212" s="109"/>
      <c r="CW1212" s="109"/>
      <c r="CX1212" s="109"/>
      <c r="CY1212" s="109"/>
      <c r="CZ1212" s="109"/>
      <c r="DA1212" s="109"/>
    </row>
    <row r="1213" spans="1:105">
      <c r="A1213" s="109"/>
      <c r="B1213" s="109"/>
      <c r="C1213" s="109"/>
      <c r="D1213" s="109"/>
      <c r="E1213" s="110"/>
      <c r="F1213" s="110"/>
      <c r="G1213" s="110"/>
      <c r="H1213" s="110"/>
      <c r="I1213" s="110"/>
      <c r="J1213" s="110"/>
      <c r="K1213" s="110"/>
      <c r="L1213" s="110"/>
      <c r="M1213" s="110"/>
      <c r="N1213" s="110"/>
      <c r="O1213" s="110"/>
      <c r="P1213" s="111"/>
      <c r="Q1213" s="110"/>
      <c r="R1213" s="112"/>
      <c r="S1213" s="112"/>
      <c r="T1213" s="109"/>
      <c r="U1213" s="113"/>
      <c r="V1213" s="113"/>
      <c r="W1213" s="113"/>
      <c r="X1213" s="109"/>
      <c r="Y1213" s="109"/>
      <c r="Z1213" s="114"/>
      <c r="AA1213" s="109"/>
      <c r="AB1213" s="109"/>
      <c r="AC1213" s="109"/>
      <c r="AD1213" s="109"/>
      <c r="AE1213" s="109"/>
      <c r="AF1213" s="109"/>
      <c r="AG1213" s="109"/>
      <c r="AH1213" s="109"/>
      <c r="AI1213" s="109"/>
      <c r="AJ1213" s="109"/>
      <c r="AK1213" s="109"/>
      <c r="AL1213" s="109"/>
      <c r="AM1213" s="109"/>
      <c r="AN1213" s="109"/>
      <c r="AO1213" s="109"/>
      <c r="AP1213" s="109"/>
      <c r="AQ1213" s="109"/>
      <c r="AR1213" s="109"/>
      <c r="AS1213" s="109"/>
      <c r="AT1213" s="109"/>
      <c r="AU1213" s="109"/>
      <c r="AV1213" s="109"/>
      <c r="AW1213" s="109"/>
      <c r="AX1213" s="109"/>
      <c r="AY1213" s="109"/>
      <c r="AZ1213" s="109"/>
      <c r="BA1213" s="109"/>
      <c r="BB1213" s="109"/>
      <c r="BC1213" s="109"/>
      <c r="BD1213" s="109"/>
      <c r="BE1213" s="109"/>
      <c r="BF1213" s="109"/>
      <c r="BG1213" s="109"/>
      <c r="BH1213" s="109"/>
      <c r="BI1213" s="109"/>
      <c r="BJ1213" s="109"/>
      <c r="BK1213" s="109"/>
      <c r="BL1213" s="109"/>
      <c r="BM1213" s="109"/>
      <c r="BN1213" s="109"/>
      <c r="BO1213" s="109"/>
      <c r="BP1213" s="109"/>
      <c r="BQ1213" s="109"/>
      <c r="BR1213" s="109"/>
      <c r="BS1213" s="109"/>
      <c r="BT1213" s="109"/>
      <c r="BU1213" s="109"/>
      <c r="BV1213" s="109"/>
      <c r="BW1213" s="109"/>
      <c r="BX1213" s="109"/>
      <c r="BY1213" s="109"/>
      <c r="BZ1213" s="109"/>
      <c r="CA1213" s="109"/>
      <c r="CB1213" s="109"/>
      <c r="CC1213" s="109"/>
      <c r="CD1213" s="109"/>
      <c r="CE1213" s="109"/>
      <c r="CF1213" s="109"/>
      <c r="CG1213" s="109"/>
      <c r="CH1213" s="109"/>
      <c r="CI1213" s="109"/>
      <c r="CJ1213" s="109"/>
      <c r="CK1213" s="109"/>
      <c r="CL1213" s="109"/>
      <c r="CM1213" s="109"/>
      <c r="CN1213" s="109"/>
      <c r="CO1213" s="109"/>
      <c r="CP1213" s="109"/>
      <c r="CQ1213" s="109"/>
      <c r="CR1213" s="109"/>
      <c r="CS1213" s="109"/>
      <c r="CT1213" s="109"/>
      <c r="CU1213" s="109"/>
      <c r="CV1213" s="109"/>
      <c r="CW1213" s="109"/>
      <c r="CX1213" s="109"/>
      <c r="CY1213" s="109"/>
      <c r="CZ1213" s="109"/>
      <c r="DA1213" s="109"/>
    </row>
    <row r="1214" spans="1:105">
      <c r="A1214" s="109"/>
      <c r="B1214" s="109"/>
      <c r="C1214" s="109"/>
      <c r="D1214" s="109"/>
      <c r="E1214" s="110"/>
      <c r="F1214" s="110"/>
      <c r="G1214" s="110"/>
      <c r="H1214" s="110"/>
      <c r="I1214" s="110"/>
      <c r="J1214" s="110"/>
      <c r="K1214" s="110"/>
      <c r="L1214" s="110"/>
      <c r="M1214" s="110"/>
      <c r="N1214" s="110"/>
      <c r="O1214" s="110"/>
      <c r="P1214" s="111"/>
      <c r="Q1214" s="110"/>
      <c r="R1214" s="112"/>
      <c r="S1214" s="112"/>
      <c r="T1214" s="109"/>
      <c r="U1214" s="113"/>
      <c r="V1214" s="113"/>
      <c r="W1214" s="113"/>
      <c r="X1214" s="109"/>
      <c r="Y1214" s="109"/>
      <c r="Z1214" s="114"/>
      <c r="AA1214" s="109"/>
      <c r="AB1214" s="109"/>
      <c r="AC1214" s="109"/>
      <c r="AD1214" s="109"/>
      <c r="AE1214" s="109"/>
      <c r="AF1214" s="109"/>
      <c r="AG1214" s="109"/>
      <c r="AH1214" s="109"/>
      <c r="AI1214" s="109"/>
      <c r="AJ1214" s="109"/>
      <c r="AK1214" s="109"/>
      <c r="AL1214" s="109"/>
      <c r="AM1214" s="109"/>
      <c r="AN1214" s="109"/>
      <c r="AO1214" s="109"/>
      <c r="AP1214" s="109"/>
      <c r="AQ1214" s="109"/>
      <c r="AR1214" s="109"/>
      <c r="AS1214" s="109"/>
      <c r="AT1214" s="109"/>
      <c r="AU1214" s="109"/>
      <c r="AV1214" s="109"/>
      <c r="AW1214" s="109"/>
      <c r="AX1214" s="109"/>
      <c r="AY1214" s="109"/>
      <c r="AZ1214" s="109"/>
      <c r="BA1214" s="109"/>
      <c r="BB1214" s="109"/>
      <c r="BC1214" s="109"/>
      <c r="BD1214" s="109"/>
      <c r="BE1214" s="109"/>
      <c r="BF1214" s="109"/>
      <c r="BG1214" s="109"/>
      <c r="BH1214" s="109"/>
      <c r="BI1214" s="109"/>
      <c r="BJ1214" s="109"/>
      <c r="BK1214" s="109"/>
      <c r="BL1214" s="109"/>
      <c r="BM1214" s="109"/>
      <c r="BN1214" s="109"/>
      <c r="BO1214" s="109"/>
      <c r="BP1214" s="109"/>
      <c r="BQ1214" s="109"/>
      <c r="BR1214" s="109"/>
      <c r="BS1214" s="109"/>
      <c r="BT1214" s="109"/>
      <c r="BU1214" s="109"/>
      <c r="BV1214" s="109"/>
      <c r="BW1214" s="109"/>
      <c r="BX1214" s="109"/>
      <c r="BY1214" s="109"/>
      <c r="BZ1214" s="109"/>
      <c r="CA1214" s="109"/>
      <c r="CB1214" s="109"/>
      <c r="CC1214" s="109"/>
      <c r="CD1214" s="109"/>
      <c r="CE1214" s="109"/>
      <c r="CF1214" s="109"/>
      <c r="CG1214" s="109"/>
      <c r="CH1214" s="109"/>
      <c r="CI1214" s="109"/>
      <c r="CJ1214" s="109"/>
      <c r="CK1214" s="109"/>
      <c r="CL1214" s="109"/>
      <c r="CM1214" s="109"/>
      <c r="CN1214" s="109"/>
      <c r="CO1214" s="109"/>
      <c r="CP1214" s="109"/>
      <c r="CQ1214" s="109"/>
      <c r="CR1214" s="109"/>
      <c r="CS1214" s="109"/>
      <c r="CT1214" s="109"/>
      <c r="CU1214" s="109"/>
      <c r="CV1214" s="109"/>
      <c r="CW1214" s="109"/>
      <c r="CX1214" s="109"/>
      <c r="CY1214" s="109"/>
      <c r="CZ1214" s="109"/>
      <c r="DA1214" s="109"/>
    </row>
    <row r="1215" spans="1:105">
      <c r="A1215" s="109"/>
      <c r="B1215" s="109"/>
      <c r="C1215" s="109"/>
      <c r="D1215" s="109"/>
      <c r="E1215" s="110"/>
      <c r="F1215" s="110"/>
      <c r="G1215" s="110"/>
      <c r="H1215" s="110"/>
      <c r="I1215" s="110"/>
      <c r="J1215" s="110"/>
      <c r="K1215" s="110"/>
      <c r="L1215" s="110"/>
      <c r="M1215" s="110"/>
      <c r="N1215" s="110"/>
      <c r="O1215" s="110"/>
      <c r="P1215" s="111"/>
      <c r="Q1215" s="110"/>
      <c r="R1215" s="112"/>
      <c r="S1215" s="112"/>
      <c r="T1215" s="109"/>
      <c r="U1215" s="113"/>
      <c r="V1215" s="113"/>
      <c r="W1215" s="113"/>
      <c r="X1215" s="109"/>
      <c r="Y1215" s="109"/>
      <c r="Z1215" s="114"/>
      <c r="AA1215" s="109"/>
      <c r="AB1215" s="109"/>
      <c r="AC1215" s="109"/>
      <c r="AD1215" s="109"/>
      <c r="AE1215" s="109"/>
      <c r="AF1215" s="109"/>
      <c r="AG1215" s="109"/>
      <c r="AH1215" s="109"/>
      <c r="AI1215" s="109"/>
      <c r="AJ1215" s="109"/>
      <c r="AK1215" s="109"/>
      <c r="AL1215" s="109"/>
      <c r="AM1215" s="109"/>
      <c r="AN1215" s="109"/>
      <c r="AO1215" s="109"/>
      <c r="AP1215" s="109"/>
      <c r="AQ1215" s="109"/>
      <c r="AR1215" s="109"/>
      <c r="AS1215" s="109"/>
      <c r="AT1215" s="109"/>
      <c r="AU1215" s="109"/>
      <c r="AV1215" s="109"/>
      <c r="AW1215" s="109"/>
      <c r="AX1215" s="109"/>
      <c r="AY1215" s="109"/>
      <c r="AZ1215" s="109"/>
      <c r="BA1215" s="109"/>
      <c r="BB1215" s="109"/>
      <c r="BC1215" s="109"/>
      <c r="BD1215" s="109"/>
      <c r="BE1215" s="109"/>
      <c r="BF1215" s="109"/>
      <c r="BG1215" s="109"/>
      <c r="BH1215" s="109"/>
      <c r="BI1215" s="109"/>
      <c r="BJ1215" s="109"/>
      <c r="BK1215" s="109"/>
      <c r="BL1215" s="109"/>
      <c r="BM1215" s="109"/>
      <c r="BN1215" s="109"/>
      <c r="BO1215" s="109"/>
      <c r="BP1215" s="109"/>
      <c r="BQ1215" s="109"/>
      <c r="BR1215" s="109"/>
      <c r="BS1215" s="109"/>
      <c r="BT1215" s="109"/>
      <c r="BU1215" s="109"/>
      <c r="BV1215" s="109"/>
      <c r="BW1215" s="109"/>
      <c r="BX1215" s="109"/>
      <c r="BY1215" s="109"/>
      <c r="BZ1215" s="109"/>
      <c r="CA1215" s="109"/>
      <c r="CB1215" s="109"/>
      <c r="CC1215" s="109"/>
      <c r="CD1215" s="109"/>
      <c r="CE1215" s="109"/>
      <c r="CF1215" s="109"/>
      <c r="CG1215" s="109"/>
      <c r="CH1215" s="109"/>
      <c r="CI1215" s="109"/>
      <c r="CJ1215" s="109"/>
      <c r="CK1215" s="109"/>
      <c r="CL1215" s="109"/>
      <c r="CM1215" s="109"/>
      <c r="CN1215" s="109"/>
      <c r="CO1215" s="109"/>
      <c r="CP1215" s="109"/>
      <c r="CQ1215" s="109"/>
      <c r="CR1215" s="109"/>
      <c r="CS1215" s="109"/>
      <c r="CT1215" s="109"/>
      <c r="CU1215" s="109"/>
      <c r="CV1215" s="109"/>
      <c r="CW1215" s="109"/>
      <c r="CX1215" s="109"/>
      <c r="CY1215" s="109"/>
      <c r="CZ1215" s="109"/>
      <c r="DA1215" s="109"/>
    </row>
    <row r="1216" spans="1:105">
      <c r="A1216" s="109"/>
      <c r="B1216" s="109"/>
      <c r="C1216" s="109"/>
      <c r="D1216" s="109"/>
      <c r="E1216" s="110"/>
      <c r="F1216" s="110"/>
      <c r="G1216" s="110"/>
      <c r="H1216" s="110"/>
      <c r="I1216" s="110"/>
      <c r="J1216" s="110"/>
      <c r="K1216" s="110"/>
      <c r="L1216" s="110"/>
      <c r="M1216" s="110"/>
      <c r="N1216" s="110"/>
      <c r="O1216" s="110"/>
      <c r="P1216" s="111"/>
      <c r="Q1216" s="110"/>
      <c r="R1216" s="112"/>
      <c r="S1216" s="112"/>
      <c r="T1216" s="109"/>
      <c r="U1216" s="113"/>
      <c r="V1216" s="113"/>
      <c r="W1216" s="113"/>
      <c r="X1216" s="109"/>
      <c r="Y1216" s="109"/>
      <c r="Z1216" s="114"/>
      <c r="AA1216" s="109"/>
      <c r="AB1216" s="109"/>
      <c r="AC1216" s="109"/>
      <c r="AD1216" s="109"/>
      <c r="AE1216" s="109"/>
      <c r="AF1216" s="109"/>
      <c r="AG1216" s="109"/>
      <c r="AH1216" s="109"/>
      <c r="AI1216" s="109"/>
      <c r="AJ1216" s="109"/>
      <c r="AK1216" s="109"/>
      <c r="AL1216" s="109"/>
      <c r="AM1216" s="109"/>
      <c r="AN1216" s="109"/>
      <c r="AO1216" s="109"/>
      <c r="AP1216" s="109"/>
      <c r="AQ1216" s="109"/>
      <c r="AR1216" s="109"/>
      <c r="AS1216" s="109"/>
      <c r="AT1216" s="109"/>
      <c r="AU1216" s="109"/>
      <c r="AV1216" s="109"/>
      <c r="AW1216" s="109"/>
      <c r="AX1216" s="109"/>
      <c r="AY1216" s="109"/>
      <c r="AZ1216" s="109"/>
      <c r="BA1216" s="109"/>
      <c r="BB1216" s="109"/>
      <c r="BC1216" s="109"/>
      <c r="BD1216" s="109"/>
      <c r="BE1216" s="109"/>
      <c r="BF1216" s="109"/>
      <c r="BG1216" s="109"/>
      <c r="BH1216" s="109"/>
      <c r="BI1216" s="109"/>
      <c r="BJ1216" s="109"/>
      <c r="BK1216" s="109"/>
      <c r="BL1216" s="109"/>
      <c r="BM1216" s="109"/>
      <c r="BN1216" s="109"/>
      <c r="BO1216" s="109"/>
      <c r="BP1216" s="109"/>
      <c r="BQ1216" s="109"/>
      <c r="BR1216" s="109"/>
      <c r="BS1216" s="109"/>
      <c r="BT1216" s="109"/>
      <c r="BU1216" s="109"/>
      <c r="BV1216" s="109"/>
      <c r="BW1216" s="109"/>
      <c r="BX1216" s="109"/>
      <c r="BY1216" s="109"/>
      <c r="BZ1216" s="109"/>
      <c r="CA1216" s="109"/>
      <c r="CB1216" s="109"/>
      <c r="CC1216" s="109"/>
      <c r="CD1216" s="109"/>
      <c r="CE1216" s="109"/>
      <c r="CF1216" s="109"/>
      <c r="CG1216" s="109"/>
      <c r="CH1216" s="109"/>
      <c r="CI1216" s="109"/>
      <c r="CJ1216" s="109"/>
      <c r="CK1216" s="109"/>
      <c r="CL1216" s="109"/>
      <c r="CM1216" s="109"/>
      <c r="CN1216" s="109"/>
      <c r="CO1216" s="109"/>
      <c r="CP1216" s="109"/>
      <c r="CQ1216" s="109"/>
      <c r="CR1216" s="109"/>
      <c r="CS1216" s="109"/>
      <c r="CT1216" s="109"/>
      <c r="CU1216" s="109"/>
      <c r="CV1216" s="109"/>
      <c r="CW1216" s="109"/>
      <c r="CX1216" s="109"/>
      <c r="CY1216" s="109"/>
      <c r="CZ1216" s="109"/>
      <c r="DA1216" s="109"/>
    </row>
    <row r="1217" spans="1:105">
      <c r="A1217" s="109"/>
      <c r="B1217" s="109"/>
      <c r="C1217" s="109"/>
      <c r="D1217" s="109"/>
      <c r="E1217" s="110"/>
      <c r="F1217" s="110"/>
      <c r="G1217" s="110"/>
      <c r="H1217" s="110"/>
      <c r="I1217" s="110"/>
      <c r="J1217" s="110"/>
      <c r="K1217" s="110"/>
      <c r="L1217" s="110"/>
      <c r="M1217" s="110"/>
      <c r="N1217" s="110"/>
      <c r="O1217" s="110"/>
      <c r="P1217" s="111"/>
      <c r="Q1217" s="110"/>
      <c r="R1217" s="112"/>
      <c r="S1217" s="112"/>
      <c r="T1217" s="109"/>
      <c r="U1217" s="113"/>
      <c r="V1217" s="113"/>
      <c r="W1217" s="113"/>
      <c r="X1217" s="109"/>
      <c r="Y1217" s="109"/>
      <c r="Z1217" s="114"/>
      <c r="AA1217" s="109"/>
      <c r="AB1217" s="109"/>
      <c r="AC1217" s="109"/>
      <c r="AD1217" s="109"/>
      <c r="AE1217" s="109"/>
      <c r="AF1217" s="109"/>
      <c r="AG1217" s="109"/>
      <c r="AH1217" s="109"/>
      <c r="AI1217" s="109"/>
      <c r="AJ1217" s="109"/>
      <c r="AK1217" s="109"/>
      <c r="AL1217" s="109"/>
      <c r="AM1217" s="109"/>
      <c r="AN1217" s="109"/>
      <c r="AO1217" s="109"/>
      <c r="AP1217" s="109"/>
      <c r="AQ1217" s="109"/>
      <c r="AR1217" s="109"/>
      <c r="AS1217" s="109"/>
      <c r="AT1217" s="109"/>
      <c r="AU1217" s="109"/>
      <c r="AV1217" s="109"/>
      <c r="AW1217" s="109"/>
      <c r="AX1217" s="109"/>
      <c r="AY1217" s="109"/>
      <c r="AZ1217" s="109"/>
      <c r="BA1217" s="109"/>
      <c r="BB1217" s="109"/>
      <c r="BC1217" s="109"/>
      <c r="BD1217" s="109"/>
      <c r="BE1217" s="109"/>
      <c r="BF1217" s="109"/>
      <c r="BG1217" s="109"/>
      <c r="BH1217" s="109"/>
      <c r="BI1217" s="109"/>
      <c r="BJ1217" s="109"/>
      <c r="BK1217" s="109"/>
      <c r="BL1217" s="109"/>
      <c r="BM1217" s="109"/>
      <c r="BN1217" s="109"/>
      <c r="BO1217" s="109"/>
      <c r="BP1217" s="109"/>
      <c r="BQ1217" s="109"/>
      <c r="BR1217" s="109"/>
      <c r="BS1217" s="109"/>
      <c r="BT1217" s="109"/>
      <c r="BU1217" s="109"/>
      <c r="BV1217" s="109"/>
      <c r="BW1217" s="109"/>
      <c r="BX1217" s="109"/>
      <c r="BY1217" s="109"/>
      <c r="BZ1217" s="109"/>
      <c r="CA1217" s="109"/>
      <c r="CB1217" s="109"/>
      <c r="CC1217" s="109"/>
      <c r="CD1217" s="109"/>
      <c r="CE1217" s="109"/>
      <c r="CF1217" s="109"/>
      <c r="CG1217" s="109"/>
      <c r="CH1217" s="109"/>
      <c r="CI1217" s="109"/>
      <c r="CJ1217" s="109"/>
      <c r="CK1217" s="109"/>
      <c r="CL1217" s="109"/>
      <c r="CM1217" s="109"/>
      <c r="CN1217" s="109"/>
      <c r="CO1217" s="109"/>
      <c r="CP1217" s="109"/>
      <c r="CQ1217" s="109"/>
      <c r="CR1217" s="109"/>
      <c r="CS1217" s="109"/>
      <c r="CT1217" s="109"/>
      <c r="CU1217" s="109"/>
      <c r="CV1217" s="109"/>
      <c r="CW1217" s="109"/>
      <c r="CX1217" s="109"/>
      <c r="CY1217" s="109"/>
      <c r="CZ1217" s="109"/>
      <c r="DA1217" s="109"/>
    </row>
    <row r="1218" spans="1:105">
      <c r="A1218" s="109"/>
      <c r="B1218" s="109"/>
      <c r="C1218" s="109"/>
      <c r="D1218" s="109"/>
      <c r="E1218" s="110"/>
      <c r="F1218" s="110"/>
      <c r="G1218" s="110"/>
      <c r="H1218" s="110"/>
      <c r="I1218" s="110"/>
      <c r="J1218" s="110"/>
      <c r="K1218" s="110"/>
      <c r="L1218" s="110"/>
      <c r="M1218" s="110"/>
      <c r="N1218" s="110"/>
      <c r="O1218" s="110"/>
      <c r="P1218" s="111"/>
      <c r="Q1218" s="110"/>
      <c r="R1218" s="112"/>
      <c r="S1218" s="112"/>
      <c r="T1218" s="109"/>
      <c r="U1218" s="113"/>
      <c r="V1218" s="113"/>
      <c r="W1218" s="113"/>
      <c r="X1218" s="109"/>
      <c r="Y1218" s="109"/>
      <c r="Z1218" s="114"/>
      <c r="AA1218" s="109"/>
      <c r="AB1218" s="109"/>
      <c r="AC1218" s="109"/>
      <c r="AD1218" s="109"/>
      <c r="AE1218" s="109"/>
      <c r="AF1218" s="109"/>
      <c r="AG1218" s="109"/>
      <c r="AH1218" s="109"/>
      <c r="AI1218" s="109"/>
      <c r="AJ1218" s="109"/>
      <c r="AK1218" s="109"/>
      <c r="AL1218" s="109"/>
      <c r="AM1218" s="109"/>
      <c r="AN1218" s="109"/>
      <c r="AO1218" s="109"/>
      <c r="AP1218" s="109"/>
      <c r="AQ1218" s="109"/>
      <c r="AR1218" s="109"/>
      <c r="AS1218" s="109"/>
      <c r="AT1218" s="109"/>
      <c r="AU1218" s="109"/>
      <c r="AV1218" s="109"/>
      <c r="AW1218" s="109"/>
      <c r="AX1218" s="109"/>
      <c r="AY1218" s="109"/>
      <c r="AZ1218" s="109"/>
      <c r="BA1218" s="109"/>
      <c r="BB1218" s="109"/>
      <c r="BC1218" s="109"/>
      <c r="BD1218" s="109"/>
      <c r="BE1218" s="109"/>
      <c r="BF1218" s="109"/>
      <c r="BG1218" s="109"/>
      <c r="BH1218" s="109"/>
      <c r="BI1218" s="109"/>
      <c r="BJ1218" s="109"/>
      <c r="BK1218" s="109"/>
      <c r="BL1218" s="109"/>
      <c r="BM1218" s="109"/>
      <c r="BN1218" s="109"/>
      <c r="BO1218" s="109"/>
      <c r="BP1218" s="109"/>
      <c r="BQ1218" s="109"/>
      <c r="BR1218" s="109"/>
      <c r="BS1218" s="109"/>
      <c r="BT1218" s="109"/>
      <c r="BU1218" s="109"/>
      <c r="BV1218" s="109"/>
      <c r="BW1218" s="109"/>
      <c r="BX1218" s="109"/>
      <c r="BY1218" s="109"/>
      <c r="BZ1218" s="109"/>
      <c r="CA1218" s="109"/>
      <c r="CB1218" s="109"/>
      <c r="CC1218" s="109"/>
      <c r="CD1218" s="109"/>
      <c r="CE1218" s="109"/>
      <c r="CF1218" s="109"/>
      <c r="CG1218" s="109"/>
      <c r="CH1218" s="109"/>
      <c r="CI1218" s="109"/>
      <c r="CJ1218" s="109"/>
      <c r="CK1218" s="109"/>
      <c r="CL1218" s="109"/>
      <c r="CM1218" s="109"/>
      <c r="CN1218" s="109"/>
      <c r="CO1218" s="109"/>
      <c r="CP1218" s="109"/>
      <c r="CQ1218" s="109"/>
      <c r="CR1218" s="109"/>
      <c r="CS1218" s="109"/>
      <c r="CT1218" s="109"/>
      <c r="CU1218" s="109"/>
      <c r="CV1218" s="109"/>
      <c r="CW1218" s="109"/>
      <c r="CX1218" s="109"/>
      <c r="CY1218" s="109"/>
      <c r="CZ1218" s="109"/>
      <c r="DA1218" s="109"/>
    </row>
    <row r="1219" spans="1:105">
      <c r="A1219" s="109"/>
      <c r="B1219" s="109"/>
      <c r="C1219" s="109"/>
      <c r="D1219" s="109"/>
      <c r="E1219" s="110"/>
      <c r="F1219" s="110"/>
      <c r="G1219" s="110"/>
      <c r="H1219" s="110"/>
      <c r="I1219" s="110"/>
      <c r="J1219" s="110"/>
      <c r="K1219" s="110"/>
      <c r="L1219" s="110"/>
      <c r="M1219" s="110"/>
      <c r="N1219" s="110"/>
      <c r="O1219" s="110"/>
      <c r="P1219" s="111"/>
      <c r="Q1219" s="110"/>
      <c r="R1219" s="112"/>
      <c r="S1219" s="112"/>
      <c r="T1219" s="109"/>
      <c r="U1219" s="113"/>
      <c r="V1219" s="113"/>
      <c r="W1219" s="113"/>
      <c r="X1219" s="109"/>
      <c r="Y1219" s="109"/>
      <c r="Z1219" s="114"/>
      <c r="AA1219" s="109"/>
      <c r="AB1219" s="109"/>
      <c r="AC1219" s="109"/>
      <c r="AD1219" s="109"/>
      <c r="AE1219" s="109"/>
      <c r="AF1219" s="109"/>
      <c r="AG1219" s="109"/>
      <c r="AH1219" s="109"/>
      <c r="AI1219" s="109"/>
      <c r="AJ1219" s="109"/>
      <c r="AK1219" s="109"/>
      <c r="AL1219" s="109"/>
      <c r="AM1219" s="109"/>
      <c r="AN1219" s="109"/>
      <c r="AO1219" s="109"/>
      <c r="AP1219" s="109"/>
      <c r="AQ1219" s="109"/>
      <c r="AR1219" s="109"/>
      <c r="AS1219" s="109"/>
      <c r="AT1219" s="109"/>
      <c r="AU1219" s="109"/>
      <c r="AV1219" s="109"/>
      <c r="AW1219" s="109"/>
      <c r="AX1219" s="109"/>
      <c r="AY1219" s="109"/>
      <c r="AZ1219" s="109"/>
      <c r="BA1219" s="109"/>
      <c r="BB1219" s="109"/>
      <c r="BC1219" s="109"/>
      <c r="BD1219" s="109"/>
      <c r="BE1219" s="109"/>
      <c r="BF1219" s="109"/>
      <c r="BG1219" s="109"/>
      <c r="BH1219" s="109"/>
      <c r="BI1219" s="109"/>
      <c r="BJ1219" s="109"/>
      <c r="BK1219" s="109"/>
      <c r="BL1219" s="109"/>
      <c r="BM1219" s="109"/>
      <c r="BN1219" s="109"/>
      <c r="BO1219" s="109"/>
      <c r="BP1219" s="109"/>
      <c r="BQ1219" s="109"/>
      <c r="BR1219" s="109"/>
      <c r="BS1219" s="109"/>
      <c r="BT1219" s="109"/>
      <c r="BU1219" s="109"/>
      <c r="BV1219" s="109"/>
      <c r="BW1219" s="109"/>
      <c r="BX1219" s="109"/>
      <c r="BY1219" s="109"/>
      <c r="BZ1219" s="109"/>
      <c r="CA1219" s="109"/>
      <c r="CB1219" s="109"/>
      <c r="CC1219" s="109"/>
      <c r="CD1219" s="109"/>
      <c r="CE1219" s="109"/>
      <c r="CF1219" s="109"/>
      <c r="CG1219" s="109"/>
      <c r="CH1219" s="109"/>
      <c r="CI1219" s="109"/>
      <c r="CJ1219" s="109"/>
      <c r="CK1219" s="109"/>
      <c r="CL1219" s="109"/>
      <c r="CM1219" s="109"/>
      <c r="CN1219" s="109"/>
      <c r="CO1219" s="109"/>
      <c r="CP1219" s="109"/>
      <c r="CQ1219" s="109"/>
      <c r="CR1219" s="109"/>
      <c r="CS1219" s="109"/>
      <c r="CT1219" s="109"/>
      <c r="CU1219" s="109"/>
      <c r="CV1219" s="109"/>
      <c r="CW1219" s="109"/>
      <c r="CX1219" s="109"/>
      <c r="CY1219" s="109"/>
      <c r="CZ1219" s="109"/>
      <c r="DA1219" s="109"/>
    </row>
    <row r="1220" spans="1:105">
      <c r="A1220" s="109"/>
      <c r="B1220" s="109"/>
      <c r="C1220" s="109"/>
      <c r="D1220" s="109"/>
      <c r="E1220" s="110"/>
      <c r="F1220" s="110"/>
      <c r="G1220" s="110"/>
      <c r="H1220" s="110"/>
      <c r="I1220" s="110"/>
      <c r="J1220" s="110"/>
      <c r="K1220" s="110"/>
      <c r="L1220" s="110"/>
      <c r="M1220" s="110"/>
      <c r="N1220" s="110"/>
      <c r="O1220" s="110"/>
      <c r="P1220" s="111"/>
      <c r="Q1220" s="110"/>
      <c r="R1220" s="112"/>
      <c r="S1220" s="112"/>
      <c r="T1220" s="109"/>
      <c r="U1220" s="113"/>
      <c r="V1220" s="113"/>
      <c r="W1220" s="113"/>
      <c r="X1220" s="109"/>
      <c r="Y1220" s="109"/>
      <c r="Z1220" s="114"/>
      <c r="AA1220" s="109"/>
      <c r="AB1220" s="109"/>
      <c r="AC1220" s="109"/>
      <c r="AD1220" s="109"/>
      <c r="AE1220" s="109"/>
      <c r="AF1220" s="109"/>
      <c r="AG1220" s="109"/>
      <c r="AH1220" s="109"/>
      <c r="AI1220" s="109"/>
      <c r="AJ1220" s="109"/>
      <c r="AK1220" s="109"/>
      <c r="AL1220" s="109"/>
      <c r="AM1220" s="109"/>
      <c r="AN1220" s="109"/>
      <c r="AO1220" s="109"/>
      <c r="AP1220" s="109"/>
      <c r="AQ1220" s="109"/>
      <c r="AR1220" s="109"/>
      <c r="AS1220" s="109"/>
      <c r="AT1220" s="109"/>
      <c r="AU1220" s="109"/>
      <c r="AV1220" s="109"/>
      <c r="AW1220" s="109"/>
      <c r="AX1220" s="109"/>
      <c r="AY1220" s="109"/>
      <c r="AZ1220" s="109"/>
      <c r="BA1220" s="109"/>
      <c r="BB1220" s="109"/>
      <c r="BC1220" s="109"/>
      <c r="BD1220" s="109"/>
      <c r="BE1220" s="109"/>
      <c r="BF1220" s="109"/>
      <c r="BG1220" s="109"/>
      <c r="BH1220" s="109"/>
      <c r="BI1220" s="109"/>
      <c r="BJ1220" s="109"/>
      <c r="BK1220" s="109"/>
      <c r="BL1220" s="109"/>
      <c r="BM1220" s="109"/>
      <c r="BN1220" s="109"/>
      <c r="BO1220" s="109"/>
      <c r="BP1220" s="109"/>
      <c r="BQ1220" s="109"/>
      <c r="BR1220" s="109"/>
      <c r="BS1220" s="109"/>
      <c r="BT1220" s="109"/>
      <c r="BU1220" s="109"/>
      <c r="BV1220" s="109"/>
      <c r="BW1220" s="109"/>
      <c r="BX1220" s="109"/>
      <c r="BY1220" s="109"/>
      <c r="BZ1220" s="109"/>
      <c r="CA1220" s="109"/>
      <c r="CB1220" s="109"/>
      <c r="CC1220" s="109"/>
      <c r="CD1220" s="109"/>
      <c r="CE1220" s="109"/>
      <c r="CF1220" s="109"/>
      <c r="CG1220" s="109"/>
      <c r="CH1220" s="109"/>
      <c r="CI1220" s="109"/>
      <c r="CJ1220" s="109"/>
      <c r="CK1220" s="109"/>
      <c r="CL1220" s="109"/>
      <c r="CM1220" s="109"/>
      <c r="CN1220" s="109"/>
      <c r="CO1220" s="109"/>
      <c r="CP1220" s="109"/>
      <c r="CQ1220" s="109"/>
      <c r="CR1220" s="109"/>
      <c r="CS1220" s="109"/>
      <c r="CT1220" s="109"/>
      <c r="CU1220" s="109"/>
      <c r="CV1220" s="109"/>
      <c r="CW1220" s="109"/>
      <c r="CX1220" s="109"/>
      <c r="CY1220" s="109"/>
      <c r="CZ1220" s="109"/>
      <c r="DA1220" s="109"/>
    </row>
    <row r="1221" spans="1:105">
      <c r="A1221" s="109"/>
      <c r="B1221" s="109"/>
      <c r="C1221" s="109"/>
      <c r="D1221" s="109"/>
      <c r="E1221" s="110"/>
      <c r="F1221" s="110"/>
      <c r="G1221" s="110"/>
      <c r="H1221" s="110"/>
      <c r="I1221" s="110"/>
      <c r="J1221" s="110"/>
      <c r="K1221" s="110"/>
      <c r="L1221" s="110"/>
      <c r="M1221" s="110"/>
      <c r="N1221" s="110"/>
      <c r="O1221" s="110"/>
      <c r="P1221" s="111"/>
      <c r="Q1221" s="110"/>
      <c r="R1221" s="112"/>
      <c r="S1221" s="112"/>
      <c r="T1221" s="109"/>
      <c r="U1221" s="113"/>
      <c r="V1221" s="113"/>
      <c r="W1221" s="113"/>
      <c r="X1221" s="109"/>
      <c r="Y1221" s="109"/>
      <c r="Z1221" s="114"/>
      <c r="AA1221" s="109"/>
      <c r="AB1221" s="109"/>
      <c r="AC1221" s="109"/>
      <c r="AD1221" s="109"/>
      <c r="AE1221" s="109"/>
      <c r="AF1221" s="109"/>
      <c r="AG1221" s="109"/>
      <c r="AH1221" s="109"/>
      <c r="AI1221" s="109"/>
      <c r="AJ1221" s="109"/>
      <c r="AK1221" s="109"/>
      <c r="AL1221" s="109"/>
      <c r="AM1221" s="109"/>
      <c r="AN1221" s="109"/>
      <c r="AO1221" s="109"/>
      <c r="AP1221" s="109"/>
      <c r="AQ1221" s="109"/>
      <c r="AR1221" s="109"/>
      <c r="AS1221" s="109"/>
      <c r="AT1221" s="109"/>
      <c r="AU1221" s="109"/>
      <c r="AV1221" s="109"/>
      <c r="AW1221" s="109"/>
      <c r="AX1221" s="109"/>
      <c r="AY1221" s="109"/>
      <c r="AZ1221" s="109"/>
      <c r="BA1221" s="109"/>
      <c r="BB1221" s="109"/>
      <c r="BC1221" s="109"/>
      <c r="BD1221" s="109"/>
      <c r="BE1221" s="109"/>
      <c r="BF1221" s="109"/>
      <c r="BG1221" s="109"/>
      <c r="BH1221" s="109"/>
      <c r="BI1221" s="109"/>
      <c r="BJ1221" s="109"/>
      <c r="BK1221" s="109"/>
      <c r="BL1221" s="109"/>
      <c r="BM1221" s="109"/>
      <c r="BN1221" s="109"/>
      <c r="BO1221" s="109"/>
      <c r="BP1221" s="109"/>
      <c r="BQ1221" s="109"/>
      <c r="BR1221" s="109"/>
      <c r="BS1221" s="109"/>
      <c r="BT1221" s="109"/>
      <c r="BU1221" s="109"/>
      <c r="BV1221" s="109"/>
      <c r="BW1221" s="109"/>
      <c r="BX1221" s="109"/>
      <c r="BY1221" s="109"/>
      <c r="BZ1221" s="109"/>
      <c r="CA1221" s="109"/>
      <c r="CB1221" s="109"/>
      <c r="CC1221" s="109"/>
      <c r="CD1221" s="109"/>
      <c r="CE1221" s="109"/>
      <c r="CF1221" s="109"/>
      <c r="CG1221" s="109"/>
      <c r="CH1221" s="109"/>
      <c r="CI1221" s="109"/>
      <c r="CJ1221" s="109"/>
      <c r="CK1221" s="109"/>
      <c r="CL1221" s="109"/>
      <c r="CM1221" s="109"/>
      <c r="CN1221" s="109"/>
      <c r="CO1221" s="109"/>
      <c r="CP1221" s="109"/>
      <c r="CQ1221" s="109"/>
      <c r="CR1221" s="109"/>
      <c r="CS1221" s="109"/>
      <c r="CT1221" s="109"/>
      <c r="CU1221" s="109"/>
      <c r="CV1221" s="109"/>
      <c r="CW1221" s="109"/>
      <c r="CX1221" s="109"/>
      <c r="CY1221" s="109"/>
      <c r="CZ1221" s="109"/>
      <c r="DA1221" s="109"/>
    </row>
    <row r="1222" spans="1:105">
      <c r="A1222" s="109"/>
      <c r="B1222" s="109"/>
      <c r="C1222" s="109"/>
      <c r="D1222" s="109"/>
      <c r="E1222" s="110"/>
      <c r="F1222" s="110"/>
      <c r="G1222" s="110"/>
      <c r="H1222" s="110"/>
      <c r="I1222" s="110"/>
      <c r="J1222" s="110"/>
      <c r="K1222" s="110"/>
      <c r="L1222" s="110"/>
      <c r="M1222" s="110"/>
      <c r="N1222" s="110"/>
      <c r="O1222" s="110"/>
      <c r="P1222" s="111"/>
      <c r="Q1222" s="110"/>
      <c r="R1222" s="112"/>
      <c r="S1222" s="112"/>
      <c r="T1222" s="109"/>
      <c r="U1222" s="113"/>
      <c r="V1222" s="113"/>
      <c r="W1222" s="113"/>
      <c r="X1222" s="109"/>
      <c r="Y1222" s="109"/>
      <c r="Z1222" s="114"/>
      <c r="AA1222" s="109"/>
      <c r="AB1222" s="109"/>
      <c r="AC1222" s="109"/>
      <c r="AD1222" s="109"/>
      <c r="AE1222" s="109"/>
      <c r="AF1222" s="109"/>
      <c r="AG1222" s="109"/>
      <c r="AH1222" s="109"/>
      <c r="AI1222" s="109"/>
      <c r="AJ1222" s="109"/>
      <c r="AK1222" s="109"/>
      <c r="AL1222" s="109"/>
      <c r="AM1222" s="109"/>
      <c r="AN1222" s="109"/>
      <c r="AO1222" s="109"/>
      <c r="AP1222" s="109"/>
      <c r="AQ1222" s="109"/>
      <c r="AR1222" s="109"/>
      <c r="AS1222" s="109"/>
      <c r="AT1222" s="109"/>
      <c r="AU1222" s="109"/>
      <c r="AV1222" s="109"/>
      <c r="AW1222" s="109"/>
      <c r="AX1222" s="109"/>
      <c r="AY1222" s="109"/>
      <c r="AZ1222" s="109"/>
      <c r="BA1222" s="109"/>
      <c r="BB1222" s="109"/>
      <c r="BC1222" s="109"/>
      <c r="BD1222" s="109"/>
      <c r="BE1222" s="109"/>
      <c r="BF1222" s="109"/>
      <c r="BG1222" s="109"/>
      <c r="BH1222" s="109"/>
      <c r="BI1222" s="109"/>
      <c r="BJ1222" s="109"/>
      <c r="BK1222" s="109"/>
      <c r="BL1222" s="109"/>
      <c r="BM1222" s="109"/>
      <c r="BN1222" s="109"/>
      <c r="BO1222" s="109"/>
      <c r="BP1222" s="109"/>
      <c r="BQ1222" s="109"/>
      <c r="BR1222" s="109"/>
      <c r="BS1222" s="109"/>
      <c r="BT1222" s="109"/>
      <c r="BU1222" s="109"/>
      <c r="BV1222" s="109"/>
      <c r="BW1222" s="109"/>
      <c r="BX1222" s="109"/>
      <c r="BY1222" s="109"/>
      <c r="BZ1222" s="109"/>
      <c r="CA1222" s="109"/>
      <c r="CB1222" s="109"/>
      <c r="CC1222" s="109"/>
      <c r="CD1222" s="109"/>
      <c r="CE1222" s="109"/>
      <c r="CF1222" s="109"/>
      <c r="CG1222" s="109"/>
      <c r="CH1222" s="109"/>
      <c r="CI1222" s="109"/>
      <c r="CJ1222" s="109"/>
      <c r="CK1222" s="109"/>
      <c r="CL1222" s="109"/>
      <c r="CM1222" s="109"/>
      <c r="CN1222" s="109"/>
      <c r="CO1222" s="109"/>
      <c r="CP1222" s="109"/>
      <c r="CQ1222" s="109"/>
      <c r="CR1222" s="109"/>
      <c r="CS1222" s="109"/>
      <c r="CT1222" s="109"/>
      <c r="CU1222" s="109"/>
      <c r="CV1222" s="109"/>
      <c r="CW1222" s="109"/>
      <c r="CX1222" s="109"/>
      <c r="CY1222" s="109"/>
      <c r="CZ1222" s="109"/>
      <c r="DA1222" s="109"/>
    </row>
    <row r="1223" spans="1:105">
      <c r="A1223" s="109"/>
      <c r="B1223" s="109"/>
      <c r="C1223" s="109"/>
      <c r="D1223" s="109"/>
      <c r="E1223" s="110"/>
      <c r="F1223" s="110"/>
      <c r="G1223" s="110"/>
      <c r="H1223" s="110"/>
      <c r="I1223" s="110"/>
      <c r="J1223" s="110"/>
      <c r="K1223" s="110"/>
      <c r="L1223" s="110"/>
      <c r="M1223" s="110"/>
      <c r="N1223" s="110"/>
      <c r="O1223" s="110"/>
      <c r="P1223" s="111"/>
      <c r="Q1223" s="110"/>
      <c r="R1223" s="112"/>
      <c r="S1223" s="112"/>
      <c r="T1223" s="109"/>
      <c r="U1223" s="113"/>
      <c r="V1223" s="113"/>
      <c r="W1223" s="113"/>
      <c r="X1223" s="109"/>
      <c r="Y1223" s="109"/>
      <c r="Z1223" s="114"/>
      <c r="AA1223" s="109"/>
      <c r="AB1223" s="109"/>
      <c r="AC1223" s="109"/>
      <c r="AD1223" s="109"/>
      <c r="AE1223" s="109"/>
      <c r="AF1223" s="109"/>
      <c r="AG1223" s="109"/>
      <c r="AH1223" s="109"/>
      <c r="AI1223" s="109"/>
      <c r="AJ1223" s="109"/>
      <c r="AK1223" s="109"/>
      <c r="AL1223" s="109"/>
      <c r="AM1223" s="109"/>
      <c r="AN1223" s="109"/>
      <c r="AO1223" s="109"/>
      <c r="AP1223" s="109"/>
      <c r="AQ1223" s="109"/>
      <c r="AR1223" s="109"/>
      <c r="AS1223" s="109"/>
      <c r="AT1223" s="109"/>
      <c r="AU1223" s="109"/>
      <c r="AV1223" s="109"/>
      <c r="AW1223" s="109"/>
      <c r="AX1223" s="109"/>
      <c r="AY1223" s="109"/>
      <c r="AZ1223" s="109"/>
      <c r="BA1223" s="109"/>
      <c r="BB1223" s="109"/>
      <c r="BC1223" s="109"/>
      <c r="BD1223" s="109"/>
      <c r="BE1223" s="109"/>
      <c r="BF1223" s="109"/>
      <c r="BG1223" s="109"/>
      <c r="BH1223" s="109"/>
      <c r="BI1223" s="109"/>
      <c r="BJ1223" s="109"/>
      <c r="BK1223" s="109"/>
      <c r="BL1223" s="109"/>
      <c r="BM1223" s="109"/>
      <c r="BN1223" s="109"/>
      <c r="BO1223" s="109"/>
      <c r="BP1223" s="109"/>
      <c r="BQ1223" s="109"/>
      <c r="BR1223" s="109"/>
      <c r="BS1223" s="109"/>
      <c r="BT1223" s="109"/>
      <c r="BU1223" s="109"/>
      <c r="BV1223" s="109"/>
      <c r="BW1223" s="109"/>
      <c r="BX1223" s="109"/>
      <c r="BY1223" s="109"/>
      <c r="BZ1223" s="109"/>
      <c r="CA1223" s="109"/>
      <c r="CB1223" s="109"/>
      <c r="CC1223" s="109"/>
      <c r="CD1223" s="109"/>
      <c r="CE1223" s="109"/>
      <c r="CF1223" s="109"/>
      <c r="CG1223" s="109"/>
      <c r="CH1223" s="109"/>
      <c r="CI1223" s="109"/>
      <c r="CJ1223" s="109"/>
      <c r="CK1223" s="109"/>
      <c r="CL1223" s="109"/>
      <c r="CM1223" s="109"/>
      <c r="CN1223" s="109"/>
      <c r="CO1223" s="109"/>
      <c r="CP1223" s="109"/>
      <c r="CQ1223" s="109"/>
      <c r="CR1223" s="109"/>
      <c r="CS1223" s="109"/>
      <c r="CT1223" s="109"/>
      <c r="CU1223" s="109"/>
      <c r="CV1223" s="109"/>
      <c r="CW1223" s="109"/>
      <c r="CX1223" s="109"/>
      <c r="CY1223" s="109"/>
      <c r="CZ1223" s="109"/>
      <c r="DA1223" s="109"/>
    </row>
    <row r="1224" spans="1:105">
      <c r="A1224" s="109"/>
      <c r="B1224" s="109"/>
      <c r="C1224" s="109"/>
      <c r="D1224" s="109"/>
      <c r="E1224" s="110"/>
      <c r="F1224" s="110"/>
      <c r="G1224" s="110"/>
      <c r="H1224" s="110"/>
      <c r="I1224" s="110"/>
      <c r="J1224" s="110"/>
      <c r="K1224" s="110"/>
      <c r="L1224" s="110"/>
      <c r="M1224" s="110"/>
      <c r="N1224" s="110"/>
      <c r="O1224" s="110"/>
      <c r="P1224" s="111"/>
      <c r="Q1224" s="110"/>
      <c r="R1224" s="112"/>
      <c r="S1224" s="112"/>
      <c r="T1224" s="109"/>
      <c r="U1224" s="113"/>
      <c r="V1224" s="113"/>
      <c r="W1224" s="113"/>
      <c r="X1224" s="109"/>
      <c r="Y1224" s="109"/>
      <c r="Z1224" s="114"/>
      <c r="AA1224" s="109"/>
      <c r="AB1224" s="109"/>
      <c r="AC1224" s="109"/>
      <c r="AD1224" s="109"/>
      <c r="AE1224" s="109"/>
      <c r="AF1224" s="109"/>
      <c r="AG1224" s="109"/>
      <c r="AH1224" s="109"/>
      <c r="AI1224" s="109"/>
      <c r="AJ1224" s="109"/>
      <c r="AK1224" s="109"/>
      <c r="AL1224" s="109"/>
      <c r="AM1224" s="109"/>
      <c r="AN1224" s="109"/>
      <c r="AO1224" s="109"/>
      <c r="AP1224" s="109"/>
      <c r="AQ1224" s="109"/>
      <c r="AR1224" s="109"/>
      <c r="AS1224" s="109"/>
      <c r="AT1224" s="109"/>
      <c r="AU1224" s="109"/>
      <c r="AV1224" s="109"/>
      <c r="AW1224" s="109"/>
      <c r="AX1224" s="109"/>
      <c r="AY1224" s="109"/>
      <c r="AZ1224" s="109"/>
      <c r="BA1224" s="109"/>
      <c r="BB1224" s="109"/>
      <c r="BC1224" s="109"/>
      <c r="BD1224" s="109"/>
      <c r="BE1224" s="109"/>
      <c r="BF1224" s="109"/>
      <c r="BG1224" s="109"/>
      <c r="BH1224" s="109"/>
      <c r="BI1224" s="109"/>
      <c r="BJ1224" s="109"/>
      <c r="BK1224" s="109"/>
      <c r="BL1224" s="109"/>
      <c r="BM1224" s="109"/>
      <c r="BN1224" s="109"/>
      <c r="BO1224" s="109"/>
      <c r="BP1224" s="109"/>
      <c r="BQ1224" s="109"/>
      <c r="BR1224" s="109"/>
      <c r="BS1224" s="109"/>
      <c r="BT1224" s="109"/>
      <c r="BU1224" s="109"/>
      <c r="BV1224" s="109"/>
      <c r="BW1224" s="109"/>
      <c r="BX1224" s="109"/>
      <c r="BY1224" s="109"/>
      <c r="BZ1224" s="109"/>
      <c r="CA1224" s="109"/>
      <c r="CB1224" s="109"/>
      <c r="CC1224" s="109"/>
      <c r="CD1224" s="109"/>
      <c r="CE1224" s="109"/>
      <c r="CF1224" s="109"/>
      <c r="CG1224" s="109"/>
      <c r="CH1224" s="109"/>
      <c r="CI1224" s="109"/>
      <c r="CJ1224" s="109"/>
      <c r="CK1224" s="109"/>
      <c r="CL1224" s="109"/>
      <c r="CM1224" s="109"/>
      <c r="CN1224" s="109"/>
      <c r="CO1224" s="109"/>
      <c r="CP1224" s="109"/>
      <c r="CQ1224" s="109"/>
      <c r="CR1224" s="109"/>
      <c r="CS1224" s="109"/>
      <c r="CT1224" s="109"/>
      <c r="CU1224" s="109"/>
      <c r="CV1224" s="109"/>
      <c r="CW1224" s="109"/>
      <c r="CX1224" s="109"/>
      <c r="CY1224" s="109"/>
      <c r="CZ1224" s="109"/>
      <c r="DA1224" s="109"/>
    </row>
    <row r="1225" spans="1:105">
      <c r="A1225" s="109"/>
      <c r="B1225" s="109"/>
      <c r="C1225" s="109"/>
      <c r="D1225" s="109"/>
      <c r="E1225" s="110"/>
      <c r="F1225" s="110"/>
      <c r="G1225" s="110"/>
      <c r="H1225" s="110"/>
      <c r="I1225" s="110"/>
      <c r="J1225" s="110"/>
      <c r="K1225" s="110"/>
      <c r="L1225" s="110"/>
      <c r="M1225" s="110"/>
      <c r="N1225" s="110"/>
      <c r="O1225" s="110"/>
      <c r="P1225" s="111"/>
      <c r="Q1225" s="110"/>
      <c r="R1225" s="112"/>
      <c r="S1225" s="112"/>
      <c r="T1225" s="109"/>
      <c r="U1225" s="113"/>
      <c r="V1225" s="113"/>
      <c r="W1225" s="113"/>
      <c r="X1225" s="109"/>
      <c r="Y1225" s="109"/>
      <c r="Z1225" s="114"/>
      <c r="AA1225" s="109"/>
      <c r="AB1225" s="109"/>
      <c r="AC1225" s="109"/>
      <c r="AD1225" s="109"/>
      <c r="AE1225" s="109"/>
      <c r="AF1225" s="109"/>
      <c r="AG1225" s="109"/>
      <c r="AH1225" s="109"/>
      <c r="AI1225" s="109"/>
      <c r="AJ1225" s="109"/>
      <c r="AK1225" s="109"/>
      <c r="AL1225" s="109"/>
      <c r="AM1225" s="109"/>
      <c r="AN1225" s="109"/>
      <c r="AO1225" s="109"/>
      <c r="AP1225" s="109"/>
      <c r="AQ1225" s="109"/>
      <c r="AR1225" s="109"/>
      <c r="AS1225" s="109"/>
      <c r="AT1225" s="109"/>
      <c r="AU1225" s="109"/>
      <c r="AV1225" s="109"/>
      <c r="AW1225" s="109"/>
      <c r="AX1225" s="109"/>
      <c r="AY1225" s="109"/>
      <c r="AZ1225" s="109"/>
      <c r="BA1225" s="109"/>
      <c r="BB1225" s="109"/>
      <c r="BC1225" s="109"/>
      <c r="BD1225" s="109"/>
      <c r="BE1225" s="109"/>
      <c r="BF1225" s="109"/>
      <c r="BG1225" s="109"/>
      <c r="BH1225" s="109"/>
      <c r="BI1225" s="109"/>
      <c r="BJ1225" s="109"/>
      <c r="BK1225" s="109"/>
      <c r="BL1225" s="109"/>
      <c r="BM1225" s="109"/>
      <c r="BN1225" s="109"/>
      <c r="BO1225" s="109"/>
      <c r="BP1225" s="109"/>
      <c r="BQ1225" s="109"/>
      <c r="BR1225" s="109"/>
      <c r="BS1225" s="109"/>
      <c r="BT1225" s="109"/>
      <c r="BU1225" s="109"/>
      <c r="BV1225" s="109"/>
      <c r="BW1225" s="109"/>
      <c r="BX1225" s="109"/>
      <c r="BY1225" s="109"/>
      <c r="BZ1225" s="109"/>
      <c r="CA1225" s="109"/>
      <c r="CB1225" s="109"/>
      <c r="CC1225" s="109"/>
      <c r="CD1225" s="109"/>
      <c r="CE1225" s="109"/>
      <c r="CF1225" s="109"/>
      <c r="CG1225" s="109"/>
      <c r="CH1225" s="109"/>
      <c r="CI1225" s="109"/>
      <c r="CJ1225" s="109"/>
      <c r="CK1225" s="109"/>
      <c r="CL1225" s="109"/>
      <c r="CM1225" s="109"/>
      <c r="CN1225" s="109"/>
      <c r="CO1225" s="109"/>
      <c r="CP1225" s="109"/>
      <c r="CQ1225" s="109"/>
      <c r="CR1225" s="109"/>
      <c r="CS1225" s="109"/>
      <c r="CT1225" s="109"/>
      <c r="CU1225" s="109"/>
      <c r="CV1225" s="109"/>
      <c r="CW1225" s="109"/>
      <c r="CX1225" s="109"/>
      <c r="CY1225" s="109"/>
      <c r="CZ1225" s="109"/>
      <c r="DA1225" s="109"/>
    </row>
    <row r="1226" spans="1:105">
      <c r="A1226" s="109"/>
      <c r="B1226" s="109"/>
      <c r="C1226" s="109"/>
      <c r="D1226" s="109"/>
      <c r="E1226" s="110"/>
      <c r="F1226" s="110"/>
      <c r="G1226" s="110"/>
      <c r="H1226" s="110"/>
      <c r="I1226" s="110"/>
      <c r="J1226" s="110"/>
      <c r="K1226" s="110"/>
      <c r="L1226" s="110"/>
      <c r="M1226" s="110"/>
      <c r="N1226" s="110"/>
      <c r="O1226" s="110"/>
      <c r="P1226" s="111"/>
      <c r="Q1226" s="110"/>
      <c r="R1226" s="112"/>
      <c r="S1226" s="112"/>
      <c r="T1226" s="109"/>
      <c r="U1226" s="113"/>
      <c r="V1226" s="113"/>
      <c r="W1226" s="113"/>
      <c r="X1226" s="109"/>
      <c r="Y1226" s="109"/>
      <c r="Z1226" s="114"/>
      <c r="AA1226" s="109"/>
      <c r="AB1226" s="109"/>
      <c r="AC1226" s="109"/>
      <c r="AD1226" s="109"/>
      <c r="AE1226" s="109"/>
      <c r="AF1226" s="109"/>
      <c r="AG1226" s="109"/>
      <c r="AH1226" s="109"/>
      <c r="AI1226" s="109"/>
      <c r="AJ1226" s="109"/>
      <c r="AK1226" s="109"/>
      <c r="AL1226" s="109"/>
      <c r="AM1226" s="109"/>
      <c r="AN1226" s="109"/>
      <c r="AO1226" s="109"/>
      <c r="AP1226" s="109"/>
      <c r="AQ1226" s="109"/>
      <c r="AR1226" s="109"/>
      <c r="AS1226" s="109"/>
      <c r="AT1226" s="109"/>
      <c r="AU1226" s="109"/>
      <c r="AV1226" s="109"/>
      <c r="AW1226" s="109"/>
      <c r="AX1226" s="109"/>
      <c r="AY1226" s="109"/>
      <c r="AZ1226" s="109"/>
      <c r="BA1226" s="109"/>
      <c r="BB1226" s="109"/>
      <c r="BC1226" s="109"/>
      <c r="BD1226" s="109"/>
      <c r="BE1226" s="109"/>
      <c r="BF1226" s="109"/>
      <c r="BG1226" s="109"/>
      <c r="BH1226" s="109"/>
      <c r="BI1226" s="109"/>
      <c r="BJ1226" s="109"/>
      <c r="BK1226" s="109"/>
      <c r="BL1226" s="109"/>
      <c r="BM1226" s="109"/>
      <c r="BN1226" s="109"/>
      <c r="BO1226" s="109"/>
      <c r="BP1226" s="109"/>
      <c r="BQ1226" s="109"/>
      <c r="BR1226" s="109"/>
      <c r="BS1226" s="109"/>
      <c r="BT1226" s="109"/>
      <c r="BU1226" s="109"/>
      <c r="BV1226" s="109"/>
      <c r="BW1226" s="109"/>
      <c r="BX1226" s="109"/>
      <c r="BY1226" s="109"/>
      <c r="BZ1226" s="109"/>
      <c r="CA1226" s="109"/>
      <c r="CB1226" s="109"/>
      <c r="CC1226" s="109"/>
      <c r="CD1226" s="109"/>
      <c r="CE1226" s="109"/>
      <c r="CF1226" s="109"/>
      <c r="CG1226" s="109"/>
      <c r="CH1226" s="109"/>
      <c r="CI1226" s="109"/>
      <c r="CJ1226" s="109"/>
      <c r="CK1226" s="109"/>
      <c r="CL1226" s="109"/>
      <c r="CM1226" s="109"/>
      <c r="CN1226" s="109"/>
      <c r="CO1226" s="109"/>
      <c r="CP1226" s="109"/>
      <c r="CQ1226" s="109"/>
      <c r="CR1226" s="109"/>
      <c r="CS1226" s="109"/>
      <c r="CT1226" s="109"/>
      <c r="CU1226" s="109"/>
      <c r="CV1226" s="109"/>
      <c r="CW1226" s="109"/>
      <c r="CX1226" s="109"/>
      <c r="CY1226" s="109"/>
      <c r="CZ1226" s="109"/>
      <c r="DA1226" s="109"/>
    </row>
    <row r="1227" spans="1:105">
      <c r="A1227" s="109"/>
      <c r="B1227" s="109"/>
      <c r="C1227" s="109"/>
      <c r="D1227" s="109"/>
      <c r="E1227" s="110"/>
      <c r="F1227" s="110"/>
      <c r="G1227" s="110"/>
      <c r="H1227" s="110"/>
      <c r="I1227" s="110"/>
      <c r="J1227" s="110"/>
      <c r="K1227" s="110"/>
      <c r="L1227" s="110"/>
      <c r="M1227" s="110"/>
      <c r="N1227" s="110"/>
      <c r="O1227" s="110"/>
      <c r="P1227" s="111"/>
      <c r="Q1227" s="110"/>
      <c r="R1227" s="112"/>
      <c r="S1227" s="112"/>
      <c r="T1227" s="109"/>
      <c r="U1227" s="113"/>
      <c r="V1227" s="113"/>
      <c r="W1227" s="113"/>
      <c r="X1227" s="109"/>
      <c r="Y1227" s="109"/>
      <c r="Z1227" s="114"/>
      <c r="AA1227" s="109"/>
      <c r="AB1227" s="109"/>
      <c r="AC1227" s="109"/>
      <c r="AD1227" s="109"/>
      <c r="AE1227" s="109"/>
      <c r="AF1227" s="109"/>
      <c r="AG1227" s="109"/>
      <c r="AH1227" s="109"/>
      <c r="AI1227" s="109"/>
      <c r="AJ1227" s="109"/>
      <c r="AK1227" s="109"/>
      <c r="AL1227" s="109"/>
      <c r="AM1227" s="109"/>
      <c r="AN1227" s="109"/>
      <c r="AO1227" s="109"/>
      <c r="AP1227" s="109"/>
      <c r="AQ1227" s="109"/>
      <c r="AR1227" s="109"/>
      <c r="AS1227" s="109"/>
      <c r="AT1227" s="109"/>
      <c r="AU1227" s="109"/>
      <c r="AV1227" s="109"/>
      <c r="AW1227" s="109"/>
      <c r="AX1227" s="109"/>
      <c r="AY1227" s="109"/>
      <c r="AZ1227" s="109"/>
      <c r="BA1227" s="109"/>
      <c r="BB1227" s="109"/>
      <c r="BC1227" s="109"/>
      <c r="BD1227" s="109"/>
      <c r="BE1227" s="109"/>
      <c r="BF1227" s="109"/>
      <c r="BG1227" s="109"/>
      <c r="BH1227" s="109"/>
      <c r="BI1227" s="109"/>
      <c r="BJ1227" s="109"/>
      <c r="BK1227" s="109"/>
      <c r="BL1227" s="109"/>
      <c r="BM1227" s="109"/>
      <c r="BN1227" s="109"/>
      <c r="BO1227" s="109"/>
      <c r="BP1227" s="109"/>
      <c r="BQ1227" s="109"/>
      <c r="BR1227" s="109"/>
      <c r="BS1227" s="109"/>
      <c r="BT1227" s="109"/>
      <c r="BU1227" s="109"/>
      <c r="BV1227" s="109"/>
      <c r="BW1227" s="109"/>
      <c r="BX1227" s="109"/>
      <c r="BY1227" s="109"/>
      <c r="BZ1227" s="109"/>
      <c r="CA1227" s="109"/>
      <c r="CB1227" s="109"/>
      <c r="CC1227" s="109"/>
      <c r="CD1227" s="109"/>
      <c r="CE1227" s="109"/>
      <c r="CF1227" s="109"/>
      <c r="CG1227" s="109"/>
      <c r="CH1227" s="109"/>
      <c r="CI1227" s="109"/>
      <c r="CJ1227" s="109"/>
      <c r="CK1227" s="109"/>
      <c r="CL1227" s="109"/>
      <c r="CM1227" s="109"/>
      <c r="CN1227" s="109"/>
      <c r="CO1227" s="109"/>
      <c r="CP1227" s="109"/>
      <c r="CQ1227" s="109"/>
      <c r="CR1227" s="109"/>
      <c r="CS1227" s="109"/>
      <c r="CT1227" s="109"/>
      <c r="CU1227" s="109"/>
      <c r="CV1227" s="109"/>
      <c r="CW1227" s="109"/>
      <c r="CX1227" s="109"/>
      <c r="CY1227" s="109"/>
      <c r="CZ1227" s="109"/>
      <c r="DA1227" s="109"/>
    </row>
    <row r="1228" spans="1:105">
      <c r="A1228" s="109"/>
      <c r="B1228" s="109"/>
      <c r="C1228" s="109"/>
      <c r="D1228" s="109"/>
      <c r="E1228" s="110"/>
      <c r="F1228" s="110"/>
      <c r="G1228" s="110"/>
      <c r="H1228" s="110"/>
      <c r="I1228" s="110"/>
      <c r="J1228" s="110"/>
      <c r="K1228" s="110"/>
      <c r="L1228" s="110"/>
      <c r="M1228" s="110"/>
      <c r="N1228" s="110"/>
      <c r="O1228" s="110"/>
      <c r="P1228" s="111"/>
      <c r="Q1228" s="110"/>
      <c r="R1228" s="112"/>
      <c r="S1228" s="112"/>
      <c r="T1228" s="109"/>
      <c r="U1228" s="113"/>
      <c r="V1228" s="113"/>
      <c r="W1228" s="113"/>
      <c r="X1228" s="109"/>
      <c r="Y1228" s="109"/>
      <c r="Z1228" s="114"/>
      <c r="AA1228" s="109"/>
      <c r="AB1228" s="109"/>
      <c r="AC1228" s="109"/>
      <c r="AD1228" s="109"/>
      <c r="AE1228" s="109"/>
      <c r="AF1228" s="109"/>
      <c r="AG1228" s="109"/>
      <c r="AH1228" s="109"/>
      <c r="AI1228" s="109"/>
      <c r="AJ1228" s="109"/>
      <c r="AK1228" s="109"/>
      <c r="AL1228" s="109"/>
      <c r="AM1228" s="109"/>
      <c r="AN1228" s="109"/>
      <c r="AO1228" s="109"/>
      <c r="AP1228" s="109"/>
      <c r="AQ1228" s="109"/>
      <c r="AR1228" s="109"/>
      <c r="AS1228" s="109"/>
      <c r="AT1228" s="109"/>
      <c r="AU1228" s="109"/>
      <c r="AV1228" s="109"/>
      <c r="AW1228" s="109"/>
      <c r="AX1228" s="109"/>
      <c r="AY1228" s="109"/>
      <c r="AZ1228" s="109"/>
      <c r="BA1228" s="109"/>
      <c r="BB1228" s="109"/>
      <c r="BC1228" s="109"/>
      <c r="BD1228" s="109"/>
      <c r="BE1228" s="109"/>
      <c r="BF1228" s="109"/>
      <c r="BG1228" s="109"/>
      <c r="BH1228" s="109"/>
      <c r="BI1228" s="109"/>
      <c r="BJ1228" s="109"/>
      <c r="BK1228" s="109"/>
      <c r="BL1228" s="109"/>
      <c r="BM1228" s="109"/>
      <c r="BN1228" s="109"/>
      <c r="BO1228" s="109"/>
      <c r="BP1228" s="109"/>
      <c r="BQ1228" s="109"/>
      <c r="BR1228" s="109"/>
      <c r="BS1228" s="109"/>
      <c r="BT1228" s="109"/>
      <c r="BU1228" s="109"/>
      <c r="BV1228" s="109"/>
      <c r="BW1228" s="109"/>
      <c r="BX1228" s="109"/>
      <c r="BY1228" s="109"/>
      <c r="BZ1228" s="109"/>
      <c r="CA1228" s="109"/>
      <c r="CB1228" s="109"/>
      <c r="CC1228" s="109"/>
      <c r="CD1228" s="109"/>
      <c r="CE1228" s="109"/>
      <c r="CF1228" s="109"/>
      <c r="CG1228" s="109"/>
      <c r="CH1228" s="109"/>
      <c r="CI1228" s="109"/>
      <c r="CJ1228" s="109"/>
      <c r="CK1228" s="109"/>
      <c r="CL1228" s="109"/>
      <c r="CM1228" s="109"/>
      <c r="CN1228" s="109"/>
      <c r="CO1228" s="109"/>
      <c r="CP1228" s="109"/>
      <c r="CQ1228" s="109"/>
      <c r="CR1228" s="109"/>
      <c r="CS1228" s="109"/>
      <c r="CT1228" s="109"/>
      <c r="CU1228" s="109"/>
      <c r="CV1228" s="109"/>
      <c r="CW1228" s="109"/>
      <c r="CX1228" s="109"/>
      <c r="CY1228" s="109"/>
      <c r="CZ1228" s="109"/>
      <c r="DA1228" s="109"/>
    </row>
    <row r="1229" spans="1:105">
      <c r="A1229" s="109"/>
      <c r="B1229" s="109"/>
      <c r="C1229" s="109"/>
      <c r="D1229" s="109"/>
      <c r="E1229" s="110"/>
      <c r="F1229" s="110"/>
      <c r="G1229" s="110"/>
      <c r="H1229" s="110"/>
      <c r="I1229" s="110"/>
      <c r="J1229" s="110"/>
      <c r="K1229" s="110"/>
      <c r="L1229" s="110"/>
      <c r="M1229" s="110"/>
      <c r="N1229" s="110"/>
      <c r="O1229" s="110"/>
      <c r="P1229" s="111"/>
      <c r="Q1229" s="110"/>
      <c r="R1229" s="112"/>
      <c r="S1229" s="112"/>
      <c r="T1229" s="109"/>
      <c r="U1229" s="113"/>
      <c r="V1229" s="113"/>
      <c r="W1229" s="113"/>
      <c r="X1229" s="109"/>
      <c r="Y1229" s="109"/>
      <c r="Z1229" s="114"/>
      <c r="AA1229" s="109"/>
      <c r="AB1229" s="109"/>
      <c r="AC1229" s="109"/>
      <c r="AD1229" s="109"/>
      <c r="AE1229" s="109"/>
      <c r="AF1229" s="109"/>
      <c r="AG1229" s="109"/>
      <c r="AH1229" s="109"/>
      <c r="AI1229" s="109"/>
      <c r="AJ1229" s="109"/>
      <c r="AK1229" s="109"/>
      <c r="AL1229" s="109"/>
      <c r="AM1229" s="109"/>
      <c r="AN1229" s="109"/>
      <c r="AO1229" s="109"/>
      <c r="AP1229" s="109"/>
      <c r="AQ1229" s="109"/>
      <c r="AR1229" s="109"/>
      <c r="AS1229" s="109"/>
      <c r="AT1229" s="109"/>
      <c r="AU1229" s="109"/>
      <c r="AV1229" s="109"/>
      <c r="AW1229" s="109"/>
      <c r="AX1229" s="109"/>
      <c r="AY1229" s="109"/>
      <c r="AZ1229" s="109"/>
      <c r="BA1229" s="109"/>
      <c r="BB1229" s="109"/>
      <c r="BC1229" s="109"/>
      <c r="BD1229" s="109"/>
      <c r="BE1229" s="109"/>
      <c r="BF1229" s="109"/>
      <c r="BG1229" s="109"/>
      <c r="BH1229" s="109"/>
      <c r="BI1229" s="109"/>
      <c r="BJ1229" s="109"/>
      <c r="BK1229" s="109"/>
      <c r="BL1229" s="109"/>
      <c r="BM1229" s="109"/>
      <c r="BN1229" s="109"/>
      <c r="BO1229" s="109"/>
      <c r="BP1229" s="109"/>
      <c r="BQ1229" s="109"/>
      <c r="BR1229" s="109"/>
      <c r="BS1229" s="109"/>
      <c r="BT1229" s="109"/>
      <c r="BU1229" s="109"/>
      <c r="BV1229" s="109"/>
      <c r="BW1229" s="109"/>
      <c r="BX1229" s="109"/>
      <c r="BY1229" s="109"/>
      <c r="BZ1229" s="109"/>
      <c r="CA1229" s="109"/>
      <c r="CB1229" s="109"/>
      <c r="CC1229" s="109"/>
      <c r="CD1229" s="109"/>
      <c r="CE1229" s="109"/>
      <c r="CF1229" s="109"/>
      <c r="CG1229" s="109"/>
      <c r="CH1229" s="109"/>
      <c r="CI1229" s="109"/>
      <c r="CJ1229" s="109"/>
      <c r="CK1229" s="109"/>
      <c r="CL1229" s="109"/>
      <c r="CM1229" s="109"/>
      <c r="CN1229" s="109"/>
      <c r="CO1229" s="109"/>
      <c r="CP1229" s="109"/>
      <c r="CQ1229" s="109"/>
      <c r="CR1229" s="109"/>
      <c r="CS1229" s="109"/>
      <c r="CT1229" s="109"/>
      <c r="CU1229" s="109"/>
      <c r="CV1229" s="109"/>
      <c r="CW1229" s="109"/>
      <c r="CX1229" s="109"/>
      <c r="CY1229" s="109"/>
      <c r="CZ1229" s="109"/>
      <c r="DA1229" s="109"/>
    </row>
    <row r="1230" spans="1:105">
      <c r="A1230" s="109"/>
      <c r="B1230" s="109"/>
      <c r="C1230" s="109"/>
      <c r="D1230" s="109"/>
      <c r="E1230" s="110"/>
      <c r="F1230" s="110"/>
      <c r="G1230" s="110"/>
      <c r="H1230" s="110"/>
      <c r="I1230" s="110"/>
      <c r="J1230" s="110"/>
      <c r="K1230" s="110"/>
      <c r="L1230" s="110"/>
      <c r="M1230" s="110"/>
      <c r="N1230" s="110"/>
      <c r="O1230" s="110"/>
      <c r="P1230" s="111"/>
      <c r="Q1230" s="110"/>
      <c r="R1230" s="112"/>
      <c r="S1230" s="112"/>
      <c r="T1230" s="109"/>
      <c r="U1230" s="113"/>
      <c r="V1230" s="113"/>
      <c r="W1230" s="113"/>
      <c r="X1230" s="109"/>
      <c r="Y1230" s="109"/>
      <c r="Z1230" s="114"/>
      <c r="AA1230" s="109"/>
      <c r="AB1230" s="109"/>
      <c r="AC1230" s="109"/>
      <c r="AD1230" s="109"/>
      <c r="AE1230" s="109"/>
      <c r="AF1230" s="109"/>
      <c r="AG1230" s="109"/>
      <c r="AH1230" s="109"/>
      <c r="AI1230" s="109"/>
      <c r="AJ1230" s="109"/>
      <c r="AK1230" s="109"/>
      <c r="AL1230" s="109"/>
      <c r="AM1230" s="109"/>
      <c r="AN1230" s="109"/>
      <c r="AO1230" s="109"/>
      <c r="AP1230" s="109"/>
      <c r="AQ1230" s="109"/>
      <c r="AR1230" s="109"/>
      <c r="AS1230" s="109"/>
      <c r="AT1230" s="109"/>
      <c r="AU1230" s="109"/>
      <c r="AV1230" s="109"/>
      <c r="AW1230" s="109"/>
      <c r="AX1230" s="109"/>
      <c r="AY1230" s="109"/>
      <c r="AZ1230" s="109"/>
      <c r="BA1230" s="109"/>
      <c r="BB1230" s="109"/>
      <c r="BC1230" s="109"/>
      <c r="BD1230" s="109"/>
      <c r="BE1230" s="109"/>
      <c r="BF1230" s="109"/>
      <c r="BG1230" s="109"/>
      <c r="BH1230" s="109"/>
      <c r="BI1230" s="109"/>
      <c r="BJ1230" s="109"/>
      <c r="BK1230" s="109"/>
      <c r="BL1230" s="109"/>
      <c r="BM1230" s="109"/>
      <c r="BN1230" s="109"/>
      <c r="BO1230" s="109"/>
      <c r="BP1230" s="109"/>
      <c r="BQ1230" s="109"/>
      <c r="BR1230" s="109"/>
      <c r="BS1230" s="109"/>
      <c r="BT1230" s="109"/>
      <c r="BU1230" s="109"/>
      <c r="BV1230" s="109"/>
      <c r="BW1230" s="109"/>
      <c r="BX1230" s="109"/>
      <c r="BY1230" s="109"/>
      <c r="BZ1230" s="109"/>
      <c r="CA1230" s="109"/>
      <c r="CB1230" s="109"/>
      <c r="CC1230" s="109"/>
      <c r="CD1230" s="109"/>
      <c r="CE1230" s="109"/>
      <c r="CF1230" s="109"/>
      <c r="CG1230" s="109"/>
      <c r="CH1230" s="109"/>
      <c r="CI1230" s="109"/>
      <c r="CJ1230" s="109"/>
      <c r="CK1230" s="109"/>
      <c r="CL1230" s="109"/>
      <c r="CM1230" s="109"/>
      <c r="CN1230" s="109"/>
      <c r="CO1230" s="109"/>
      <c r="CP1230" s="109"/>
      <c r="CQ1230" s="109"/>
      <c r="CR1230" s="109"/>
      <c r="CS1230" s="109"/>
      <c r="CT1230" s="109"/>
      <c r="CU1230" s="109"/>
      <c r="CV1230" s="109"/>
      <c r="CW1230" s="109"/>
      <c r="CX1230" s="109"/>
      <c r="CY1230" s="109"/>
      <c r="CZ1230" s="109"/>
      <c r="DA1230" s="109"/>
    </row>
    <row r="1231" spans="1:105">
      <c r="A1231" s="109"/>
      <c r="B1231" s="109"/>
      <c r="C1231" s="109"/>
      <c r="D1231" s="109"/>
      <c r="E1231" s="110"/>
      <c r="F1231" s="110"/>
      <c r="G1231" s="110"/>
      <c r="H1231" s="110"/>
      <c r="I1231" s="110"/>
      <c r="J1231" s="110"/>
      <c r="K1231" s="110"/>
      <c r="L1231" s="110"/>
      <c r="M1231" s="110"/>
      <c r="N1231" s="110"/>
      <c r="O1231" s="110"/>
      <c r="P1231" s="111"/>
      <c r="Q1231" s="110"/>
      <c r="R1231" s="112"/>
      <c r="S1231" s="112"/>
      <c r="T1231" s="109"/>
      <c r="U1231" s="113"/>
      <c r="V1231" s="113"/>
      <c r="W1231" s="113"/>
      <c r="X1231" s="109"/>
      <c r="Y1231" s="109"/>
      <c r="Z1231" s="114"/>
      <c r="AA1231" s="109"/>
      <c r="AB1231" s="109"/>
      <c r="AC1231" s="109"/>
      <c r="AD1231" s="109"/>
      <c r="AE1231" s="109"/>
      <c r="AF1231" s="109"/>
      <c r="AG1231" s="109"/>
      <c r="AH1231" s="109"/>
      <c r="AI1231" s="109"/>
      <c r="AJ1231" s="109"/>
      <c r="AK1231" s="109"/>
      <c r="AL1231" s="109"/>
      <c r="AM1231" s="109"/>
      <c r="AN1231" s="109"/>
      <c r="AO1231" s="109"/>
      <c r="AP1231" s="109"/>
      <c r="AQ1231" s="109"/>
      <c r="AR1231" s="109"/>
      <c r="AS1231" s="109"/>
      <c r="AT1231" s="109"/>
      <c r="AU1231" s="109"/>
      <c r="AV1231" s="109"/>
      <c r="AW1231" s="109"/>
      <c r="AX1231" s="109"/>
      <c r="AY1231" s="109"/>
      <c r="AZ1231" s="109"/>
      <c r="BA1231" s="109"/>
      <c r="BB1231" s="109"/>
      <c r="BC1231" s="109"/>
      <c r="BD1231" s="109"/>
      <c r="BE1231" s="109"/>
      <c r="BF1231" s="109"/>
      <c r="BG1231" s="109"/>
      <c r="BH1231" s="109"/>
      <c r="BI1231" s="109"/>
      <c r="BJ1231" s="109"/>
      <c r="BK1231" s="109"/>
      <c r="BL1231" s="109"/>
      <c r="BM1231" s="109"/>
      <c r="BN1231" s="109"/>
      <c r="BO1231" s="109"/>
      <c r="BP1231" s="109"/>
      <c r="BQ1231" s="109"/>
      <c r="BR1231" s="109"/>
      <c r="BS1231" s="109"/>
      <c r="BT1231" s="109"/>
      <c r="BU1231" s="109"/>
      <c r="BV1231" s="109"/>
      <c r="BW1231" s="109"/>
      <c r="BX1231" s="109"/>
      <c r="BY1231" s="109"/>
      <c r="BZ1231" s="109"/>
      <c r="CA1231" s="109"/>
      <c r="CB1231" s="109"/>
      <c r="CC1231" s="109"/>
      <c r="CD1231" s="109"/>
      <c r="CE1231" s="109"/>
      <c r="CF1231" s="109"/>
      <c r="CG1231" s="109"/>
      <c r="CH1231" s="109"/>
      <c r="CI1231" s="109"/>
      <c r="CJ1231" s="109"/>
      <c r="CK1231" s="109"/>
      <c r="CL1231" s="109"/>
      <c r="CM1231" s="109"/>
      <c r="CN1231" s="109"/>
      <c r="CO1231" s="109"/>
      <c r="CP1231" s="109"/>
      <c r="CQ1231" s="109"/>
      <c r="CR1231" s="109"/>
      <c r="CS1231" s="109"/>
      <c r="CT1231" s="109"/>
      <c r="CU1231" s="109"/>
      <c r="CV1231" s="109"/>
      <c r="CW1231" s="109"/>
      <c r="CX1231" s="109"/>
      <c r="CY1231" s="109"/>
      <c r="CZ1231" s="109"/>
      <c r="DA1231" s="109"/>
    </row>
    <row r="1232" spans="1:105">
      <c r="A1232" s="109"/>
      <c r="B1232" s="109"/>
      <c r="C1232" s="109"/>
      <c r="D1232" s="109"/>
      <c r="E1232" s="110"/>
      <c r="F1232" s="110"/>
      <c r="G1232" s="110"/>
      <c r="H1232" s="110"/>
      <c r="I1232" s="110"/>
      <c r="J1232" s="110"/>
      <c r="K1232" s="110"/>
      <c r="L1232" s="110"/>
      <c r="M1232" s="110"/>
      <c r="N1232" s="110"/>
      <c r="O1232" s="110"/>
      <c r="P1232" s="111"/>
      <c r="Q1232" s="110"/>
      <c r="R1232" s="112"/>
      <c r="S1232" s="112"/>
      <c r="T1232" s="109"/>
      <c r="U1232" s="113"/>
      <c r="V1232" s="113"/>
      <c r="W1232" s="113"/>
      <c r="X1232" s="109"/>
      <c r="Y1232" s="109"/>
      <c r="Z1232" s="114"/>
      <c r="AA1232" s="109"/>
      <c r="AB1232" s="109"/>
      <c r="AC1232" s="109"/>
      <c r="AD1232" s="109"/>
      <c r="AE1232" s="109"/>
      <c r="AF1232" s="109"/>
      <c r="AG1232" s="109"/>
      <c r="AH1232" s="109"/>
      <c r="AI1232" s="109"/>
      <c r="AJ1232" s="109"/>
      <c r="AK1232" s="109"/>
      <c r="AL1232" s="109"/>
      <c r="AM1232" s="109"/>
      <c r="AN1232" s="109"/>
      <c r="AO1232" s="109"/>
      <c r="AP1232" s="109"/>
      <c r="AQ1232" s="109"/>
      <c r="AR1232" s="109"/>
      <c r="AS1232" s="109"/>
      <c r="AT1232" s="109"/>
      <c r="AU1232" s="109"/>
      <c r="AV1232" s="109"/>
      <c r="AW1232" s="109"/>
      <c r="AX1232" s="109"/>
      <c r="AY1232" s="109"/>
      <c r="AZ1232" s="109"/>
      <c r="BA1232" s="109"/>
      <c r="BB1232" s="109"/>
      <c r="BC1232" s="109"/>
      <c r="BD1232" s="109"/>
      <c r="BE1232" s="109"/>
      <c r="BF1232" s="109"/>
      <c r="BG1232" s="109"/>
      <c r="BH1232" s="109"/>
      <c r="BI1232" s="109"/>
      <c r="BJ1232" s="109"/>
      <c r="BK1232" s="109"/>
      <c r="BL1232" s="109"/>
      <c r="BM1232" s="109"/>
      <c r="BN1232" s="109"/>
      <c r="BO1232" s="109"/>
      <c r="BP1232" s="109"/>
      <c r="BQ1232" s="109"/>
      <c r="BR1232" s="109"/>
      <c r="BS1232" s="109"/>
      <c r="BT1232" s="109"/>
      <c r="BU1232" s="109"/>
      <c r="BV1232" s="109"/>
      <c r="BW1232" s="109"/>
      <c r="BX1232" s="109"/>
      <c r="BY1232" s="109"/>
      <c r="BZ1232" s="109"/>
      <c r="CA1232" s="109"/>
      <c r="CB1232" s="109"/>
      <c r="CC1232" s="109"/>
      <c r="CD1232" s="109"/>
      <c r="CE1232" s="109"/>
      <c r="CF1232" s="109"/>
      <c r="CG1232" s="109"/>
      <c r="CH1232" s="109"/>
      <c r="CI1232" s="109"/>
      <c r="CJ1232" s="109"/>
      <c r="CK1232" s="109"/>
      <c r="CL1232" s="109"/>
      <c r="CM1232" s="109"/>
      <c r="CN1232" s="109"/>
      <c r="CO1232" s="109"/>
      <c r="CP1232" s="109"/>
      <c r="CQ1232" s="109"/>
      <c r="CR1232" s="109"/>
      <c r="CS1232" s="109"/>
      <c r="CT1232" s="109"/>
      <c r="CU1232" s="109"/>
      <c r="CV1232" s="109"/>
      <c r="CW1232" s="109"/>
      <c r="CX1232" s="109"/>
      <c r="CY1232" s="109"/>
      <c r="CZ1232" s="109"/>
      <c r="DA1232" s="109"/>
    </row>
    <row r="1233" spans="1:105">
      <c r="A1233" s="109"/>
      <c r="B1233" s="109"/>
      <c r="C1233" s="109"/>
      <c r="D1233" s="109"/>
      <c r="E1233" s="110"/>
      <c r="F1233" s="110"/>
      <c r="G1233" s="110"/>
      <c r="H1233" s="110"/>
      <c r="I1233" s="110"/>
      <c r="J1233" s="110"/>
      <c r="K1233" s="110"/>
      <c r="L1233" s="110"/>
      <c r="M1233" s="110"/>
      <c r="N1233" s="110"/>
      <c r="O1233" s="110"/>
      <c r="P1233" s="111"/>
      <c r="Q1233" s="110"/>
      <c r="R1233" s="112"/>
      <c r="S1233" s="112"/>
      <c r="T1233" s="109"/>
      <c r="U1233" s="113"/>
      <c r="V1233" s="113"/>
      <c r="W1233" s="113"/>
      <c r="X1233" s="109"/>
      <c r="Y1233" s="109"/>
      <c r="Z1233" s="114"/>
      <c r="AA1233" s="109"/>
      <c r="AB1233" s="109"/>
      <c r="AC1233" s="109"/>
      <c r="AD1233" s="109"/>
      <c r="AE1233" s="109"/>
      <c r="AF1233" s="109"/>
      <c r="AG1233" s="109"/>
      <c r="AH1233" s="109"/>
      <c r="AI1233" s="109"/>
      <c r="AJ1233" s="109"/>
      <c r="AK1233" s="109"/>
      <c r="AL1233" s="109"/>
      <c r="AM1233" s="109"/>
      <c r="AN1233" s="109"/>
      <c r="AO1233" s="109"/>
      <c r="AP1233" s="109"/>
      <c r="AQ1233" s="109"/>
      <c r="AR1233" s="109"/>
      <c r="AS1233" s="109"/>
      <c r="AT1233" s="109"/>
      <c r="AU1233" s="109"/>
      <c r="AV1233" s="109"/>
      <c r="AW1233" s="109"/>
      <c r="AX1233" s="109"/>
      <c r="AY1233" s="109"/>
      <c r="AZ1233" s="109"/>
      <c r="BA1233" s="109"/>
      <c r="BB1233" s="109"/>
      <c r="BC1233" s="109"/>
      <c r="BD1233" s="109"/>
      <c r="BE1233" s="109"/>
      <c r="BF1233" s="109"/>
      <c r="BG1233" s="109"/>
      <c r="BH1233" s="109"/>
      <c r="BI1233" s="109"/>
      <c r="BJ1233" s="109"/>
      <c r="BK1233" s="109"/>
      <c r="BL1233" s="109"/>
      <c r="BM1233" s="109"/>
      <c r="BN1233" s="109"/>
      <c r="BO1233" s="109"/>
      <c r="BP1233" s="109"/>
      <c r="BQ1233" s="109"/>
      <c r="BR1233" s="109"/>
      <c r="BS1233" s="109"/>
      <c r="BT1233" s="109"/>
      <c r="BU1233" s="109"/>
      <c r="BV1233" s="109"/>
      <c r="BW1233" s="109"/>
      <c r="BX1233" s="109"/>
      <c r="BY1233" s="109"/>
      <c r="BZ1233" s="109"/>
      <c r="CA1233" s="109"/>
      <c r="CB1233" s="109"/>
      <c r="CC1233" s="109"/>
      <c r="CD1233" s="109"/>
      <c r="CE1233" s="109"/>
      <c r="CF1233" s="109"/>
      <c r="CG1233" s="109"/>
      <c r="CH1233" s="109"/>
      <c r="CI1233" s="109"/>
      <c r="CJ1233" s="109"/>
      <c r="CK1233" s="109"/>
      <c r="CL1233" s="109"/>
      <c r="CM1233" s="109"/>
      <c r="CN1233" s="109"/>
      <c r="CO1233" s="109"/>
      <c r="CP1233" s="109"/>
      <c r="CQ1233" s="109"/>
      <c r="CR1233" s="109"/>
      <c r="CS1233" s="109"/>
      <c r="CT1233" s="109"/>
      <c r="CU1233" s="109"/>
      <c r="CV1233" s="109"/>
      <c r="CW1233" s="109"/>
      <c r="CX1233" s="109"/>
      <c r="CY1233" s="109"/>
      <c r="CZ1233" s="109"/>
      <c r="DA1233" s="109"/>
    </row>
    <row r="1234" spans="1:105">
      <c r="A1234" s="109"/>
      <c r="B1234" s="109"/>
      <c r="C1234" s="109"/>
      <c r="D1234" s="109"/>
      <c r="E1234" s="110"/>
      <c r="F1234" s="110"/>
      <c r="G1234" s="110"/>
      <c r="H1234" s="110"/>
      <c r="I1234" s="110"/>
      <c r="J1234" s="110"/>
      <c r="K1234" s="110"/>
      <c r="L1234" s="110"/>
      <c r="M1234" s="110"/>
      <c r="N1234" s="110"/>
      <c r="O1234" s="110"/>
      <c r="P1234" s="111"/>
      <c r="Q1234" s="110"/>
      <c r="R1234" s="112"/>
      <c r="S1234" s="112"/>
      <c r="T1234" s="109"/>
      <c r="U1234" s="113"/>
      <c r="V1234" s="113"/>
      <c r="W1234" s="113"/>
      <c r="X1234" s="109"/>
      <c r="Y1234" s="109"/>
      <c r="Z1234" s="114"/>
      <c r="AA1234" s="109"/>
      <c r="AB1234" s="109"/>
      <c r="AC1234" s="109"/>
      <c r="AD1234" s="109"/>
      <c r="AE1234" s="109"/>
      <c r="AF1234" s="109"/>
      <c r="AG1234" s="109"/>
      <c r="AH1234" s="109"/>
      <c r="AI1234" s="109"/>
      <c r="AJ1234" s="109"/>
      <c r="AK1234" s="109"/>
      <c r="AL1234" s="109"/>
      <c r="AM1234" s="109"/>
      <c r="AN1234" s="109"/>
      <c r="AO1234" s="109"/>
      <c r="AP1234" s="109"/>
      <c r="AQ1234" s="109"/>
      <c r="AR1234" s="109"/>
      <c r="AS1234" s="109"/>
      <c r="AT1234" s="109"/>
      <c r="AU1234" s="109"/>
      <c r="AV1234" s="109"/>
      <c r="AW1234" s="109"/>
      <c r="AX1234" s="109"/>
      <c r="AY1234" s="109"/>
      <c r="AZ1234" s="109"/>
      <c r="BA1234" s="109"/>
      <c r="BB1234" s="109"/>
      <c r="BC1234" s="109"/>
      <c r="BD1234" s="109"/>
      <c r="BE1234" s="109"/>
      <c r="BF1234" s="109"/>
      <c r="BG1234" s="109"/>
      <c r="BH1234" s="109"/>
      <c r="BI1234" s="109"/>
      <c r="BJ1234" s="109"/>
      <c r="BK1234" s="109"/>
      <c r="BL1234" s="109"/>
      <c r="BM1234" s="109"/>
      <c r="BN1234" s="109"/>
      <c r="BO1234" s="109"/>
      <c r="BP1234" s="109"/>
      <c r="BQ1234" s="109"/>
      <c r="BR1234" s="109"/>
      <c r="BS1234" s="109"/>
      <c r="BT1234" s="109"/>
      <c r="BU1234" s="109"/>
      <c r="BV1234" s="109"/>
      <c r="BW1234" s="109"/>
      <c r="BX1234" s="109"/>
      <c r="BY1234" s="109"/>
      <c r="BZ1234" s="109"/>
      <c r="CA1234" s="109"/>
      <c r="CB1234" s="109"/>
      <c r="CC1234" s="109"/>
      <c r="CD1234" s="109"/>
      <c r="CE1234" s="109"/>
      <c r="CF1234" s="109"/>
      <c r="CG1234" s="109"/>
      <c r="CH1234" s="109"/>
      <c r="CI1234" s="109"/>
      <c r="CJ1234" s="109"/>
      <c r="CK1234" s="109"/>
      <c r="CL1234" s="109"/>
      <c r="CM1234" s="109"/>
      <c r="CN1234" s="109"/>
      <c r="CO1234" s="109"/>
      <c r="CP1234" s="109"/>
      <c r="CQ1234" s="109"/>
      <c r="CR1234" s="109"/>
      <c r="CS1234" s="109"/>
      <c r="CT1234" s="109"/>
      <c r="CU1234" s="109"/>
      <c r="CV1234" s="109"/>
      <c r="CW1234" s="109"/>
      <c r="CX1234" s="109"/>
      <c r="CY1234" s="109"/>
      <c r="CZ1234" s="109"/>
      <c r="DA1234" s="109"/>
    </row>
    <row r="1235" spans="1:105">
      <c r="A1235" s="109"/>
      <c r="B1235" s="109"/>
      <c r="C1235" s="109"/>
      <c r="D1235" s="109"/>
      <c r="E1235" s="110"/>
      <c r="F1235" s="110"/>
      <c r="G1235" s="110"/>
      <c r="H1235" s="110"/>
      <c r="I1235" s="110"/>
      <c r="J1235" s="110"/>
      <c r="K1235" s="110"/>
      <c r="L1235" s="110"/>
      <c r="M1235" s="110"/>
      <c r="N1235" s="110"/>
      <c r="O1235" s="110"/>
      <c r="P1235" s="111"/>
      <c r="Q1235" s="110"/>
      <c r="R1235" s="112"/>
      <c r="S1235" s="112"/>
      <c r="T1235" s="109"/>
      <c r="U1235" s="113"/>
      <c r="V1235" s="113"/>
      <c r="W1235" s="113"/>
      <c r="X1235" s="109"/>
      <c r="Y1235" s="109"/>
      <c r="Z1235" s="114"/>
      <c r="AA1235" s="109"/>
      <c r="AB1235" s="109"/>
      <c r="AC1235" s="109"/>
      <c r="AD1235" s="109"/>
      <c r="AE1235" s="109"/>
      <c r="AF1235" s="109"/>
      <c r="AG1235" s="109"/>
      <c r="AH1235" s="109"/>
      <c r="AI1235" s="109"/>
      <c r="AJ1235" s="109"/>
      <c r="AK1235" s="109"/>
      <c r="AL1235" s="109"/>
      <c r="AM1235" s="109"/>
      <c r="AN1235" s="109"/>
      <c r="AO1235" s="109"/>
      <c r="AP1235" s="109"/>
      <c r="AQ1235" s="109"/>
      <c r="AR1235" s="109"/>
      <c r="AS1235" s="109"/>
      <c r="AT1235" s="109"/>
      <c r="AU1235" s="109"/>
      <c r="AV1235" s="109"/>
      <c r="AW1235" s="109"/>
      <c r="AX1235" s="109"/>
      <c r="AY1235" s="109"/>
      <c r="AZ1235" s="109"/>
      <c r="BA1235" s="109"/>
      <c r="BB1235" s="109"/>
      <c r="BC1235" s="109"/>
      <c r="BD1235" s="109"/>
      <c r="BE1235" s="109"/>
      <c r="BF1235" s="109"/>
      <c r="BG1235" s="109"/>
      <c r="BH1235" s="109"/>
      <c r="BI1235" s="109"/>
      <c r="BJ1235" s="109"/>
      <c r="BK1235" s="109"/>
      <c r="BL1235" s="109"/>
      <c r="BM1235" s="109"/>
      <c r="BN1235" s="109"/>
      <c r="BO1235" s="109"/>
      <c r="BP1235" s="109"/>
      <c r="BQ1235" s="109"/>
      <c r="BR1235" s="109"/>
      <c r="BS1235" s="109"/>
      <c r="BT1235" s="109"/>
      <c r="BU1235" s="109"/>
      <c r="BV1235" s="109"/>
      <c r="BW1235" s="109"/>
      <c r="BX1235" s="109"/>
      <c r="BY1235" s="109"/>
      <c r="BZ1235" s="109"/>
      <c r="CA1235" s="109"/>
      <c r="CB1235" s="109"/>
      <c r="CC1235" s="109"/>
      <c r="CD1235" s="109"/>
      <c r="CE1235" s="109"/>
      <c r="CF1235" s="109"/>
      <c r="CG1235" s="109"/>
      <c r="CH1235" s="109"/>
      <c r="CI1235" s="109"/>
      <c r="CJ1235" s="109"/>
      <c r="CK1235" s="109"/>
      <c r="CL1235" s="109"/>
      <c r="CM1235" s="109"/>
      <c r="CN1235" s="109"/>
      <c r="CO1235" s="109"/>
      <c r="CP1235" s="109"/>
      <c r="CQ1235" s="109"/>
      <c r="CR1235" s="109"/>
      <c r="CS1235" s="109"/>
      <c r="CT1235" s="109"/>
      <c r="CU1235" s="109"/>
      <c r="CV1235" s="109"/>
      <c r="CW1235" s="109"/>
      <c r="CX1235" s="109"/>
      <c r="CY1235" s="109"/>
      <c r="CZ1235" s="109"/>
      <c r="DA1235" s="109"/>
    </row>
    <row r="1236" spans="1:105">
      <c r="A1236" s="109"/>
      <c r="B1236" s="109"/>
      <c r="C1236" s="109"/>
      <c r="D1236" s="109"/>
      <c r="E1236" s="110"/>
      <c r="F1236" s="110"/>
      <c r="G1236" s="110"/>
      <c r="H1236" s="110"/>
      <c r="I1236" s="110"/>
      <c r="J1236" s="110"/>
      <c r="K1236" s="110"/>
      <c r="L1236" s="110"/>
      <c r="M1236" s="110"/>
      <c r="N1236" s="110"/>
      <c r="O1236" s="110"/>
      <c r="P1236" s="111"/>
      <c r="Q1236" s="110"/>
      <c r="R1236" s="112"/>
      <c r="S1236" s="112"/>
      <c r="T1236" s="109"/>
      <c r="U1236" s="113"/>
      <c r="V1236" s="113"/>
      <c r="W1236" s="113"/>
      <c r="X1236" s="109"/>
      <c r="Y1236" s="109"/>
      <c r="Z1236" s="114"/>
      <c r="AA1236" s="109"/>
      <c r="AB1236" s="109"/>
      <c r="AC1236" s="109"/>
      <c r="AD1236" s="109"/>
      <c r="AE1236" s="109"/>
      <c r="AF1236" s="109"/>
      <c r="AG1236" s="109"/>
      <c r="AH1236" s="109"/>
      <c r="AI1236" s="109"/>
      <c r="AJ1236" s="109"/>
      <c r="AK1236" s="109"/>
      <c r="AL1236" s="109"/>
      <c r="AM1236" s="109"/>
      <c r="AN1236" s="109"/>
      <c r="AO1236" s="109"/>
      <c r="AP1236" s="109"/>
      <c r="AQ1236" s="109"/>
      <c r="AR1236" s="109"/>
      <c r="AS1236" s="109"/>
      <c r="AT1236" s="109"/>
      <c r="AU1236" s="109"/>
      <c r="AV1236" s="109"/>
      <c r="AW1236" s="109"/>
      <c r="AX1236" s="109"/>
      <c r="AY1236" s="109"/>
      <c r="AZ1236" s="109"/>
      <c r="BA1236" s="109"/>
      <c r="BB1236" s="109"/>
      <c r="BC1236" s="109"/>
      <c r="BD1236" s="109"/>
      <c r="BE1236" s="109"/>
      <c r="BF1236" s="109"/>
      <c r="BG1236" s="109"/>
      <c r="BH1236" s="109"/>
      <c r="BI1236" s="109"/>
      <c r="BJ1236" s="109"/>
      <c r="BK1236" s="109"/>
      <c r="BL1236" s="109"/>
      <c r="BM1236" s="109"/>
      <c r="BN1236" s="109"/>
      <c r="BO1236" s="109"/>
      <c r="BP1236" s="109"/>
      <c r="BQ1236" s="109"/>
      <c r="BR1236" s="109"/>
      <c r="BS1236" s="109"/>
      <c r="BT1236" s="109"/>
      <c r="BU1236" s="109"/>
      <c r="BV1236" s="109"/>
      <c r="BW1236" s="109"/>
      <c r="BX1236" s="109"/>
      <c r="BY1236" s="109"/>
      <c r="BZ1236" s="109"/>
      <c r="CA1236" s="109"/>
      <c r="CB1236" s="109"/>
      <c r="CC1236" s="109"/>
      <c r="CD1236" s="109"/>
      <c r="CE1236" s="109"/>
      <c r="CF1236" s="109"/>
      <c r="CG1236" s="109"/>
      <c r="CH1236" s="109"/>
      <c r="CI1236" s="109"/>
      <c r="CJ1236" s="109"/>
      <c r="CK1236" s="109"/>
      <c r="CL1236" s="109"/>
      <c r="CM1236" s="109"/>
      <c r="CN1236" s="109"/>
      <c r="CO1236" s="109"/>
      <c r="CP1236" s="109"/>
      <c r="CQ1236" s="109"/>
      <c r="CR1236" s="109"/>
      <c r="CS1236" s="109"/>
      <c r="CT1236" s="109"/>
      <c r="CU1236" s="109"/>
      <c r="CV1236" s="109"/>
      <c r="CW1236" s="109"/>
      <c r="CX1236" s="109"/>
      <c r="CY1236" s="109"/>
      <c r="CZ1236" s="109"/>
      <c r="DA1236" s="109"/>
    </row>
    <row r="1237" spans="1:105">
      <c r="A1237" s="109"/>
      <c r="B1237" s="109"/>
      <c r="C1237" s="109"/>
      <c r="D1237" s="109"/>
      <c r="E1237" s="110"/>
      <c r="F1237" s="110"/>
      <c r="G1237" s="110"/>
      <c r="H1237" s="110"/>
      <c r="I1237" s="110"/>
      <c r="J1237" s="110"/>
      <c r="K1237" s="110"/>
      <c r="L1237" s="110"/>
      <c r="M1237" s="110"/>
      <c r="N1237" s="110"/>
      <c r="O1237" s="110"/>
      <c r="P1237" s="111"/>
      <c r="Q1237" s="110"/>
      <c r="R1237" s="112"/>
      <c r="S1237" s="112"/>
      <c r="T1237" s="109"/>
      <c r="U1237" s="113"/>
      <c r="V1237" s="113"/>
      <c r="W1237" s="113"/>
      <c r="X1237" s="109"/>
      <c r="Y1237" s="109"/>
      <c r="Z1237" s="114"/>
      <c r="AA1237" s="109"/>
      <c r="AB1237" s="109"/>
      <c r="AC1237" s="109"/>
      <c r="AD1237" s="109"/>
      <c r="AE1237" s="109"/>
      <c r="AF1237" s="109"/>
      <c r="AG1237" s="109"/>
      <c r="AH1237" s="109"/>
      <c r="AI1237" s="109"/>
      <c r="AJ1237" s="109"/>
      <c r="AK1237" s="109"/>
      <c r="AL1237" s="109"/>
      <c r="AM1237" s="109"/>
      <c r="AN1237" s="109"/>
      <c r="AO1237" s="109"/>
      <c r="AP1237" s="109"/>
      <c r="AQ1237" s="109"/>
      <c r="AR1237" s="109"/>
      <c r="AS1237" s="109"/>
      <c r="AT1237" s="109"/>
      <c r="AU1237" s="109"/>
      <c r="AV1237" s="109"/>
      <c r="AW1237" s="109"/>
      <c r="AX1237" s="109"/>
      <c r="AY1237" s="109"/>
      <c r="AZ1237" s="109"/>
      <c r="BA1237" s="109"/>
      <c r="BB1237" s="109"/>
      <c r="BC1237" s="109"/>
      <c r="BD1237" s="109"/>
      <c r="BE1237" s="109"/>
      <c r="BF1237" s="109"/>
      <c r="BG1237" s="109"/>
      <c r="BH1237" s="109"/>
      <c r="BI1237" s="109"/>
      <c r="BJ1237" s="109"/>
      <c r="BK1237" s="109"/>
      <c r="BL1237" s="109"/>
      <c r="BM1237" s="109"/>
      <c r="BN1237" s="109"/>
      <c r="BO1237" s="109"/>
      <c r="BP1237" s="109"/>
      <c r="BQ1237" s="109"/>
      <c r="BR1237" s="109"/>
      <c r="BS1237" s="109"/>
      <c r="BT1237" s="109"/>
      <c r="BU1237" s="109"/>
      <c r="BV1237" s="109"/>
      <c r="BW1237" s="109"/>
      <c r="BX1237" s="109"/>
      <c r="BY1237" s="109"/>
      <c r="BZ1237" s="109"/>
      <c r="CA1237" s="109"/>
      <c r="CB1237" s="109"/>
      <c r="CC1237" s="109"/>
      <c r="CD1237" s="109"/>
      <c r="CE1237" s="109"/>
      <c r="CF1237" s="109"/>
      <c r="CG1237" s="109"/>
      <c r="CH1237" s="109"/>
      <c r="CI1237" s="109"/>
      <c r="CJ1237" s="109"/>
      <c r="CK1237" s="109"/>
      <c r="CL1237" s="109"/>
      <c r="CM1237" s="109"/>
      <c r="CN1237" s="109"/>
      <c r="CO1237" s="109"/>
      <c r="CP1237" s="109"/>
      <c r="CQ1237" s="109"/>
      <c r="CR1237" s="109"/>
      <c r="CS1237" s="109"/>
      <c r="CT1237" s="109"/>
      <c r="CU1237" s="109"/>
      <c r="CV1237" s="109"/>
      <c r="CW1237" s="109"/>
      <c r="CX1237" s="109"/>
      <c r="CY1237" s="109"/>
      <c r="CZ1237" s="109"/>
      <c r="DA1237" s="109"/>
    </row>
    <row r="1238" spans="1:105">
      <c r="A1238" s="109"/>
      <c r="B1238" s="109"/>
      <c r="C1238" s="109"/>
      <c r="D1238" s="109"/>
      <c r="E1238" s="110"/>
      <c r="F1238" s="110"/>
      <c r="G1238" s="110"/>
      <c r="H1238" s="110"/>
      <c r="I1238" s="110"/>
      <c r="J1238" s="110"/>
      <c r="K1238" s="110"/>
      <c r="L1238" s="110"/>
      <c r="M1238" s="110"/>
      <c r="N1238" s="110"/>
      <c r="O1238" s="110"/>
      <c r="P1238" s="111"/>
      <c r="Q1238" s="110"/>
      <c r="R1238" s="112"/>
      <c r="S1238" s="112"/>
      <c r="T1238" s="109"/>
      <c r="U1238" s="113"/>
      <c r="V1238" s="113"/>
      <c r="W1238" s="113"/>
      <c r="X1238" s="109"/>
      <c r="Y1238" s="109"/>
      <c r="Z1238" s="114"/>
      <c r="AA1238" s="109"/>
      <c r="AB1238" s="109"/>
      <c r="AC1238" s="109"/>
      <c r="AD1238" s="109"/>
      <c r="AE1238" s="109"/>
      <c r="AF1238" s="109"/>
      <c r="AG1238" s="109"/>
      <c r="AH1238" s="109"/>
      <c r="AI1238" s="109"/>
      <c r="AJ1238" s="109"/>
      <c r="AK1238" s="109"/>
      <c r="AL1238" s="109"/>
      <c r="AM1238" s="109"/>
      <c r="AN1238" s="109"/>
      <c r="AO1238" s="109"/>
      <c r="AP1238" s="109"/>
      <c r="AQ1238" s="109"/>
      <c r="AR1238" s="109"/>
      <c r="AS1238" s="109"/>
      <c r="AT1238" s="109"/>
      <c r="AU1238" s="109"/>
      <c r="AV1238" s="109"/>
      <c r="AW1238" s="109"/>
      <c r="AX1238" s="109"/>
      <c r="AY1238" s="109"/>
      <c r="AZ1238" s="109"/>
      <c r="BA1238" s="109"/>
      <c r="BB1238" s="109"/>
      <c r="BC1238" s="109"/>
      <c r="BD1238" s="109"/>
      <c r="BE1238" s="109"/>
      <c r="BF1238" s="109"/>
      <c r="BG1238" s="109"/>
      <c r="BH1238" s="109"/>
      <c r="BI1238" s="109"/>
      <c r="BJ1238" s="109"/>
      <c r="BK1238" s="109"/>
      <c r="BL1238" s="109"/>
      <c r="BM1238" s="109"/>
      <c r="BN1238" s="109"/>
      <c r="BO1238" s="109"/>
      <c r="BP1238" s="109"/>
      <c r="BQ1238" s="109"/>
      <c r="BR1238" s="109"/>
      <c r="BS1238" s="109"/>
      <c r="BT1238" s="109"/>
      <c r="BU1238" s="109"/>
      <c r="BV1238" s="109"/>
      <c r="BW1238" s="109"/>
      <c r="BX1238" s="109"/>
      <c r="BY1238" s="109"/>
      <c r="BZ1238" s="109"/>
      <c r="CA1238" s="109"/>
      <c r="CB1238" s="109"/>
      <c r="CC1238" s="109"/>
      <c r="CD1238" s="109"/>
      <c r="CE1238" s="109"/>
      <c r="CF1238" s="109"/>
      <c r="CG1238" s="109"/>
      <c r="CH1238" s="109"/>
      <c r="CI1238" s="109"/>
      <c r="CJ1238" s="109"/>
      <c r="CK1238" s="109"/>
      <c r="CL1238" s="109"/>
      <c r="CM1238" s="109"/>
      <c r="CN1238" s="109"/>
      <c r="CO1238" s="109"/>
      <c r="CP1238" s="109"/>
      <c r="CQ1238" s="109"/>
      <c r="CR1238" s="109"/>
      <c r="CS1238" s="109"/>
      <c r="CT1238" s="109"/>
      <c r="CU1238" s="109"/>
      <c r="CV1238" s="109"/>
      <c r="CW1238" s="109"/>
      <c r="CX1238" s="109"/>
      <c r="CY1238" s="109"/>
      <c r="CZ1238" s="109"/>
      <c r="DA1238" s="109"/>
    </row>
    <row r="1239" spans="1:105">
      <c r="A1239" s="109"/>
      <c r="B1239" s="109"/>
      <c r="C1239" s="109"/>
      <c r="D1239" s="109"/>
      <c r="E1239" s="110"/>
      <c r="F1239" s="110"/>
      <c r="G1239" s="110"/>
      <c r="H1239" s="110"/>
      <c r="I1239" s="110"/>
      <c r="J1239" s="110"/>
      <c r="K1239" s="110"/>
      <c r="L1239" s="110"/>
      <c r="M1239" s="110"/>
      <c r="N1239" s="110"/>
      <c r="O1239" s="110"/>
      <c r="P1239" s="111"/>
      <c r="Q1239" s="110"/>
      <c r="R1239" s="112"/>
      <c r="S1239" s="112"/>
      <c r="T1239" s="109"/>
      <c r="U1239" s="113"/>
      <c r="V1239" s="113"/>
      <c r="W1239" s="113"/>
      <c r="X1239" s="109"/>
      <c r="Y1239" s="109"/>
      <c r="Z1239" s="114"/>
      <c r="AA1239" s="109"/>
      <c r="AB1239" s="109"/>
      <c r="AC1239" s="109"/>
      <c r="AD1239" s="109"/>
      <c r="AE1239" s="109"/>
      <c r="AF1239" s="109"/>
      <c r="AG1239" s="109"/>
      <c r="AH1239" s="109"/>
      <c r="AI1239" s="109"/>
      <c r="AJ1239" s="109"/>
      <c r="AK1239" s="109"/>
      <c r="AL1239" s="109"/>
      <c r="AM1239" s="109"/>
      <c r="AN1239" s="109"/>
      <c r="AO1239" s="109"/>
      <c r="AP1239" s="109"/>
      <c r="AQ1239" s="109"/>
      <c r="AR1239" s="109"/>
      <c r="AS1239" s="109"/>
      <c r="AT1239" s="109"/>
      <c r="AU1239" s="109"/>
      <c r="AV1239" s="109"/>
      <c r="AW1239" s="109"/>
      <c r="AX1239" s="109"/>
      <c r="AY1239" s="109"/>
      <c r="AZ1239" s="109"/>
      <c r="BA1239" s="109"/>
      <c r="BB1239" s="109"/>
      <c r="BC1239" s="109"/>
      <c r="BD1239" s="109"/>
      <c r="BE1239" s="109"/>
      <c r="BF1239" s="109"/>
      <c r="BG1239" s="109"/>
      <c r="BH1239" s="109"/>
      <c r="BI1239" s="109"/>
      <c r="BJ1239" s="109"/>
      <c r="BK1239" s="109"/>
      <c r="BL1239" s="109"/>
      <c r="BM1239" s="109"/>
      <c r="BN1239" s="109"/>
      <c r="BO1239" s="109"/>
      <c r="BP1239" s="109"/>
      <c r="BQ1239" s="109"/>
      <c r="BR1239" s="109"/>
      <c r="BS1239" s="109"/>
      <c r="BT1239" s="109"/>
      <c r="BU1239" s="109"/>
      <c r="BV1239" s="109"/>
      <c r="BW1239" s="109"/>
      <c r="BX1239" s="109"/>
      <c r="BY1239" s="109"/>
      <c r="BZ1239" s="109"/>
      <c r="CA1239" s="109"/>
      <c r="CB1239" s="109"/>
      <c r="CC1239" s="109"/>
      <c r="CD1239" s="109"/>
      <c r="CE1239" s="109"/>
      <c r="CF1239" s="109"/>
      <c r="CG1239" s="109"/>
      <c r="CH1239" s="109"/>
      <c r="CI1239" s="109"/>
      <c r="CJ1239" s="109"/>
      <c r="CK1239" s="109"/>
      <c r="CL1239" s="109"/>
      <c r="CM1239" s="109"/>
      <c r="CN1239" s="109"/>
      <c r="CO1239" s="109"/>
      <c r="CP1239" s="109"/>
      <c r="CQ1239" s="109"/>
      <c r="CR1239" s="109"/>
      <c r="CS1239" s="109"/>
      <c r="CT1239" s="109"/>
      <c r="CU1239" s="109"/>
      <c r="CV1239" s="109"/>
      <c r="CW1239" s="109"/>
      <c r="CX1239" s="109"/>
      <c r="CY1239" s="109"/>
      <c r="CZ1239" s="109"/>
      <c r="DA1239" s="109"/>
    </row>
    <row r="1240" spans="1:105">
      <c r="A1240" s="109"/>
      <c r="B1240" s="109"/>
      <c r="C1240" s="109"/>
      <c r="D1240" s="109"/>
      <c r="E1240" s="110"/>
      <c r="F1240" s="110"/>
      <c r="G1240" s="110"/>
      <c r="H1240" s="110"/>
      <c r="I1240" s="110"/>
      <c r="J1240" s="110"/>
      <c r="K1240" s="110"/>
      <c r="L1240" s="110"/>
      <c r="M1240" s="110"/>
      <c r="N1240" s="110"/>
      <c r="O1240" s="110"/>
      <c r="P1240" s="111"/>
      <c r="Q1240" s="110"/>
      <c r="R1240" s="112"/>
      <c r="S1240" s="112"/>
      <c r="T1240" s="109"/>
      <c r="U1240" s="113"/>
      <c r="V1240" s="113"/>
      <c r="W1240" s="113"/>
      <c r="X1240" s="109"/>
      <c r="Y1240" s="109"/>
      <c r="Z1240" s="114"/>
      <c r="AA1240" s="109"/>
      <c r="AB1240" s="109"/>
      <c r="AC1240" s="109"/>
      <c r="AD1240" s="109"/>
      <c r="AE1240" s="109"/>
      <c r="AF1240" s="109"/>
      <c r="AG1240" s="109"/>
      <c r="AH1240" s="109"/>
      <c r="AI1240" s="109"/>
      <c r="AJ1240" s="109"/>
      <c r="AK1240" s="109"/>
      <c r="AL1240" s="109"/>
      <c r="AM1240" s="109"/>
      <c r="AN1240" s="109"/>
      <c r="AO1240" s="109"/>
      <c r="AP1240" s="109"/>
      <c r="AQ1240" s="109"/>
      <c r="AR1240" s="109"/>
      <c r="AS1240" s="109"/>
      <c r="AT1240" s="109"/>
      <c r="AU1240" s="109"/>
      <c r="AV1240" s="109"/>
      <c r="AW1240" s="109"/>
      <c r="AX1240" s="109"/>
      <c r="AY1240" s="109"/>
      <c r="AZ1240" s="109"/>
      <c r="BA1240" s="109"/>
      <c r="BB1240" s="109"/>
      <c r="BC1240" s="109"/>
      <c r="BD1240" s="109"/>
      <c r="BE1240" s="109"/>
      <c r="BF1240" s="109"/>
      <c r="BG1240" s="109"/>
      <c r="BH1240" s="109"/>
      <c r="BI1240" s="109"/>
      <c r="BJ1240" s="109"/>
      <c r="BK1240" s="109"/>
      <c r="BL1240" s="109"/>
      <c r="BM1240" s="109"/>
      <c r="BN1240" s="109"/>
      <c r="BO1240" s="109"/>
      <c r="BP1240" s="109"/>
      <c r="BQ1240" s="109"/>
      <c r="BR1240" s="109"/>
      <c r="BS1240" s="109"/>
      <c r="BT1240" s="109"/>
      <c r="BU1240" s="109"/>
      <c r="BV1240" s="109"/>
      <c r="BW1240" s="109"/>
      <c r="BX1240" s="109"/>
      <c r="BY1240" s="109"/>
      <c r="BZ1240" s="109"/>
      <c r="CA1240" s="109"/>
      <c r="CB1240" s="109"/>
      <c r="CC1240" s="109"/>
      <c r="CD1240" s="109"/>
      <c r="CE1240" s="109"/>
      <c r="CF1240" s="109"/>
      <c r="CG1240" s="109"/>
      <c r="CH1240" s="109"/>
      <c r="CI1240" s="109"/>
      <c r="CJ1240" s="109"/>
      <c r="CK1240" s="109"/>
      <c r="CL1240" s="109"/>
      <c r="CM1240" s="109"/>
      <c r="CN1240" s="109"/>
      <c r="CO1240" s="109"/>
      <c r="CP1240" s="109"/>
      <c r="CQ1240" s="109"/>
      <c r="CR1240" s="109"/>
      <c r="CS1240" s="109"/>
      <c r="CT1240" s="109"/>
      <c r="CU1240" s="109"/>
      <c r="CV1240" s="109"/>
      <c r="CW1240" s="109"/>
      <c r="CX1240" s="109"/>
      <c r="CY1240" s="109"/>
      <c r="CZ1240" s="109"/>
      <c r="DA1240" s="109"/>
    </row>
    <row r="1241" spans="1:105">
      <c r="A1241" s="109"/>
      <c r="B1241" s="109"/>
      <c r="C1241" s="109"/>
      <c r="D1241" s="109"/>
      <c r="E1241" s="110"/>
      <c r="F1241" s="110"/>
      <c r="G1241" s="110"/>
      <c r="H1241" s="110"/>
      <c r="I1241" s="110"/>
      <c r="J1241" s="110"/>
      <c r="K1241" s="110"/>
      <c r="L1241" s="110"/>
      <c r="M1241" s="110"/>
      <c r="N1241" s="110"/>
      <c r="O1241" s="110"/>
      <c r="P1241" s="111"/>
      <c r="Q1241" s="110"/>
      <c r="R1241" s="112"/>
      <c r="S1241" s="112"/>
      <c r="T1241" s="109"/>
      <c r="U1241" s="113"/>
      <c r="V1241" s="113"/>
      <c r="W1241" s="113"/>
      <c r="X1241" s="109"/>
      <c r="Y1241" s="109"/>
      <c r="Z1241" s="114"/>
      <c r="AA1241" s="109"/>
      <c r="AB1241" s="109"/>
      <c r="AC1241" s="109"/>
      <c r="AD1241" s="109"/>
      <c r="AE1241" s="109"/>
      <c r="AF1241" s="109"/>
      <c r="AG1241" s="109"/>
      <c r="AH1241" s="109"/>
      <c r="AI1241" s="109"/>
      <c r="AJ1241" s="109"/>
      <c r="AK1241" s="109"/>
      <c r="AL1241" s="109"/>
      <c r="AM1241" s="109"/>
      <c r="AN1241" s="109"/>
      <c r="AO1241" s="109"/>
      <c r="AP1241" s="109"/>
      <c r="AQ1241" s="109"/>
      <c r="AR1241" s="109"/>
      <c r="AS1241" s="109"/>
      <c r="AT1241" s="109"/>
      <c r="AU1241" s="109"/>
      <c r="AV1241" s="109"/>
      <c r="AW1241" s="109"/>
      <c r="AX1241" s="109"/>
      <c r="AY1241" s="109"/>
      <c r="AZ1241" s="109"/>
      <c r="BA1241" s="109"/>
      <c r="BB1241" s="109"/>
      <c r="BC1241" s="109"/>
      <c r="BD1241" s="109"/>
      <c r="BE1241" s="109"/>
      <c r="BF1241" s="109"/>
      <c r="BG1241" s="109"/>
      <c r="BH1241" s="109"/>
      <c r="BI1241" s="109"/>
      <c r="BJ1241" s="109"/>
      <c r="BK1241" s="109"/>
      <c r="BL1241" s="109"/>
      <c r="BM1241" s="109"/>
      <c r="BN1241" s="109"/>
      <c r="BO1241" s="109"/>
      <c r="BP1241" s="109"/>
      <c r="BQ1241" s="109"/>
      <c r="BR1241" s="109"/>
      <c r="BS1241" s="109"/>
      <c r="BT1241" s="109"/>
      <c r="BU1241" s="109"/>
      <c r="BV1241" s="109"/>
      <c r="BW1241" s="109"/>
      <c r="BX1241" s="109"/>
      <c r="BY1241" s="109"/>
      <c r="BZ1241" s="109"/>
      <c r="CA1241" s="109"/>
      <c r="CB1241" s="109"/>
      <c r="CC1241" s="109"/>
      <c r="CD1241" s="109"/>
      <c r="CE1241" s="109"/>
      <c r="CF1241" s="109"/>
      <c r="CG1241" s="109"/>
      <c r="CH1241" s="109"/>
      <c r="CI1241" s="109"/>
      <c r="CJ1241" s="109"/>
      <c r="CK1241" s="109"/>
      <c r="CL1241" s="109"/>
      <c r="CM1241" s="109"/>
      <c r="CN1241" s="109"/>
      <c r="CO1241" s="109"/>
      <c r="CP1241" s="109"/>
      <c r="CQ1241" s="109"/>
      <c r="CR1241" s="109"/>
      <c r="CS1241" s="109"/>
      <c r="CT1241" s="109"/>
      <c r="CU1241" s="109"/>
      <c r="CV1241" s="109"/>
      <c r="CW1241" s="109"/>
      <c r="CX1241" s="109"/>
      <c r="CY1241" s="109"/>
      <c r="CZ1241" s="109"/>
      <c r="DA1241" s="109"/>
    </row>
    <row r="1242" spans="1:105">
      <c r="A1242" s="109"/>
      <c r="B1242" s="109"/>
      <c r="C1242" s="109"/>
      <c r="D1242" s="109"/>
      <c r="E1242" s="110"/>
      <c r="F1242" s="110"/>
      <c r="G1242" s="110"/>
      <c r="H1242" s="110"/>
      <c r="I1242" s="110"/>
      <c r="J1242" s="110"/>
      <c r="K1242" s="110"/>
      <c r="L1242" s="110"/>
      <c r="M1242" s="110"/>
      <c r="N1242" s="110"/>
      <c r="O1242" s="110"/>
      <c r="P1242" s="111"/>
      <c r="Q1242" s="110"/>
      <c r="R1242" s="112"/>
      <c r="S1242" s="112"/>
      <c r="T1242" s="109"/>
      <c r="U1242" s="113"/>
      <c r="V1242" s="113"/>
      <c r="W1242" s="113"/>
      <c r="X1242" s="109"/>
      <c r="Y1242" s="109"/>
      <c r="Z1242" s="114"/>
      <c r="AA1242" s="109"/>
      <c r="AB1242" s="109"/>
      <c r="AC1242" s="109"/>
      <c r="AD1242" s="109"/>
      <c r="AE1242" s="109"/>
      <c r="AF1242" s="109"/>
      <c r="AG1242" s="109"/>
      <c r="AH1242" s="109"/>
      <c r="AI1242" s="109"/>
      <c r="AJ1242" s="109"/>
      <c r="AK1242" s="109"/>
      <c r="AL1242" s="109"/>
      <c r="AM1242" s="109"/>
      <c r="AN1242" s="109"/>
      <c r="AO1242" s="109"/>
      <c r="AP1242" s="109"/>
      <c r="AQ1242" s="109"/>
      <c r="AR1242" s="109"/>
      <c r="AS1242" s="109"/>
      <c r="AT1242" s="109"/>
      <c r="AU1242" s="109"/>
      <c r="AV1242" s="109"/>
      <c r="AW1242" s="109"/>
      <c r="AX1242" s="109"/>
      <c r="AY1242" s="109"/>
      <c r="AZ1242" s="109"/>
      <c r="BA1242" s="109"/>
      <c r="BB1242" s="109"/>
      <c r="BC1242" s="109"/>
      <c r="BD1242" s="109"/>
      <c r="BE1242" s="109"/>
      <c r="BF1242" s="109"/>
      <c r="BG1242" s="109"/>
      <c r="BH1242" s="109"/>
      <c r="BI1242" s="109"/>
      <c r="BJ1242" s="109"/>
      <c r="BK1242" s="109"/>
      <c r="BL1242" s="109"/>
      <c r="BM1242" s="109"/>
      <c r="BN1242" s="109"/>
      <c r="BO1242" s="109"/>
      <c r="BP1242" s="109"/>
      <c r="BQ1242" s="109"/>
      <c r="BR1242" s="109"/>
      <c r="BS1242" s="109"/>
      <c r="BT1242" s="109"/>
      <c r="BU1242" s="109"/>
      <c r="BV1242" s="109"/>
      <c r="BW1242" s="109"/>
      <c r="BX1242" s="109"/>
      <c r="BY1242" s="109"/>
      <c r="BZ1242" s="109"/>
      <c r="CA1242" s="109"/>
      <c r="CB1242" s="109"/>
      <c r="CC1242" s="109"/>
      <c r="CD1242" s="109"/>
      <c r="CE1242" s="109"/>
      <c r="CF1242" s="109"/>
      <c r="CG1242" s="109"/>
      <c r="CH1242" s="109"/>
      <c r="CI1242" s="109"/>
      <c r="CJ1242" s="109"/>
      <c r="CK1242" s="109"/>
      <c r="CL1242" s="109"/>
      <c r="CM1242" s="109"/>
      <c r="CN1242" s="109"/>
      <c r="CO1242" s="109"/>
      <c r="CP1242" s="109"/>
      <c r="CQ1242" s="109"/>
      <c r="CR1242" s="109"/>
      <c r="CS1242" s="109"/>
      <c r="CT1242" s="109"/>
      <c r="CU1242" s="109"/>
      <c r="CV1242" s="109"/>
      <c r="CW1242" s="109"/>
      <c r="CX1242" s="109"/>
      <c r="CY1242" s="109"/>
      <c r="CZ1242" s="109"/>
      <c r="DA1242" s="109"/>
    </row>
    <row r="1243" spans="1:105">
      <c r="A1243" s="109"/>
      <c r="B1243" s="109"/>
      <c r="C1243" s="109"/>
      <c r="D1243" s="109"/>
      <c r="E1243" s="110"/>
      <c r="F1243" s="110"/>
      <c r="G1243" s="110"/>
      <c r="H1243" s="110"/>
      <c r="I1243" s="110"/>
      <c r="J1243" s="110"/>
      <c r="K1243" s="110"/>
      <c r="L1243" s="110"/>
      <c r="M1243" s="110"/>
      <c r="N1243" s="110"/>
      <c r="O1243" s="110"/>
      <c r="P1243" s="111"/>
      <c r="Q1243" s="110"/>
      <c r="R1243" s="112"/>
      <c r="S1243" s="112"/>
      <c r="T1243" s="109"/>
      <c r="U1243" s="113"/>
      <c r="V1243" s="113"/>
      <c r="W1243" s="113"/>
      <c r="X1243" s="109"/>
      <c r="Y1243" s="109"/>
      <c r="Z1243" s="114"/>
      <c r="AA1243" s="109"/>
      <c r="AB1243" s="109"/>
      <c r="AC1243" s="109"/>
      <c r="AD1243" s="109"/>
      <c r="AE1243" s="109"/>
      <c r="AF1243" s="109"/>
      <c r="AG1243" s="109"/>
      <c r="AH1243" s="109"/>
      <c r="AI1243" s="109"/>
      <c r="AJ1243" s="109"/>
      <c r="AK1243" s="109"/>
      <c r="AL1243" s="109"/>
      <c r="AM1243" s="109"/>
      <c r="AN1243" s="109"/>
      <c r="AO1243" s="109"/>
      <c r="AP1243" s="109"/>
      <c r="AQ1243" s="109"/>
      <c r="AR1243" s="109"/>
      <c r="AS1243" s="109"/>
      <c r="AT1243" s="109"/>
      <c r="AU1243" s="109"/>
      <c r="AV1243" s="109"/>
      <c r="AW1243" s="109"/>
      <c r="AX1243" s="109"/>
      <c r="AY1243" s="109"/>
      <c r="AZ1243" s="109"/>
      <c r="BA1243" s="109"/>
      <c r="BB1243" s="109"/>
      <c r="BC1243" s="109"/>
      <c r="BD1243" s="109"/>
      <c r="BE1243" s="109"/>
      <c r="BF1243" s="109"/>
      <c r="BG1243" s="109"/>
      <c r="BH1243" s="109"/>
      <c r="BI1243" s="109"/>
      <c r="BJ1243" s="109"/>
      <c r="BK1243" s="109"/>
      <c r="BL1243" s="109"/>
      <c r="BM1243" s="109"/>
      <c r="BN1243" s="109"/>
      <c r="BO1243" s="109"/>
      <c r="BP1243" s="109"/>
      <c r="BQ1243" s="109"/>
      <c r="BR1243" s="109"/>
      <c r="BS1243" s="109"/>
      <c r="BT1243" s="109"/>
      <c r="BU1243" s="109"/>
      <c r="BV1243" s="109"/>
      <c r="BW1243" s="109"/>
      <c r="BX1243" s="109"/>
      <c r="BY1243" s="109"/>
      <c r="BZ1243" s="109"/>
      <c r="CA1243" s="109"/>
      <c r="CB1243" s="109"/>
      <c r="CC1243" s="109"/>
      <c r="CD1243" s="109"/>
      <c r="CE1243" s="109"/>
      <c r="CF1243" s="109"/>
      <c r="CG1243" s="109"/>
      <c r="CH1243" s="109"/>
      <c r="CI1243" s="109"/>
      <c r="CJ1243" s="109"/>
      <c r="CK1243" s="109"/>
      <c r="CL1243" s="109"/>
      <c r="CM1243" s="109"/>
      <c r="CN1243" s="109"/>
      <c r="CO1243" s="109"/>
      <c r="CP1243" s="109"/>
      <c r="CQ1243" s="109"/>
      <c r="CR1243" s="109"/>
      <c r="CS1243" s="109"/>
      <c r="CT1243" s="109"/>
      <c r="CU1243" s="109"/>
      <c r="CV1243" s="109"/>
      <c r="CW1243" s="109"/>
      <c r="CX1243" s="109"/>
      <c r="CY1243" s="109"/>
      <c r="CZ1243" s="109"/>
      <c r="DA1243" s="109"/>
    </row>
    <row r="1244" spans="1:105">
      <c r="A1244" s="109"/>
      <c r="B1244" s="109"/>
      <c r="C1244" s="109"/>
      <c r="D1244" s="109"/>
      <c r="E1244" s="110"/>
      <c r="F1244" s="110"/>
      <c r="G1244" s="110"/>
      <c r="H1244" s="110"/>
      <c r="I1244" s="110"/>
      <c r="J1244" s="110"/>
      <c r="K1244" s="110"/>
      <c r="L1244" s="110"/>
      <c r="M1244" s="110"/>
      <c r="N1244" s="110"/>
      <c r="O1244" s="110"/>
      <c r="P1244" s="111"/>
      <c r="Q1244" s="110"/>
      <c r="R1244" s="112"/>
      <c r="S1244" s="112"/>
      <c r="T1244" s="109"/>
      <c r="U1244" s="113"/>
      <c r="V1244" s="113"/>
      <c r="W1244" s="113"/>
      <c r="X1244" s="109"/>
      <c r="Y1244" s="109"/>
      <c r="Z1244" s="114"/>
      <c r="AA1244" s="109"/>
      <c r="AB1244" s="109"/>
      <c r="AC1244" s="109"/>
      <c r="AD1244" s="109"/>
      <c r="AE1244" s="109"/>
      <c r="AF1244" s="109"/>
      <c r="AG1244" s="109"/>
      <c r="AH1244" s="109"/>
      <c r="AI1244" s="109"/>
      <c r="AJ1244" s="109"/>
      <c r="AK1244" s="109"/>
      <c r="AL1244" s="109"/>
      <c r="AM1244" s="109"/>
      <c r="AN1244" s="109"/>
      <c r="AO1244" s="109"/>
      <c r="AP1244" s="109"/>
      <c r="AQ1244" s="109"/>
      <c r="AR1244" s="109"/>
      <c r="AS1244" s="109"/>
      <c r="AT1244" s="109"/>
      <c r="AU1244" s="109"/>
      <c r="AV1244" s="109"/>
      <c r="AW1244" s="109"/>
      <c r="AX1244" s="109"/>
      <c r="AY1244" s="109"/>
      <c r="AZ1244" s="109"/>
      <c r="BA1244" s="109"/>
      <c r="BB1244" s="109"/>
      <c r="BC1244" s="109"/>
      <c r="BD1244" s="109"/>
      <c r="BE1244" s="109"/>
      <c r="BF1244" s="109"/>
      <c r="BG1244" s="109"/>
      <c r="BH1244" s="109"/>
      <c r="BI1244" s="109"/>
      <c r="BJ1244" s="109"/>
      <c r="BK1244" s="109"/>
      <c r="BL1244" s="109"/>
      <c r="BM1244" s="109"/>
      <c r="BN1244" s="109"/>
      <c r="BO1244" s="109"/>
      <c r="BP1244" s="109"/>
      <c r="BQ1244" s="109"/>
      <c r="BR1244" s="109"/>
      <c r="BS1244" s="109"/>
      <c r="BT1244" s="109"/>
      <c r="BU1244" s="109"/>
      <c r="BV1244" s="109"/>
      <c r="BW1244" s="109"/>
      <c r="BX1244" s="109"/>
      <c r="BY1244" s="109"/>
      <c r="BZ1244" s="109"/>
      <c r="CA1244" s="109"/>
      <c r="CB1244" s="109"/>
      <c r="CC1244" s="109"/>
      <c r="CD1244" s="109"/>
      <c r="CE1244" s="109"/>
      <c r="CF1244" s="109"/>
      <c r="CG1244" s="109"/>
      <c r="CH1244" s="109"/>
      <c r="CI1244" s="109"/>
      <c r="CJ1244" s="109"/>
      <c r="CK1244" s="109"/>
      <c r="CL1244" s="109"/>
      <c r="CM1244" s="109"/>
      <c r="CN1244" s="109"/>
      <c r="CO1244" s="109"/>
      <c r="CP1244" s="109"/>
      <c r="CQ1244" s="109"/>
      <c r="CR1244" s="109"/>
      <c r="CS1244" s="109"/>
      <c r="CT1244" s="109"/>
      <c r="CU1244" s="109"/>
      <c r="CV1244" s="109"/>
      <c r="CW1244" s="109"/>
      <c r="CX1244" s="109"/>
      <c r="CY1244" s="109"/>
      <c r="CZ1244" s="109"/>
      <c r="DA1244" s="109"/>
    </row>
    <row r="1245" spans="1:105">
      <c r="A1245" s="109"/>
      <c r="B1245" s="109"/>
      <c r="C1245" s="109"/>
      <c r="D1245" s="109"/>
      <c r="E1245" s="110"/>
      <c r="F1245" s="110"/>
      <c r="G1245" s="110"/>
      <c r="H1245" s="110"/>
      <c r="I1245" s="110"/>
      <c r="J1245" s="110"/>
      <c r="K1245" s="110"/>
      <c r="L1245" s="110"/>
      <c r="M1245" s="110"/>
      <c r="N1245" s="110"/>
      <c r="O1245" s="110"/>
      <c r="P1245" s="111"/>
      <c r="Q1245" s="110"/>
      <c r="R1245" s="112"/>
      <c r="S1245" s="112"/>
      <c r="T1245" s="109"/>
      <c r="U1245" s="113"/>
      <c r="V1245" s="113"/>
      <c r="W1245" s="113"/>
      <c r="X1245" s="109"/>
      <c r="Y1245" s="109"/>
      <c r="Z1245" s="114"/>
      <c r="AA1245" s="109"/>
      <c r="AB1245" s="109"/>
      <c r="AC1245" s="109"/>
      <c r="AD1245" s="109"/>
      <c r="AE1245" s="109"/>
      <c r="AF1245" s="109"/>
      <c r="AG1245" s="109"/>
      <c r="AH1245" s="109"/>
      <c r="AI1245" s="109"/>
      <c r="AJ1245" s="109"/>
      <c r="AK1245" s="109"/>
      <c r="AL1245" s="109"/>
      <c r="AM1245" s="109"/>
      <c r="AN1245" s="109"/>
      <c r="AO1245" s="109"/>
      <c r="AP1245" s="109"/>
      <c r="AQ1245" s="109"/>
      <c r="AR1245" s="109"/>
      <c r="AS1245" s="109"/>
      <c r="AT1245" s="109"/>
      <c r="AU1245" s="109"/>
      <c r="AV1245" s="109"/>
      <c r="AW1245" s="109"/>
      <c r="AX1245" s="109"/>
      <c r="AY1245" s="109"/>
      <c r="AZ1245" s="109"/>
      <c r="BA1245" s="109"/>
      <c r="BB1245" s="109"/>
      <c r="BC1245" s="109"/>
      <c r="BD1245" s="109"/>
      <c r="BE1245" s="109"/>
      <c r="BF1245" s="109"/>
      <c r="BG1245" s="109"/>
      <c r="BH1245" s="109"/>
      <c r="BI1245" s="109"/>
      <c r="BJ1245" s="109"/>
      <c r="BK1245" s="109"/>
      <c r="BL1245" s="109"/>
      <c r="BM1245" s="109"/>
      <c r="BN1245" s="109"/>
      <c r="BO1245" s="109"/>
      <c r="BP1245" s="109"/>
      <c r="BQ1245" s="109"/>
      <c r="BR1245" s="109"/>
      <c r="BS1245" s="109"/>
      <c r="BT1245" s="109"/>
      <c r="BU1245" s="109"/>
      <c r="BV1245" s="109"/>
      <c r="BW1245" s="109"/>
      <c r="BX1245" s="109"/>
      <c r="BY1245" s="109"/>
      <c r="BZ1245" s="109"/>
      <c r="CA1245" s="109"/>
      <c r="CB1245" s="109"/>
      <c r="CC1245" s="109"/>
      <c r="CD1245" s="109"/>
      <c r="CE1245" s="109"/>
      <c r="CF1245" s="109"/>
      <c r="CG1245" s="109"/>
      <c r="CH1245" s="109"/>
      <c r="CI1245" s="109"/>
      <c r="CJ1245" s="109"/>
      <c r="CK1245" s="109"/>
      <c r="CL1245" s="109"/>
      <c r="CM1245" s="109"/>
      <c r="CN1245" s="109"/>
      <c r="CO1245" s="109"/>
      <c r="CP1245" s="109"/>
      <c r="CQ1245" s="109"/>
      <c r="CR1245" s="109"/>
      <c r="CS1245" s="109"/>
      <c r="CT1245" s="109"/>
      <c r="CU1245" s="109"/>
      <c r="CV1245" s="109"/>
      <c r="CW1245" s="109"/>
      <c r="CX1245" s="109"/>
      <c r="CY1245" s="109"/>
      <c r="CZ1245" s="109"/>
      <c r="DA1245" s="109"/>
    </row>
    <row r="1246" spans="1:105">
      <c r="A1246" s="109"/>
      <c r="B1246" s="109"/>
      <c r="C1246" s="109"/>
      <c r="D1246" s="109"/>
      <c r="E1246" s="110"/>
      <c r="F1246" s="110"/>
      <c r="G1246" s="110"/>
      <c r="H1246" s="110"/>
      <c r="I1246" s="110"/>
      <c r="J1246" s="110"/>
      <c r="K1246" s="110"/>
      <c r="L1246" s="110"/>
      <c r="M1246" s="110"/>
      <c r="N1246" s="110"/>
      <c r="O1246" s="110"/>
      <c r="P1246" s="111"/>
      <c r="Q1246" s="110"/>
      <c r="R1246" s="112"/>
      <c r="S1246" s="112"/>
      <c r="T1246" s="109"/>
      <c r="U1246" s="113"/>
      <c r="V1246" s="113"/>
      <c r="W1246" s="113"/>
      <c r="X1246" s="109"/>
      <c r="Y1246" s="109"/>
      <c r="Z1246" s="114"/>
      <c r="AA1246" s="109"/>
      <c r="AB1246" s="109"/>
      <c r="AC1246" s="109"/>
      <c r="AD1246" s="109"/>
      <c r="AE1246" s="109"/>
      <c r="AF1246" s="109"/>
      <c r="AG1246" s="109"/>
      <c r="AH1246" s="109"/>
      <c r="AI1246" s="109"/>
      <c r="AJ1246" s="109"/>
      <c r="AK1246" s="109"/>
      <c r="AL1246" s="109"/>
      <c r="AM1246" s="109"/>
      <c r="AN1246" s="109"/>
      <c r="AO1246" s="109"/>
      <c r="AP1246" s="109"/>
      <c r="AQ1246" s="109"/>
      <c r="AR1246" s="109"/>
      <c r="AS1246" s="109"/>
      <c r="AT1246" s="109"/>
      <c r="AU1246" s="109"/>
      <c r="AV1246" s="109"/>
      <c r="AW1246" s="109"/>
      <c r="AX1246" s="109"/>
      <c r="AY1246" s="109"/>
      <c r="AZ1246" s="109"/>
      <c r="BA1246" s="109"/>
      <c r="BB1246" s="109"/>
      <c r="BC1246" s="109"/>
      <c r="BD1246" s="109"/>
      <c r="BE1246" s="109"/>
      <c r="BF1246" s="109"/>
      <c r="BG1246" s="109"/>
      <c r="BH1246" s="109"/>
      <c r="BI1246" s="109"/>
      <c r="BJ1246" s="109"/>
      <c r="BK1246" s="109"/>
      <c r="BL1246" s="109"/>
      <c r="BM1246" s="109"/>
      <c r="BN1246" s="109"/>
      <c r="BO1246" s="109"/>
      <c r="BP1246" s="109"/>
      <c r="BQ1246" s="109"/>
      <c r="BR1246" s="109"/>
      <c r="BS1246" s="109"/>
      <c r="BT1246" s="109"/>
      <c r="BU1246" s="109"/>
      <c r="BV1246" s="109"/>
      <c r="BW1246" s="109"/>
      <c r="BX1246" s="109"/>
      <c r="BY1246" s="109"/>
      <c r="BZ1246" s="109"/>
      <c r="CA1246" s="109"/>
      <c r="CB1246" s="109"/>
      <c r="CC1246" s="109"/>
      <c r="CD1246" s="109"/>
      <c r="CE1246" s="109"/>
      <c r="CF1246" s="109"/>
      <c r="CG1246" s="109"/>
      <c r="CH1246" s="109"/>
      <c r="CI1246" s="109"/>
      <c r="CJ1246" s="109"/>
      <c r="CK1246" s="109"/>
      <c r="CL1246" s="109"/>
      <c r="CM1246" s="109"/>
      <c r="CN1246" s="109"/>
      <c r="CO1246" s="109"/>
      <c r="CP1246" s="109"/>
      <c r="CQ1246" s="109"/>
      <c r="CR1246" s="109"/>
      <c r="CS1246" s="109"/>
      <c r="CT1246" s="109"/>
      <c r="CU1246" s="109"/>
      <c r="CV1246" s="109"/>
      <c r="CW1246" s="109"/>
      <c r="CX1246" s="109"/>
      <c r="CY1246" s="109"/>
      <c r="CZ1246" s="109"/>
      <c r="DA1246" s="109"/>
    </row>
    <row r="1247" spans="1:105">
      <c r="A1247" s="109"/>
      <c r="B1247" s="109"/>
      <c r="C1247" s="109"/>
      <c r="D1247" s="109"/>
      <c r="E1247" s="110"/>
      <c r="F1247" s="110"/>
      <c r="G1247" s="110"/>
      <c r="H1247" s="110"/>
      <c r="I1247" s="110"/>
      <c r="J1247" s="110"/>
      <c r="K1247" s="110"/>
      <c r="L1247" s="110"/>
      <c r="M1247" s="110"/>
      <c r="N1247" s="110"/>
      <c r="O1247" s="110"/>
      <c r="P1247" s="111"/>
      <c r="Q1247" s="110"/>
      <c r="R1247" s="112"/>
      <c r="S1247" s="112"/>
      <c r="T1247" s="109"/>
      <c r="U1247" s="113"/>
      <c r="V1247" s="113"/>
      <c r="W1247" s="113"/>
      <c r="X1247" s="109"/>
      <c r="Y1247" s="109"/>
      <c r="Z1247" s="114"/>
      <c r="AA1247" s="109"/>
      <c r="AB1247" s="109"/>
      <c r="AC1247" s="109"/>
      <c r="AD1247" s="109"/>
      <c r="AE1247" s="109"/>
      <c r="AF1247" s="109"/>
      <c r="AG1247" s="109"/>
      <c r="AH1247" s="109"/>
      <c r="AI1247" s="109"/>
      <c r="AJ1247" s="109"/>
      <c r="AK1247" s="109"/>
      <c r="AL1247" s="109"/>
      <c r="AM1247" s="109"/>
      <c r="AN1247" s="109"/>
      <c r="AO1247" s="109"/>
      <c r="AP1247" s="109"/>
      <c r="AQ1247" s="109"/>
      <c r="AR1247" s="109"/>
      <c r="AS1247" s="109"/>
      <c r="AT1247" s="109"/>
      <c r="AU1247" s="109"/>
      <c r="AV1247" s="109"/>
      <c r="AW1247" s="109"/>
      <c r="AX1247" s="109"/>
      <c r="AY1247" s="109"/>
      <c r="AZ1247" s="109"/>
      <c r="BA1247" s="109"/>
      <c r="BB1247" s="109"/>
      <c r="BC1247" s="109"/>
      <c r="BD1247" s="109"/>
      <c r="BE1247" s="109"/>
      <c r="BF1247" s="109"/>
      <c r="BG1247" s="109"/>
      <c r="BH1247" s="109"/>
      <c r="BI1247" s="109"/>
      <c r="BJ1247" s="109"/>
      <c r="BK1247" s="109"/>
      <c r="BL1247" s="109"/>
      <c r="BM1247" s="109"/>
      <c r="BN1247" s="109"/>
      <c r="BO1247" s="109"/>
      <c r="BP1247" s="109"/>
      <c r="BQ1247" s="109"/>
      <c r="BR1247" s="109"/>
      <c r="BS1247" s="109"/>
      <c r="BT1247" s="109"/>
      <c r="BU1247" s="109"/>
      <c r="BV1247" s="109"/>
      <c r="BW1247" s="109"/>
      <c r="BX1247" s="109"/>
      <c r="BY1247" s="109"/>
      <c r="BZ1247" s="109"/>
      <c r="CA1247" s="109"/>
      <c r="CB1247" s="109"/>
      <c r="CC1247" s="109"/>
      <c r="CD1247" s="109"/>
      <c r="CE1247" s="109"/>
      <c r="CF1247" s="109"/>
      <c r="CG1247" s="109"/>
      <c r="CH1247" s="109"/>
      <c r="CI1247" s="109"/>
      <c r="CJ1247" s="109"/>
      <c r="CK1247" s="109"/>
      <c r="CL1247" s="109"/>
      <c r="CM1247" s="109"/>
      <c r="CN1247" s="109"/>
      <c r="CO1247" s="109"/>
      <c r="CP1247" s="109"/>
      <c r="CQ1247" s="109"/>
      <c r="CR1247" s="109"/>
      <c r="CS1247" s="109"/>
      <c r="CT1247" s="109"/>
      <c r="CU1247" s="109"/>
      <c r="CV1247" s="109"/>
      <c r="CW1247" s="109"/>
      <c r="CX1247" s="109"/>
      <c r="CY1247" s="109"/>
      <c r="CZ1247" s="109"/>
      <c r="DA1247" s="109"/>
    </row>
    <row r="1248" spans="1:105">
      <c r="A1248" s="109"/>
      <c r="B1248" s="109"/>
      <c r="C1248" s="109"/>
      <c r="D1248" s="109"/>
      <c r="E1248" s="110"/>
      <c r="F1248" s="110"/>
      <c r="G1248" s="110"/>
      <c r="H1248" s="110"/>
      <c r="I1248" s="110"/>
      <c r="J1248" s="110"/>
      <c r="K1248" s="110"/>
      <c r="L1248" s="110"/>
      <c r="M1248" s="110"/>
      <c r="N1248" s="110"/>
      <c r="O1248" s="110"/>
      <c r="P1248" s="111"/>
      <c r="Q1248" s="110"/>
      <c r="R1248" s="112"/>
      <c r="S1248" s="112"/>
      <c r="T1248" s="109"/>
      <c r="U1248" s="113"/>
      <c r="V1248" s="113"/>
      <c r="W1248" s="113"/>
      <c r="X1248" s="109"/>
      <c r="Y1248" s="109"/>
      <c r="Z1248" s="114"/>
      <c r="AA1248" s="109"/>
      <c r="AB1248" s="109"/>
      <c r="AC1248" s="109"/>
      <c r="AD1248" s="109"/>
      <c r="AE1248" s="109"/>
      <c r="AF1248" s="109"/>
      <c r="AG1248" s="109"/>
      <c r="AH1248" s="109"/>
      <c r="AI1248" s="109"/>
      <c r="AJ1248" s="109"/>
      <c r="AK1248" s="109"/>
      <c r="AL1248" s="109"/>
      <c r="AM1248" s="109"/>
      <c r="AN1248" s="109"/>
      <c r="AO1248" s="109"/>
      <c r="AP1248" s="109"/>
      <c r="AQ1248" s="109"/>
      <c r="AR1248" s="109"/>
      <c r="AS1248" s="109"/>
      <c r="AT1248" s="109"/>
      <c r="AU1248" s="109"/>
      <c r="AV1248" s="109"/>
      <c r="AW1248" s="109"/>
      <c r="AX1248" s="109"/>
      <c r="AY1248" s="109"/>
      <c r="AZ1248" s="109"/>
      <c r="BA1248" s="109"/>
      <c r="BB1248" s="109"/>
      <c r="BC1248" s="109"/>
      <c r="BD1248" s="109"/>
      <c r="BE1248" s="109"/>
      <c r="BF1248" s="109"/>
      <c r="BG1248" s="109"/>
      <c r="BH1248" s="109"/>
      <c r="BI1248" s="109"/>
      <c r="BJ1248" s="109"/>
      <c r="BK1248" s="109"/>
      <c r="BL1248" s="109"/>
      <c r="BM1248" s="109"/>
      <c r="BN1248" s="109"/>
      <c r="BO1248" s="109"/>
      <c r="BP1248" s="109"/>
      <c r="BQ1248" s="109"/>
      <c r="BR1248" s="109"/>
      <c r="BS1248" s="109"/>
      <c r="BT1248" s="109"/>
      <c r="BU1248" s="109"/>
      <c r="BV1248" s="109"/>
      <c r="BW1248" s="109"/>
      <c r="BX1248" s="109"/>
      <c r="BY1248" s="109"/>
      <c r="BZ1248" s="109"/>
      <c r="CA1248" s="109"/>
      <c r="CB1248" s="109"/>
      <c r="CC1248" s="109"/>
      <c r="CD1248" s="109"/>
      <c r="CE1248" s="109"/>
      <c r="CF1248" s="109"/>
      <c r="CG1248" s="109"/>
      <c r="CH1248" s="109"/>
      <c r="CI1248" s="109"/>
      <c r="CJ1248" s="109"/>
      <c r="CK1248" s="109"/>
      <c r="CL1248" s="109"/>
      <c r="CM1248" s="109"/>
      <c r="CN1248" s="109"/>
      <c r="CO1248" s="109"/>
      <c r="CP1248" s="109"/>
      <c r="CQ1248" s="109"/>
      <c r="CR1248" s="109"/>
      <c r="CS1248" s="109"/>
      <c r="CT1248" s="109"/>
      <c r="CU1248" s="109"/>
      <c r="CV1248" s="109"/>
      <c r="CW1248" s="109"/>
      <c r="CX1248" s="109"/>
      <c r="CY1248" s="109"/>
      <c r="CZ1248" s="109"/>
      <c r="DA1248" s="109"/>
    </row>
    <row r="1249" spans="1:105">
      <c r="A1249" s="109"/>
      <c r="B1249" s="109"/>
      <c r="C1249" s="109"/>
      <c r="D1249" s="109"/>
      <c r="E1249" s="110"/>
      <c r="F1249" s="110"/>
      <c r="G1249" s="110"/>
      <c r="H1249" s="110"/>
      <c r="I1249" s="110"/>
      <c r="J1249" s="110"/>
      <c r="K1249" s="110"/>
      <c r="L1249" s="110"/>
      <c r="M1249" s="110"/>
      <c r="N1249" s="110"/>
      <c r="O1249" s="110"/>
      <c r="P1249" s="111"/>
      <c r="Q1249" s="110"/>
      <c r="R1249" s="112"/>
      <c r="S1249" s="112"/>
      <c r="T1249" s="109"/>
      <c r="U1249" s="113"/>
      <c r="V1249" s="113"/>
      <c r="W1249" s="113"/>
      <c r="X1249" s="109"/>
      <c r="Y1249" s="109"/>
      <c r="Z1249" s="114"/>
      <c r="AA1249" s="109"/>
      <c r="AB1249" s="109"/>
      <c r="AC1249" s="109"/>
      <c r="AD1249" s="109"/>
      <c r="AE1249" s="109"/>
      <c r="AF1249" s="109"/>
      <c r="AG1249" s="109"/>
      <c r="AH1249" s="109"/>
      <c r="AI1249" s="109"/>
      <c r="AJ1249" s="109"/>
      <c r="AK1249" s="109"/>
      <c r="AL1249" s="109"/>
      <c r="AM1249" s="109"/>
      <c r="AN1249" s="109"/>
      <c r="AO1249" s="109"/>
      <c r="AP1249" s="109"/>
      <c r="AQ1249" s="109"/>
      <c r="AR1249" s="109"/>
      <c r="AS1249" s="109"/>
      <c r="AT1249" s="109"/>
      <c r="AU1249" s="109"/>
      <c r="AV1249" s="109"/>
      <c r="AW1249" s="109"/>
      <c r="AX1249" s="109"/>
      <c r="AY1249" s="109"/>
      <c r="AZ1249" s="109"/>
      <c r="BA1249" s="109"/>
      <c r="BB1249" s="109"/>
      <c r="BC1249" s="109"/>
      <c r="BD1249" s="109"/>
      <c r="BE1249" s="109"/>
      <c r="BF1249" s="109"/>
      <c r="BG1249" s="109"/>
      <c r="BH1249" s="109"/>
      <c r="BI1249" s="109"/>
      <c r="BJ1249" s="109"/>
      <c r="BK1249" s="109"/>
      <c r="BL1249" s="109"/>
      <c r="BM1249" s="109"/>
      <c r="BN1249" s="109"/>
      <c r="BO1249" s="109"/>
      <c r="BP1249" s="109"/>
      <c r="BQ1249" s="109"/>
      <c r="BR1249" s="109"/>
      <c r="BS1249" s="109"/>
      <c r="BT1249" s="109"/>
      <c r="BU1249" s="109"/>
      <c r="BV1249" s="109"/>
      <c r="BW1249" s="109"/>
      <c r="BX1249" s="109"/>
      <c r="BY1249" s="109"/>
      <c r="BZ1249" s="109"/>
      <c r="CA1249" s="109"/>
      <c r="CB1249" s="109"/>
      <c r="CC1249" s="109"/>
      <c r="CD1249" s="109"/>
      <c r="CE1249" s="109"/>
      <c r="CF1249" s="109"/>
      <c r="CG1249" s="109"/>
      <c r="CH1249" s="109"/>
      <c r="CI1249" s="109"/>
      <c r="CJ1249" s="109"/>
      <c r="CK1249" s="109"/>
      <c r="CL1249" s="109"/>
      <c r="CM1249" s="109"/>
      <c r="CN1249" s="109"/>
      <c r="CO1249" s="109"/>
      <c r="CP1249" s="109"/>
      <c r="CQ1249" s="109"/>
      <c r="CR1249" s="109"/>
      <c r="CS1249" s="109"/>
      <c r="CT1249" s="109"/>
      <c r="CU1249" s="109"/>
      <c r="CV1249" s="109"/>
      <c r="CW1249" s="109"/>
      <c r="CX1249" s="109"/>
      <c r="CY1249" s="109"/>
      <c r="CZ1249" s="109"/>
      <c r="DA1249" s="109"/>
    </row>
    <row r="1250" spans="1:105">
      <c r="A1250" s="109"/>
      <c r="B1250" s="109"/>
      <c r="C1250" s="109"/>
      <c r="D1250" s="109"/>
      <c r="E1250" s="110"/>
      <c r="F1250" s="110"/>
      <c r="G1250" s="110"/>
      <c r="H1250" s="110"/>
      <c r="I1250" s="110"/>
      <c r="J1250" s="110"/>
      <c r="K1250" s="110"/>
      <c r="L1250" s="110"/>
      <c r="M1250" s="110"/>
      <c r="N1250" s="110"/>
      <c r="O1250" s="110"/>
      <c r="P1250" s="111"/>
      <c r="Q1250" s="110"/>
      <c r="R1250" s="112"/>
      <c r="S1250" s="112"/>
      <c r="T1250" s="109"/>
      <c r="U1250" s="113"/>
      <c r="V1250" s="113"/>
      <c r="W1250" s="113"/>
      <c r="X1250" s="109"/>
      <c r="Y1250" s="109"/>
      <c r="Z1250" s="114"/>
      <c r="AA1250" s="109"/>
      <c r="AB1250" s="109"/>
      <c r="AC1250" s="109"/>
      <c r="AD1250" s="109"/>
      <c r="AE1250" s="109"/>
      <c r="AF1250" s="109"/>
      <c r="AG1250" s="109"/>
      <c r="AH1250" s="109"/>
      <c r="AI1250" s="109"/>
      <c r="AJ1250" s="109"/>
      <c r="AK1250" s="109"/>
      <c r="AL1250" s="109"/>
      <c r="AM1250" s="109"/>
      <c r="AN1250" s="109"/>
      <c r="AO1250" s="109"/>
      <c r="AP1250" s="109"/>
      <c r="AQ1250" s="109"/>
      <c r="AR1250" s="109"/>
      <c r="AS1250" s="109"/>
      <c r="AT1250" s="109"/>
      <c r="AU1250" s="109"/>
      <c r="AV1250" s="109"/>
      <c r="AW1250" s="109"/>
      <c r="AX1250" s="109"/>
      <c r="AY1250" s="109"/>
      <c r="AZ1250" s="109"/>
      <c r="BA1250" s="109"/>
      <c r="BB1250" s="109"/>
      <c r="BC1250" s="109"/>
      <c r="BD1250" s="109"/>
      <c r="BE1250" s="109"/>
      <c r="BF1250" s="109"/>
      <c r="BG1250" s="109"/>
      <c r="BH1250" s="109"/>
      <c r="BI1250" s="109"/>
      <c r="BJ1250" s="109"/>
      <c r="BK1250" s="109"/>
      <c r="BL1250" s="109"/>
      <c r="BM1250" s="109"/>
      <c r="BN1250" s="109"/>
      <c r="BO1250" s="109"/>
      <c r="BP1250" s="109"/>
      <c r="BQ1250" s="109"/>
      <c r="BR1250" s="109"/>
      <c r="BS1250" s="109"/>
      <c r="BT1250" s="109"/>
      <c r="BU1250" s="109"/>
      <c r="BV1250" s="109"/>
      <c r="BW1250" s="109"/>
      <c r="BX1250" s="109"/>
      <c r="BY1250" s="109"/>
      <c r="BZ1250" s="109"/>
      <c r="CA1250" s="109"/>
      <c r="CB1250" s="109"/>
      <c r="CC1250" s="109"/>
      <c r="CD1250" s="109"/>
      <c r="CE1250" s="109"/>
      <c r="CF1250" s="109"/>
      <c r="CG1250" s="109"/>
      <c r="CH1250" s="109"/>
      <c r="CI1250" s="109"/>
      <c r="CJ1250" s="109"/>
      <c r="CK1250" s="109"/>
      <c r="CL1250" s="109"/>
      <c r="CM1250" s="109"/>
      <c r="CN1250" s="109"/>
      <c r="CO1250" s="109"/>
      <c r="CP1250" s="109"/>
      <c r="CQ1250" s="109"/>
      <c r="CR1250" s="109"/>
      <c r="CS1250" s="109"/>
      <c r="CT1250" s="109"/>
      <c r="CU1250" s="109"/>
      <c r="CV1250" s="109"/>
      <c r="CW1250" s="109"/>
      <c r="CX1250" s="109"/>
      <c r="CY1250" s="109"/>
      <c r="CZ1250" s="109"/>
      <c r="DA1250" s="109"/>
    </row>
    <row r="1251" spans="1:105">
      <c r="A1251" s="109"/>
      <c r="B1251" s="109"/>
      <c r="C1251" s="109"/>
      <c r="D1251" s="109"/>
      <c r="E1251" s="110"/>
      <c r="F1251" s="110"/>
      <c r="G1251" s="110"/>
      <c r="H1251" s="110"/>
      <c r="I1251" s="110"/>
      <c r="J1251" s="110"/>
      <c r="K1251" s="110"/>
      <c r="L1251" s="110"/>
      <c r="M1251" s="110"/>
      <c r="N1251" s="110"/>
      <c r="O1251" s="110"/>
      <c r="P1251" s="111"/>
      <c r="Q1251" s="110"/>
      <c r="R1251" s="112"/>
      <c r="S1251" s="112"/>
      <c r="T1251" s="109"/>
      <c r="U1251" s="113"/>
      <c r="V1251" s="113"/>
      <c r="W1251" s="113"/>
      <c r="X1251" s="109"/>
      <c r="Y1251" s="109"/>
      <c r="Z1251" s="114"/>
      <c r="AA1251" s="109"/>
      <c r="AB1251" s="109"/>
      <c r="AC1251" s="109"/>
      <c r="AD1251" s="109"/>
      <c r="AE1251" s="109"/>
      <c r="AF1251" s="109"/>
      <c r="AG1251" s="109"/>
      <c r="AH1251" s="109"/>
      <c r="AI1251" s="109"/>
      <c r="AJ1251" s="109"/>
      <c r="AK1251" s="109"/>
      <c r="AL1251" s="109"/>
      <c r="AM1251" s="109"/>
      <c r="AN1251" s="109"/>
      <c r="AO1251" s="109"/>
      <c r="AP1251" s="109"/>
      <c r="AQ1251" s="109"/>
      <c r="AR1251" s="109"/>
      <c r="AS1251" s="109"/>
      <c r="AT1251" s="109"/>
      <c r="AU1251" s="109"/>
      <c r="AV1251" s="109"/>
      <c r="AW1251" s="109"/>
      <c r="AX1251" s="109"/>
      <c r="AY1251" s="109"/>
      <c r="AZ1251" s="109"/>
      <c r="BA1251" s="109"/>
      <c r="BB1251" s="109"/>
      <c r="BC1251" s="109"/>
      <c r="BD1251" s="109"/>
      <c r="BE1251" s="109"/>
      <c r="BF1251" s="109"/>
      <c r="BG1251" s="109"/>
      <c r="BH1251" s="109"/>
      <c r="BI1251" s="109"/>
      <c r="BJ1251" s="109"/>
      <c r="BK1251" s="109"/>
      <c r="BL1251" s="109"/>
      <c r="BM1251" s="109"/>
      <c r="BN1251" s="109"/>
      <c r="BO1251" s="109"/>
      <c r="BP1251" s="109"/>
      <c r="BQ1251" s="109"/>
      <c r="BR1251" s="109"/>
      <c r="BS1251" s="109"/>
      <c r="BT1251" s="109"/>
      <c r="BU1251" s="109"/>
      <c r="BV1251" s="109"/>
      <c r="BW1251" s="109"/>
      <c r="BX1251" s="109"/>
      <c r="BY1251" s="109"/>
      <c r="BZ1251" s="109"/>
      <c r="CA1251" s="109"/>
      <c r="CB1251" s="109"/>
      <c r="CC1251" s="109"/>
      <c r="CD1251" s="109"/>
      <c r="CE1251" s="109"/>
      <c r="CF1251" s="109"/>
      <c r="CG1251" s="109"/>
      <c r="CH1251" s="109"/>
      <c r="CI1251" s="109"/>
      <c r="CJ1251" s="109"/>
      <c r="CK1251" s="109"/>
      <c r="CL1251" s="109"/>
      <c r="CM1251" s="109"/>
      <c r="CN1251" s="109"/>
      <c r="CO1251" s="109"/>
      <c r="CP1251" s="109"/>
      <c r="CQ1251" s="109"/>
      <c r="CR1251" s="109"/>
      <c r="CS1251" s="109"/>
      <c r="CT1251" s="109"/>
      <c r="CU1251" s="109"/>
      <c r="CV1251" s="109"/>
      <c r="CW1251" s="109"/>
      <c r="CX1251" s="109"/>
      <c r="CY1251" s="109"/>
      <c r="CZ1251" s="109"/>
      <c r="DA1251" s="109"/>
    </row>
    <row r="1252" spans="1:105">
      <c r="A1252" s="109"/>
      <c r="B1252" s="109"/>
      <c r="C1252" s="109"/>
      <c r="D1252" s="109"/>
      <c r="E1252" s="110"/>
      <c r="F1252" s="110"/>
      <c r="G1252" s="110"/>
      <c r="H1252" s="110"/>
      <c r="I1252" s="110"/>
      <c r="J1252" s="110"/>
      <c r="K1252" s="110"/>
      <c r="L1252" s="110"/>
      <c r="M1252" s="110"/>
      <c r="N1252" s="110"/>
      <c r="O1252" s="110"/>
      <c r="P1252" s="111"/>
      <c r="Q1252" s="110"/>
      <c r="R1252" s="112"/>
      <c r="S1252" s="112"/>
      <c r="T1252" s="109"/>
      <c r="U1252" s="113"/>
      <c r="V1252" s="113"/>
      <c r="W1252" s="113"/>
      <c r="X1252" s="109"/>
      <c r="Y1252" s="109"/>
      <c r="Z1252" s="114"/>
      <c r="AA1252" s="109"/>
      <c r="AB1252" s="109"/>
      <c r="AC1252" s="109"/>
      <c r="AD1252" s="109"/>
      <c r="AE1252" s="109"/>
      <c r="AF1252" s="109"/>
      <c r="AG1252" s="109"/>
      <c r="AH1252" s="109"/>
      <c r="AI1252" s="109"/>
      <c r="AJ1252" s="109"/>
      <c r="AK1252" s="109"/>
      <c r="AL1252" s="109"/>
      <c r="AM1252" s="109"/>
      <c r="AN1252" s="109"/>
      <c r="AO1252" s="109"/>
      <c r="AP1252" s="109"/>
      <c r="AQ1252" s="109"/>
      <c r="AR1252" s="109"/>
      <c r="AS1252" s="109"/>
      <c r="AT1252" s="109"/>
      <c r="AU1252" s="109"/>
      <c r="AV1252" s="109"/>
      <c r="AW1252" s="109"/>
      <c r="AX1252" s="109"/>
      <c r="AY1252" s="109"/>
      <c r="AZ1252" s="109"/>
      <c r="BA1252" s="109"/>
      <c r="BB1252" s="109"/>
      <c r="BC1252" s="109"/>
      <c r="BD1252" s="109"/>
      <c r="BE1252" s="109"/>
      <c r="BF1252" s="109"/>
      <c r="BG1252" s="109"/>
      <c r="BH1252" s="109"/>
      <c r="BI1252" s="109"/>
      <c r="BJ1252" s="109"/>
      <c r="BK1252" s="109"/>
      <c r="BL1252" s="109"/>
      <c r="BM1252" s="109"/>
      <c r="BN1252" s="109"/>
      <c r="BO1252" s="109"/>
      <c r="BP1252" s="109"/>
      <c r="BQ1252" s="109"/>
      <c r="BR1252" s="109"/>
      <c r="BS1252" s="109"/>
      <c r="BT1252" s="109"/>
      <c r="BU1252" s="109"/>
      <c r="BV1252" s="109"/>
      <c r="BW1252" s="109"/>
      <c r="BX1252" s="109"/>
      <c r="BY1252" s="109"/>
      <c r="BZ1252" s="109"/>
      <c r="CA1252" s="109"/>
      <c r="CB1252" s="109"/>
      <c r="CC1252" s="109"/>
      <c r="CD1252" s="109"/>
      <c r="CE1252" s="109"/>
      <c r="CF1252" s="109"/>
      <c r="CG1252" s="109"/>
      <c r="CH1252" s="109"/>
      <c r="CI1252" s="109"/>
      <c r="CJ1252" s="109"/>
      <c r="CK1252" s="109"/>
      <c r="CL1252" s="109"/>
      <c r="CM1252" s="109"/>
      <c r="CN1252" s="109"/>
      <c r="CO1252" s="109"/>
      <c r="CP1252" s="109"/>
      <c r="CQ1252" s="109"/>
      <c r="CR1252" s="109"/>
      <c r="CS1252" s="109"/>
      <c r="CT1252" s="109"/>
      <c r="CU1252" s="109"/>
      <c r="CV1252" s="109"/>
      <c r="CW1252" s="109"/>
      <c r="CX1252" s="109"/>
      <c r="CY1252" s="109"/>
      <c r="CZ1252" s="109"/>
      <c r="DA1252" s="109"/>
    </row>
    <row r="1253" spans="1:105">
      <c r="A1253" s="109"/>
      <c r="B1253" s="109"/>
      <c r="C1253" s="109"/>
      <c r="D1253" s="109"/>
      <c r="E1253" s="110"/>
      <c r="F1253" s="110"/>
      <c r="G1253" s="110"/>
      <c r="H1253" s="110"/>
      <c r="I1253" s="110"/>
      <c r="J1253" s="110"/>
      <c r="K1253" s="110"/>
      <c r="L1253" s="110"/>
      <c r="M1253" s="110"/>
      <c r="N1253" s="110"/>
      <c r="O1253" s="110"/>
      <c r="P1253" s="111"/>
      <c r="Q1253" s="110"/>
      <c r="R1253" s="112"/>
      <c r="S1253" s="112"/>
      <c r="T1253" s="109"/>
      <c r="U1253" s="113"/>
      <c r="V1253" s="113"/>
      <c r="W1253" s="113"/>
      <c r="X1253" s="109"/>
      <c r="Y1253" s="109"/>
      <c r="Z1253" s="114"/>
      <c r="AA1253" s="109"/>
      <c r="AB1253" s="109"/>
      <c r="AC1253" s="109"/>
      <c r="AD1253" s="109"/>
      <c r="AE1253" s="109"/>
      <c r="AF1253" s="109"/>
      <c r="AG1253" s="109"/>
      <c r="AH1253" s="109"/>
      <c r="AI1253" s="109"/>
      <c r="AJ1253" s="109"/>
      <c r="AK1253" s="109"/>
      <c r="AL1253" s="109"/>
      <c r="AM1253" s="109"/>
      <c r="AN1253" s="109"/>
      <c r="AO1253" s="109"/>
      <c r="AP1253" s="109"/>
      <c r="AQ1253" s="109"/>
      <c r="AR1253" s="109"/>
      <c r="AS1253" s="109"/>
      <c r="AT1253" s="109"/>
      <c r="AU1253" s="109"/>
      <c r="AV1253" s="109"/>
      <c r="AW1253" s="109"/>
      <c r="AX1253" s="109"/>
      <c r="AY1253" s="109"/>
      <c r="AZ1253" s="109"/>
      <c r="BA1253" s="109"/>
      <c r="BB1253" s="109"/>
      <c r="BC1253" s="109"/>
      <c r="BD1253" s="109"/>
      <c r="BE1253" s="109"/>
      <c r="BF1253" s="109"/>
      <c r="BG1253" s="109"/>
      <c r="BH1253" s="109"/>
      <c r="BI1253" s="109"/>
      <c r="BJ1253" s="109"/>
      <c r="BK1253" s="109"/>
      <c r="BL1253" s="109"/>
      <c r="BM1253" s="109"/>
      <c r="BN1253" s="109"/>
      <c r="BO1253" s="109"/>
      <c r="BP1253" s="109"/>
      <c r="BQ1253" s="109"/>
      <c r="BR1253" s="109"/>
      <c r="BS1253" s="109"/>
      <c r="BT1253" s="109"/>
      <c r="BU1253" s="109"/>
      <c r="BV1253" s="109"/>
      <c r="BW1253" s="109"/>
      <c r="BX1253" s="109"/>
      <c r="BY1253" s="109"/>
      <c r="BZ1253" s="109"/>
      <c r="CA1253" s="109"/>
      <c r="CB1253" s="109"/>
      <c r="CC1253" s="109"/>
      <c r="CD1253" s="109"/>
      <c r="CE1253" s="109"/>
      <c r="CF1253" s="109"/>
      <c r="CG1253" s="109"/>
      <c r="CH1253" s="109"/>
      <c r="CI1253" s="109"/>
      <c r="CJ1253" s="109"/>
      <c r="CK1253" s="109"/>
      <c r="CL1253" s="109"/>
      <c r="CM1253" s="109"/>
      <c r="CN1253" s="109"/>
      <c r="CO1253" s="109"/>
      <c r="CP1253" s="109"/>
      <c r="CQ1253" s="109"/>
      <c r="CR1253" s="109"/>
      <c r="CS1253" s="109"/>
      <c r="CT1253" s="109"/>
      <c r="CU1253" s="109"/>
      <c r="CV1253" s="109"/>
      <c r="CW1253" s="109"/>
      <c r="CX1253" s="109"/>
      <c r="CY1253" s="109"/>
      <c r="CZ1253" s="109"/>
      <c r="DA1253" s="109"/>
    </row>
    <row r="1254" spans="1:105">
      <c r="A1254" s="109"/>
      <c r="B1254" s="109"/>
      <c r="C1254" s="109"/>
      <c r="D1254" s="109"/>
      <c r="E1254" s="110"/>
      <c r="F1254" s="110"/>
      <c r="G1254" s="110"/>
      <c r="H1254" s="110"/>
      <c r="I1254" s="110"/>
      <c r="J1254" s="110"/>
      <c r="K1254" s="110"/>
      <c r="L1254" s="110"/>
      <c r="M1254" s="110"/>
      <c r="N1254" s="110"/>
      <c r="O1254" s="110"/>
      <c r="P1254" s="111"/>
      <c r="Q1254" s="110"/>
      <c r="R1254" s="112"/>
      <c r="S1254" s="112"/>
      <c r="T1254" s="109"/>
      <c r="U1254" s="113"/>
      <c r="V1254" s="113"/>
      <c r="W1254" s="113"/>
      <c r="X1254" s="109"/>
      <c r="Y1254" s="109"/>
      <c r="Z1254" s="114"/>
      <c r="AA1254" s="109"/>
      <c r="AB1254" s="109"/>
      <c r="AC1254" s="109"/>
      <c r="AD1254" s="109"/>
      <c r="AE1254" s="109"/>
      <c r="AF1254" s="109"/>
      <c r="AG1254" s="109"/>
      <c r="AH1254" s="109"/>
      <c r="AI1254" s="109"/>
      <c r="AJ1254" s="109"/>
      <c r="AK1254" s="109"/>
      <c r="AL1254" s="109"/>
      <c r="AM1254" s="109"/>
      <c r="AN1254" s="109"/>
      <c r="AO1254" s="109"/>
      <c r="AP1254" s="109"/>
      <c r="AQ1254" s="109"/>
      <c r="AR1254" s="109"/>
      <c r="AS1254" s="109"/>
      <c r="AT1254" s="109"/>
      <c r="AU1254" s="109"/>
      <c r="AV1254" s="109"/>
      <c r="AW1254" s="109"/>
      <c r="AX1254" s="109"/>
      <c r="AY1254" s="109"/>
      <c r="AZ1254" s="109"/>
      <c r="BA1254" s="109"/>
      <c r="BB1254" s="109"/>
      <c r="BC1254" s="109"/>
      <c r="BD1254" s="109"/>
      <c r="BE1254" s="109"/>
      <c r="BF1254" s="109"/>
      <c r="BG1254" s="109"/>
      <c r="BH1254" s="109"/>
      <c r="BI1254" s="109"/>
      <c r="BJ1254" s="109"/>
      <c r="BK1254" s="109"/>
      <c r="BL1254" s="109"/>
      <c r="BM1254" s="109"/>
      <c r="BN1254" s="109"/>
      <c r="BO1254" s="109"/>
      <c r="BP1254" s="109"/>
      <c r="BQ1254" s="109"/>
      <c r="BR1254" s="109"/>
      <c r="BS1254" s="109"/>
      <c r="BT1254" s="109"/>
      <c r="BU1254" s="109"/>
      <c r="BV1254" s="109"/>
      <c r="BW1254" s="109"/>
      <c r="BX1254" s="109"/>
      <c r="BY1254" s="109"/>
      <c r="BZ1254" s="109"/>
      <c r="CA1254" s="109"/>
      <c r="CB1254" s="109"/>
      <c r="CC1254" s="109"/>
      <c r="CD1254" s="109"/>
      <c r="CE1254" s="109"/>
      <c r="CF1254" s="109"/>
      <c r="CG1254" s="109"/>
      <c r="CH1254" s="109"/>
      <c r="CI1254" s="109"/>
      <c r="CJ1254" s="109"/>
      <c r="CK1254" s="109"/>
      <c r="CL1254" s="109"/>
      <c r="CM1254" s="109"/>
      <c r="CN1254" s="109"/>
      <c r="CO1254" s="109"/>
      <c r="CP1254" s="109"/>
      <c r="CQ1254" s="109"/>
      <c r="CR1254" s="109"/>
      <c r="CS1254" s="109"/>
      <c r="CT1254" s="109"/>
      <c r="CU1254" s="109"/>
      <c r="CV1254" s="109"/>
      <c r="CW1254" s="109"/>
      <c r="CX1254" s="109"/>
      <c r="CY1254" s="109"/>
      <c r="CZ1254" s="109"/>
      <c r="DA1254" s="109"/>
    </row>
    <row r="1255" spans="1:105">
      <c r="A1255" s="109"/>
      <c r="B1255" s="109"/>
      <c r="C1255" s="109"/>
      <c r="D1255" s="109"/>
      <c r="E1255" s="110"/>
      <c r="F1255" s="110"/>
      <c r="G1255" s="110"/>
      <c r="H1255" s="110"/>
      <c r="I1255" s="110"/>
      <c r="J1255" s="110"/>
      <c r="K1255" s="110"/>
      <c r="L1255" s="110"/>
      <c r="M1255" s="110"/>
      <c r="N1255" s="110"/>
      <c r="O1255" s="110"/>
      <c r="P1255" s="111"/>
      <c r="Q1255" s="110"/>
      <c r="R1255" s="112"/>
      <c r="S1255" s="112"/>
      <c r="T1255" s="109"/>
      <c r="U1255" s="113"/>
      <c r="V1255" s="113"/>
      <c r="W1255" s="113"/>
      <c r="X1255" s="109"/>
      <c r="Y1255" s="109"/>
      <c r="Z1255" s="114"/>
      <c r="AA1255" s="109"/>
      <c r="AB1255" s="109"/>
      <c r="AC1255" s="109"/>
      <c r="AD1255" s="109"/>
      <c r="AE1255" s="109"/>
      <c r="AF1255" s="109"/>
      <c r="AG1255" s="109"/>
      <c r="AH1255" s="109"/>
      <c r="AI1255" s="109"/>
      <c r="AJ1255" s="109"/>
      <c r="AK1255" s="109"/>
      <c r="AL1255" s="109"/>
      <c r="AM1255" s="109"/>
      <c r="AN1255" s="109"/>
      <c r="AO1255" s="109"/>
      <c r="AP1255" s="109"/>
      <c r="AQ1255" s="109"/>
      <c r="AR1255" s="109"/>
      <c r="AS1255" s="109"/>
      <c r="AT1255" s="109"/>
      <c r="AU1255" s="109"/>
      <c r="AV1255" s="109"/>
      <c r="AW1255" s="109"/>
      <c r="AX1255" s="109"/>
      <c r="AY1255" s="109"/>
      <c r="AZ1255" s="109"/>
      <c r="BA1255" s="109"/>
      <c r="BB1255" s="109"/>
      <c r="BC1255" s="109"/>
      <c r="BD1255" s="109"/>
      <c r="BE1255" s="109"/>
      <c r="BF1255" s="109"/>
      <c r="BG1255" s="109"/>
      <c r="BH1255" s="109"/>
      <c r="BI1255" s="109"/>
      <c r="BJ1255" s="109"/>
      <c r="BK1255" s="109"/>
      <c r="BL1255" s="109"/>
      <c r="BM1255" s="109"/>
      <c r="BN1255" s="109"/>
      <c r="BO1255" s="109"/>
      <c r="BP1255" s="109"/>
      <c r="BQ1255" s="109"/>
      <c r="BR1255" s="109"/>
      <c r="BS1255" s="109"/>
      <c r="BT1255" s="109"/>
      <c r="BU1255" s="109"/>
      <c r="BV1255" s="109"/>
      <c r="BW1255" s="109"/>
      <c r="BX1255" s="109"/>
      <c r="BY1255" s="109"/>
      <c r="BZ1255" s="109"/>
      <c r="CA1255" s="109"/>
      <c r="CB1255" s="109"/>
      <c r="CC1255" s="109"/>
      <c r="CD1255" s="109"/>
      <c r="CE1255" s="109"/>
      <c r="CF1255" s="109"/>
      <c r="CG1255" s="109"/>
      <c r="CH1255" s="109"/>
      <c r="CI1255" s="109"/>
      <c r="CJ1255" s="109"/>
      <c r="CK1255" s="109"/>
      <c r="CL1255" s="109"/>
      <c r="CM1255" s="109"/>
      <c r="CN1255" s="109"/>
      <c r="CO1255" s="109"/>
      <c r="CP1255" s="109"/>
      <c r="CQ1255" s="109"/>
      <c r="CR1255" s="109"/>
      <c r="CS1255" s="109"/>
      <c r="CT1255" s="109"/>
      <c r="CU1255" s="109"/>
      <c r="CV1255" s="109"/>
      <c r="CW1255" s="109"/>
      <c r="CX1255" s="109"/>
      <c r="CY1255" s="109"/>
      <c r="CZ1255" s="109"/>
      <c r="DA1255" s="109"/>
    </row>
    <row r="1256" spans="1:105">
      <c r="A1256" s="109"/>
      <c r="B1256" s="109"/>
      <c r="C1256" s="109"/>
      <c r="D1256" s="109"/>
      <c r="E1256" s="110"/>
      <c r="F1256" s="110"/>
      <c r="G1256" s="110"/>
      <c r="H1256" s="110"/>
      <c r="I1256" s="110"/>
      <c r="J1256" s="110"/>
      <c r="K1256" s="110"/>
      <c r="L1256" s="110"/>
      <c r="M1256" s="110"/>
      <c r="N1256" s="110"/>
      <c r="O1256" s="110"/>
      <c r="P1256" s="111"/>
      <c r="Q1256" s="110"/>
      <c r="R1256" s="112"/>
      <c r="S1256" s="112"/>
      <c r="T1256" s="109"/>
      <c r="U1256" s="113"/>
      <c r="V1256" s="113"/>
      <c r="W1256" s="113"/>
      <c r="X1256" s="109"/>
      <c r="Y1256" s="109"/>
      <c r="Z1256" s="114"/>
      <c r="AA1256" s="109"/>
      <c r="AB1256" s="109"/>
      <c r="AC1256" s="109"/>
      <c r="AD1256" s="109"/>
      <c r="AE1256" s="109"/>
      <c r="AF1256" s="109"/>
      <c r="AG1256" s="109"/>
      <c r="AH1256" s="109"/>
      <c r="AI1256" s="109"/>
      <c r="AJ1256" s="109"/>
      <c r="AK1256" s="109"/>
      <c r="AL1256" s="109"/>
      <c r="AM1256" s="109"/>
      <c r="AN1256" s="109"/>
      <c r="AO1256" s="109"/>
      <c r="AP1256" s="109"/>
      <c r="AQ1256" s="109"/>
      <c r="AR1256" s="109"/>
      <c r="AS1256" s="109"/>
      <c r="AT1256" s="109"/>
      <c r="AU1256" s="109"/>
      <c r="AV1256" s="109"/>
      <c r="AW1256" s="109"/>
      <c r="AX1256" s="109"/>
      <c r="AY1256" s="109"/>
      <c r="AZ1256" s="109"/>
      <c r="BA1256" s="109"/>
      <c r="BB1256" s="109"/>
      <c r="BC1256" s="109"/>
      <c r="BD1256" s="109"/>
      <c r="BE1256" s="109"/>
      <c r="BF1256" s="109"/>
      <c r="BG1256" s="109"/>
      <c r="BH1256" s="109"/>
      <c r="BI1256" s="109"/>
      <c r="BJ1256" s="109"/>
      <c r="BK1256" s="109"/>
      <c r="BL1256" s="109"/>
      <c r="BM1256" s="109"/>
      <c r="BN1256" s="109"/>
      <c r="BO1256" s="109"/>
      <c r="BP1256" s="109"/>
      <c r="BQ1256" s="109"/>
      <c r="BR1256" s="109"/>
      <c r="BS1256" s="109"/>
      <c r="BT1256" s="109"/>
      <c r="BU1256" s="109"/>
      <c r="BV1256" s="109"/>
      <c r="BW1256" s="109"/>
      <c r="BX1256" s="109"/>
      <c r="BY1256" s="109"/>
      <c r="BZ1256" s="109"/>
      <c r="CA1256" s="109"/>
      <c r="CB1256" s="109"/>
      <c r="CC1256" s="109"/>
      <c r="CD1256" s="109"/>
      <c r="CE1256" s="109"/>
      <c r="CF1256" s="109"/>
      <c r="CG1256" s="109"/>
      <c r="CH1256" s="109"/>
      <c r="CI1256" s="109"/>
      <c r="CJ1256" s="109"/>
      <c r="CK1256" s="109"/>
      <c r="CL1256" s="109"/>
      <c r="CM1256" s="109"/>
      <c r="CN1256" s="109"/>
      <c r="CO1256" s="109"/>
      <c r="CP1256" s="109"/>
      <c r="CQ1256" s="109"/>
      <c r="CR1256" s="109"/>
      <c r="CS1256" s="109"/>
      <c r="CT1256" s="109"/>
      <c r="CU1256" s="109"/>
      <c r="CV1256" s="109"/>
      <c r="CW1256" s="109"/>
      <c r="CX1256" s="109"/>
      <c r="CY1256" s="109"/>
      <c r="CZ1256" s="109"/>
      <c r="DA1256" s="109"/>
    </row>
    <row r="1257" spans="1:105">
      <c r="A1257" s="109"/>
      <c r="B1257" s="109"/>
      <c r="C1257" s="109"/>
      <c r="D1257" s="109"/>
      <c r="E1257" s="110"/>
      <c r="F1257" s="110"/>
      <c r="G1257" s="110"/>
      <c r="H1257" s="110"/>
      <c r="I1257" s="110"/>
      <c r="J1257" s="110"/>
      <c r="K1257" s="110"/>
      <c r="L1257" s="110"/>
      <c r="M1257" s="110"/>
      <c r="N1257" s="110"/>
      <c r="O1257" s="110"/>
      <c r="P1257" s="111"/>
      <c r="Q1257" s="110"/>
      <c r="R1257" s="112"/>
      <c r="S1257" s="112"/>
      <c r="T1257" s="109"/>
      <c r="U1257" s="113"/>
      <c r="V1257" s="113"/>
      <c r="W1257" s="113"/>
      <c r="X1257" s="109"/>
      <c r="Y1257" s="109"/>
      <c r="Z1257" s="114"/>
      <c r="AA1257" s="109"/>
      <c r="AB1257" s="109"/>
      <c r="AC1257" s="109"/>
      <c r="AD1257" s="109"/>
      <c r="AE1257" s="109"/>
      <c r="AF1257" s="109"/>
      <c r="AG1257" s="109"/>
      <c r="AH1257" s="109"/>
      <c r="AI1257" s="109"/>
      <c r="AJ1257" s="109"/>
      <c r="AK1257" s="109"/>
      <c r="AL1257" s="109"/>
      <c r="AM1257" s="109"/>
      <c r="AN1257" s="109"/>
      <c r="AO1257" s="109"/>
      <c r="AP1257" s="109"/>
      <c r="AQ1257" s="109"/>
      <c r="AR1257" s="109"/>
      <c r="AS1257" s="109"/>
      <c r="AT1257" s="109"/>
      <c r="AU1257" s="109"/>
      <c r="AV1257" s="109"/>
      <c r="AW1257" s="109"/>
      <c r="AX1257" s="109"/>
      <c r="AY1257" s="109"/>
      <c r="AZ1257" s="109"/>
      <c r="BA1257" s="109"/>
      <c r="BB1257" s="109"/>
      <c r="BC1257" s="109"/>
      <c r="BD1257" s="109"/>
      <c r="BE1257" s="109"/>
      <c r="BF1257" s="109"/>
      <c r="BG1257" s="109"/>
      <c r="BH1257" s="109"/>
      <c r="BI1257" s="109"/>
      <c r="BJ1257" s="109"/>
      <c r="BK1257" s="109"/>
      <c r="BL1257" s="109"/>
      <c r="BM1257" s="109"/>
      <c r="BN1257" s="109"/>
      <c r="BO1257" s="109"/>
      <c r="BP1257" s="109"/>
      <c r="BQ1257" s="109"/>
      <c r="BR1257" s="109"/>
      <c r="BS1257" s="109"/>
      <c r="BT1257" s="109"/>
      <c r="BU1257" s="109"/>
      <c r="BV1257" s="109"/>
      <c r="BW1257" s="109"/>
      <c r="BX1257" s="109"/>
      <c r="BY1257" s="109"/>
      <c r="BZ1257" s="109"/>
      <c r="CA1257" s="109"/>
      <c r="CB1257" s="109"/>
      <c r="CC1257" s="109"/>
      <c r="CD1257" s="109"/>
      <c r="CE1257" s="109"/>
      <c r="CF1257" s="109"/>
      <c r="CG1257" s="109"/>
      <c r="CH1257" s="109"/>
      <c r="CI1257" s="109"/>
      <c r="CJ1257" s="109"/>
      <c r="CK1257" s="109"/>
      <c r="CL1257" s="109"/>
      <c r="CM1257" s="109"/>
      <c r="CN1257" s="109"/>
      <c r="CO1257" s="109"/>
      <c r="CP1257" s="109"/>
      <c r="CQ1257" s="109"/>
      <c r="CR1257" s="109"/>
      <c r="CS1257" s="109"/>
      <c r="CT1257" s="109"/>
      <c r="CU1257" s="109"/>
      <c r="CV1257" s="109"/>
      <c r="CW1257" s="109"/>
      <c r="CX1257" s="109"/>
      <c r="CY1257" s="109"/>
      <c r="CZ1257" s="109"/>
      <c r="DA1257" s="109"/>
    </row>
    <row r="1258" spans="1:105">
      <c r="A1258" s="109"/>
      <c r="B1258" s="109"/>
      <c r="C1258" s="109"/>
      <c r="D1258" s="109"/>
      <c r="E1258" s="110"/>
      <c r="F1258" s="110"/>
      <c r="G1258" s="110"/>
      <c r="H1258" s="110"/>
      <c r="I1258" s="110"/>
      <c r="J1258" s="110"/>
      <c r="K1258" s="110"/>
      <c r="L1258" s="110"/>
      <c r="M1258" s="110"/>
      <c r="N1258" s="110"/>
      <c r="O1258" s="110"/>
      <c r="P1258" s="111"/>
      <c r="Q1258" s="110"/>
      <c r="R1258" s="112"/>
      <c r="S1258" s="112"/>
      <c r="T1258" s="109"/>
      <c r="U1258" s="113"/>
      <c r="V1258" s="113"/>
      <c r="W1258" s="113"/>
      <c r="X1258" s="109"/>
      <c r="Y1258" s="109"/>
      <c r="Z1258" s="114"/>
      <c r="AA1258" s="109"/>
      <c r="AB1258" s="109"/>
      <c r="AC1258" s="109"/>
      <c r="AD1258" s="109"/>
      <c r="AE1258" s="109"/>
      <c r="AF1258" s="109"/>
      <c r="AG1258" s="109"/>
      <c r="AH1258" s="109"/>
      <c r="AI1258" s="109"/>
      <c r="AJ1258" s="109"/>
      <c r="AK1258" s="109"/>
      <c r="AL1258" s="109"/>
      <c r="AM1258" s="109"/>
      <c r="AN1258" s="109"/>
      <c r="AO1258" s="109"/>
      <c r="AP1258" s="109"/>
      <c r="AQ1258" s="109"/>
      <c r="AR1258" s="109"/>
      <c r="AS1258" s="109"/>
      <c r="AT1258" s="109"/>
      <c r="AU1258" s="109"/>
      <c r="AV1258" s="109"/>
      <c r="AW1258" s="109"/>
      <c r="AX1258" s="109"/>
      <c r="AY1258" s="109"/>
      <c r="AZ1258" s="109"/>
      <c r="BA1258" s="109"/>
      <c r="BB1258" s="109"/>
      <c r="BC1258" s="109"/>
      <c r="BD1258" s="109"/>
      <c r="BE1258" s="109"/>
      <c r="BF1258" s="109"/>
      <c r="BG1258" s="109"/>
      <c r="BH1258" s="109"/>
      <c r="BI1258" s="109"/>
      <c r="BJ1258" s="109"/>
      <c r="BK1258" s="109"/>
      <c r="BL1258" s="109"/>
      <c r="BM1258" s="109"/>
      <c r="BN1258" s="109"/>
      <c r="BO1258" s="109"/>
      <c r="BP1258" s="109"/>
      <c r="BQ1258" s="109"/>
      <c r="BR1258" s="109"/>
      <c r="BS1258" s="109"/>
      <c r="BT1258" s="109"/>
      <c r="BU1258" s="109"/>
      <c r="BV1258" s="109"/>
      <c r="BW1258" s="109"/>
      <c r="BX1258" s="109"/>
      <c r="BY1258" s="109"/>
      <c r="BZ1258" s="109"/>
      <c r="CA1258" s="109"/>
      <c r="CB1258" s="109"/>
      <c r="CC1258" s="109"/>
      <c r="CD1258" s="109"/>
      <c r="CE1258" s="109"/>
      <c r="CF1258" s="109"/>
      <c r="CG1258" s="109"/>
      <c r="CH1258" s="109"/>
      <c r="CI1258" s="109"/>
      <c r="CJ1258" s="109"/>
      <c r="CK1258" s="109"/>
      <c r="CL1258" s="109"/>
      <c r="CM1258" s="109"/>
      <c r="CN1258" s="109"/>
      <c r="CO1258" s="109"/>
      <c r="CP1258" s="109"/>
      <c r="CQ1258" s="109"/>
      <c r="CR1258" s="109"/>
      <c r="CS1258" s="109"/>
      <c r="CT1258" s="109"/>
      <c r="CU1258" s="109"/>
      <c r="CV1258" s="109"/>
      <c r="CW1258" s="109"/>
      <c r="CX1258" s="109"/>
      <c r="CY1258" s="109"/>
      <c r="CZ1258" s="109"/>
      <c r="DA1258" s="109"/>
    </row>
    <row r="1259" spans="1:105">
      <c r="A1259" s="109"/>
      <c r="B1259" s="109"/>
      <c r="C1259" s="109"/>
      <c r="D1259" s="109"/>
      <c r="E1259" s="110"/>
      <c r="F1259" s="110"/>
      <c r="G1259" s="110"/>
      <c r="H1259" s="110"/>
      <c r="I1259" s="110"/>
      <c r="J1259" s="110"/>
      <c r="K1259" s="110"/>
      <c r="L1259" s="110"/>
      <c r="M1259" s="110"/>
      <c r="N1259" s="110"/>
      <c r="O1259" s="110"/>
      <c r="P1259" s="111"/>
      <c r="Q1259" s="110"/>
      <c r="R1259" s="112"/>
      <c r="S1259" s="112"/>
      <c r="T1259" s="109"/>
      <c r="U1259" s="113"/>
      <c r="V1259" s="113"/>
      <c r="W1259" s="113"/>
      <c r="X1259" s="109"/>
      <c r="Y1259" s="109"/>
      <c r="Z1259" s="114"/>
      <c r="AA1259" s="109"/>
      <c r="AB1259" s="109"/>
      <c r="AC1259" s="109"/>
      <c r="AD1259" s="109"/>
      <c r="AE1259" s="109"/>
      <c r="AF1259" s="109"/>
      <c r="AG1259" s="109"/>
      <c r="AH1259" s="109"/>
      <c r="AI1259" s="109"/>
      <c r="AJ1259" s="109"/>
      <c r="AK1259" s="109"/>
      <c r="AL1259" s="109"/>
      <c r="AM1259" s="109"/>
      <c r="AN1259" s="109"/>
      <c r="AO1259" s="109"/>
      <c r="AP1259" s="109"/>
      <c r="AQ1259" s="109"/>
      <c r="AR1259" s="109"/>
      <c r="AS1259" s="109"/>
      <c r="AT1259" s="109"/>
      <c r="AU1259" s="109"/>
      <c r="AV1259" s="109"/>
      <c r="AW1259" s="109"/>
      <c r="AX1259" s="109"/>
      <c r="AY1259" s="109"/>
      <c r="AZ1259" s="109"/>
      <c r="BA1259" s="109"/>
      <c r="BB1259" s="109"/>
      <c r="BC1259" s="109"/>
      <c r="BD1259" s="109"/>
      <c r="BE1259" s="109"/>
      <c r="BF1259" s="109"/>
      <c r="BG1259" s="109"/>
      <c r="BH1259" s="109"/>
      <c r="BI1259" s="109"/>
      <c r="BJ1259" s="109"/>
      <c r="BK1259" s="109"/>
      <c r="BL1259" s="109"/>
      <c r="BM1259" s="109"/>
      <c r="BN1259" s="109"/>
      <c r="BO1259" s="109"/>
      <c r="BP1259" s="109"/>
      <c r="BQ1259" s="109"/>
      <c r="BR1259" s="109"/>
      <c r="BS1259" s="109"/>
      <c r="BT1259" s="109"/>
      <c r="BU1259" s="109"/>
      <c r="BV1259" s="109"/>
      <c r="BW1259" s="109"/>
      <c r="BX1259" s="109"/>
      <c r="BY1259" s="109"/>
      <c r="BZ1259" s="109"/>
      <c r="CA1259" s="109"/>
      <c r="CB1259" s="109"/>
      <c r="CC1259" s="109"/>
      <c r="CD1259" s="109"/>
      <c r="CE1259" s="109"/>
      <c r="CF1259" s="109"/>
      <c r="CG1259" s="109"/>
      <c r="CH1259" s="109"/>
      <c r="CI1259" s="109"/>
      <c r="CJ1259" s="109"/>
      <c r="CK1259" s="109"/>
      <c r="CL1259" s="109"/>
      <c r="CM1259" s="109"/>
      <c r="CN1259" s="109"/>
      <c r="CO1259" s="109"/>
      <c r="CP1259" s="109"/>
      <c r="CQ1259" s="109"/>
      <c r="CR1259" s="109"/>
      <c r="CS1259" s="109"/>
      <c r="CT1259" s="109"/>
      <c r="CU1259" s="109"/>
      <c r="CV1259" s="109"/>
      <c r="CW1259" s="109"/>
      <c r="CX1259" s="109"/>
      <c r="CY1259" s="109"/>
      <c r="CZ1259" s="109"/>
      <c r="DA1259" s="109"/>
    </row>
    <row r="1260" spans="1:105">
      <c r="A1260" s="109"/>
      <c r="B1260" s="109"/>
      <c r="C1260" s="109"/>
      <c r="D1260" s="109"/>
      <c r="E1260" s="110"/>
      <c r="F1260" s="110"/>
      <c r="G1260" s="110"/>
      <c r="H1260" s="110"/>
      <c r="I1260" s="110"/>
      <c r="J1260" s="110"/>
      <c r="K1260" s="110"/>
      <c r="L1260" s="110"/>
      <c r="M1260" s="110"/>
      <c r="N1260" s="110"/>
      <c r="O1260" s="110"/>
      <c r="P1260" s="111"/>
      <c r="Q1260" s="110"/>
      <c r="R1260" s="112"/>
      <c r="S1260" s="112"/>
      <c r="T1260" s="109"/>
      <c r="U1260" s="113"/>
      <c r="V1260" s="113"/>
      <c r="W1260" s="113"/>
      <c r="X1260" s="109"/>
      <c r="Y1260" s="109"/>
      <c r="Z1260" s="114"/>
      <c r="AA1260" s="109"/>
      <c r="AB1260" s="109"/>
      <c r="AC1260" s="109"/>
      <c r="AD1260" s="109"/>
      <c r="AE1260" s="109"/>
      <c r="AF1260" s="109"/>
      <c r="AG1260" s="109"/>
      <c r="AH1260" s="109"/>
      <c r="AI1260" s="109"/>
      <c r="AJ1260" s="109"/>
      <c r="AK1260" s="109"/>
      <c r="AL1260" s="109"/>
      <c r="AM1260" s="109"/>
      <c r="AN1260" s="109"/>
      <c r="AO1260" s="109"/>
      <c r="AP1260" s="109"/>
      <c r="AQ1260" s="109"/>
      <c r="AR1260" s="109"/>
      <c r="AS1260" s="109"/>
      <c r="AT1260" s="109"/>
      <c r="AU1260" s="109"/>
      <c r="AV1260" s="109"/>
      <c r="AW1260" s="109"/>
      <c r="AX1260" s="109"/>
      <c r="AY1260" s="109"/>
      <c r="AZ1260" s="109"/>
      <c r="BA1260" s="109"/>
      <c r="BB1260" s="109"/>
      <c r="BC1260" s="109"/>
      <c r="BD1260" s="109"/>
      <c r="BE1260" s="109"/>
      <c r="BF1260" s="109"/>
      <c r="BG1260" s="109"/>
      <c r="BH1260" s="109"/>
      <c r="BI1260" s="109"/>
      <c r="BJ1260" s="109"/>
      <c r="BK1260" s="109"/>
      <c r="BL1260" s="109"/>
      <c r="BM1260" s="109"/>
      <c r="BN1260" s="109"/>
      <c r="BO1260" s="109"/>
      <c r="BP1260" s="109"/>
      <c r="BQ1260" s="109"/>
      <c r="BR1260" s="109"/>
      <c r="BS1260" s="109"/>
      <c r="BT1260" s="109"/>
      <c r="BU1260" s="109"/>
      <c r="BV1260" s="109"/>
      <c r="BW1260" s="109"/>
      <c r="BX1260" s="109"/>
      <c r="BY1260" s="109"/>
      <c r="BZ1260" s="109"/>
      <c r="CA1260" s="109"/>
      <c r="CB1260" s="109"/>
      <c r="CC1260" s="109"/>
      <c r="CD1260" s="109"/>
      <c r="CE1260" s="109"/>
      <c r="CF1260" s="109"/>
      <c r="CG1260" s="109"/>
      <c r="CH1260" s="109"/>
      <c r="CI1260" s="109"/>
      <c r="CJ1260" s="109"/>
      <c r="CK1260" s="109"/>
      <c r="CL1260" s="109"/>
      <c r="CM1260" s="109"/>
      <c r="CN1260" s="109"/>
      <c r="CO1260" s="109"/>
      <c r="CP1260" s="109"/>
      <c r="CQ1260" s="109"/>
      <c r="CR1260" s="109"/>
      <c r="CS1260" s="109"/>
      <c r="CT1260" s="109"/>
      <c r="CU1260" s="109"/>
      <c r="CV1260" s="109"/>
      <c r="CW1260" s="109"/>
      <c r="CX1260" s="109"/>
      <c r="CY1260" s="109"/>
      <c r="CZ1260" s="109"/>
      <c r="DA1260" s="109"/>
    </row>
    <row r="1261" spans="1:105">
      <c r="A1261" s="109"/>
      <c r="B1261" s="109"/>
      <c r="C1261" s="109"/>
      <c r="D1261" s="109"/>
      <c r="E1261" s="110"/>
      <c r="F1261" s="110"/>
      <c r="G1261" s="110"/>
      <c r="H1261" s="110"/>
      <c r="I1261" s="110"/>
      <c r="J1261" s="110"/>
      <c r="K1261" s="110"/>
      <c r="L1261" s="110"/>
      <c r="M1261" s="110"/>
      <c r="N1261" s="110"/>
      <c r="O1261" s="110"/>
      <c r="P1261" s="111"/>
      <c r="Q1261" s="110"/>
      <c r="R1261" s="112"/>
      <c r="S1261" s="112"/>
      <c r="T1261" s="109"/>
      <c r="U1261" s="113"/>
      <c r="V1261" s="113"/>
      <c r="W1261" s="113"/>
      <c r="X1261" s="109"/>
      <c r="Y1261" s="109"/>
      <c r="Z1261" s="114"/>
      <c r="AA1261" s="109"/>
      <c r="AB1261" s="109"/>
      <c r="AC1261" s="109"/>
      <c r="AD1261" s="109"/>
      <c r="AE1261" s="109"/>
      <c r="AF1261" s="109"/>
      <c r="AG1261" s="109"/>
      <c r="AH1261" s="109"/>
      <c r="AI1261" s="109"/>
      <c r="AJ1261" s="109"/>
      <c r="AK1261" s="109"/>
      <c r="AL1261" s="109"/>
      <c r="AM1261" s="109"/>
      <c r="AN1261" s="109"/>
      <c r="AO1261" s="109"/>
      <c r="AP1261" s="109"/>
      <c r="AQ1261" s="109"/>
      <c r="AR1261" s="109"/>
      <c r="AS1261" s="109"/>
      <c r="AT1261" s="109"/>
      <c r="AU1261" s="109"/>
      <c r="AV1261" s="109"/>
      <c r="AW1261" s="109"/>
      <c r="AX1261" s="109"/>
      <c r="AY1261" s="109"/>
      <c r="AZ1261" s="109"/>
      <c r="BA1261" s="109"/>
      <c r="BB1261" s="109"/>
      <c r="BC1261" s="109"/>
      <c r="BD1261" s="109"/>
      <c r="BE1261" s="109"/>
      <c r="BF1261" s="109"/>
      <c r="BG1261" s="109"/>
      <c r="BH1261" s="109"/>
      <c r="BI1261" s="109"/>
      <c r="BJ1261" s="109"/>
      <c r="BK1261" s="109"/>
      <c r="BL1261" s="109"/>
      <c r="BM1261" s="109"/>
      <c r="BN1261" s="109"/>
      <c r="BO1261" s="109"/>
      <c r="BP1261" s="109"/>
      <c r="BQ1261" s="109"/>
      <c r="BR1261" s="109"/>
      <c r="BS1261" s="109"/>
      <c r="BT1261" s="109"/>
      <c r="BU1261" s="109"/>
      <c r="BV1261" s="109"/>
      <c r="BW1261" s="109"/>
      <c r="BX1261" s="109"/>
      <c r="BY1261" s="109"/>
      <c r="BZ1261" s="109"/>
      <c r="CA1261" s="109"/>
      <c r="CB1261" s="109"/>
      <c r="CC1261" s="109"/>
      <c r="CD1261" s="109"/>
      <c r="CE1261" s="109"/>
      <c r="CF1261" s="109"/>
      <c r="CG1261" s="109"/>
      <c r="CH1261" s="109"/>
      <c r="CI1261" s="109"/>
      <c r="CJ1261" s="109"/>
      <c r="CK1261" s="109"/>
      <c r="CL1261" s="109"/>
      <c r="CM1261" s="109"/>
      <c r="CN1261" s="109"/>
      <c r="CO1261" s="109"/>
      <c r="CP1261" s="109"/>
      <c r="CQ1261" s="109"/>
      <c r="CR1261" s="109"/>
      <c r="CS1261" s="109"/>
      <c r="CT1261" s="109"/>
      <c r="CU1261" s="109"/>
      <c r="CV1261" s="109"/>
      <c r="CW1261" s="109"/>
      <c r="CX1261" s="109"/>
      <c r="CY1261" s="109"/>
      <c r="CZ1261" s="109"/>
      <c r="DA1261" s="109"/>
    </row>
    <row r="1262" spans="1:105">
      <c r="A1262" s="109"/>
      <c r="B1262" s="109"/>
      <c r="C1262" s="109"/>
      <c r="D1262" s="109"/>
      <c r="E1262" s="110"/>
      <c r="F1262" s="110"/>
      <c r="G1262" s="110"/>
      <c r="H1262" s="110"/>
      <c r="I1262" s="110"/>
      <c r="J1262" s="110"/>
      <c r="K1262" s="110"/>
      <c r="L1262" s="110"/>
      <c r="M1262" s="110"/>
      <c r="N1262" s="110"/>
      <c r="O1262" s="110"/>
      <c r="P1262" s="111"/>
      <c r="Q1262" s="110"/>
      <c r="R1262" s="112"/>
      <c r="S1262" s="112"/>
      <c r="T1262" s="109"/>
      <c r="U1262" s="113"/>
      <c r="V1262" s="113"/>
      <c r="W1262" s="113"/>
      <c r="X1262" s="109"/>
      <c r="Y1262" s="109"/>
      <c r="Z1262" s="114"/>
      <c r="AA1262" s="109"/>
      <c r="AB1262" s="109"/>
      <c r="AC1262" s="109"/>
      <c r="AD1262" s="109"/>
      <c r="AE1262" s="109"/>
      <c r="AF1262" s="109"/>
      <c r="AG1262" s="109"/>
      <c r="AH1262" s="109"/>
      <c r="AI1262" s="109"/>
      <c r="AJ1262" s="109"/>
      <c r="AK1262" s="109"/>
      <c r="AL1262" s="109"/>
      <c r="AM1262" s="109"/>
      <c r="AN1262" s="109"/>
      <c r="AO1262" s="109"/>
      <c r="AP1262" s="109"/>
      <c r="AQ1262" s="109"/>
      <c r="AR1262" s="109"/>
      <c r="AS1262" s="109"/>
      <c r="AT1262" s="109"/>
      <c r="AU1262" s="109"/>
      <c r="AV1262" s="109"/>
      <c r="AW1262" s="109"/>
      <c r="AX1262" s="109"/>
      <c r="AY1262" s="109"/>
      <c r="AZ1262" s="109"/>
      <c r="BA1262" s="109"/>
      <c r="BB1262" s="109"/>
      <c r="BC1262" s="109"/>
      <c r="BD1262" s="109"/>
      <c r="BE1262" s="109"/>
      <c r="BF1262" s="109"/>
      <c r="BG1262" s="109"/>
      <c r="BH1262" s="109"/>
      <c r="BI1262" s="109"/>
      <c r="BJ1262" s="109"/>
      <c r="BK1262" s="109"/>
      <c r="BL1262" s="109"/>
      <c r="BM1262" s="109"/>
      <c r="BN1262" s="109"/>
      <c r="BO1262" s="109"/>
      <c r="BP1262" s="109"/>
      <c r="BQ1262" s="109"/>
      <c r="BR1262" s="109"/>
      <c r="BS1262" s="109"/>
      <c r="BT1262" s="109"/>
      <c r="BU1262" s="109"/>
      <c r="BV1262" s="109"/>
      <c r="BW1262" s="109"/>
      <c r="BX1262" s="109"/>
      <c r="BY1262" s="109"/>
      <c r="BZ1262" s="109"/>
      <c r="CA1262" s="109"/>
      <c r="CB1262" s="109"/>
      <c r="CC1262" s="109"/>
      <c r="CD1262" s="109"/>
      <c r="CE1262" s="109"/>
      <c r="CF1262" s="109"/>
      <c r="CG1262" s="109"/>
      <c r="CH1262" s="109"/>
      <c r="CI1262" s="109"/>
      <c r="CJ1262" s="109"/>
      <c r="CK1262" s="109"/>
      <c r="CL1262" s="109"/>
      <c r="CM1262" s="109"/>
      <c r="CN1262" s="109"/>
      <c r="CO1262" s="109"/>
      <c r="CP1262" s="109"/>
      <c r="CQ1262" s="109"/>
      <c r="CR1262" s="109"/>
      <c r="CS1262" s="109"/>
      <c r="CT1262" s="109"/>
      <c r="CU1262" s="109"/>
      <c r="CV1262" s="109"/>
      <c r="CW1262" s="109"/>
      <c r="CX1262" s="109"/>
      <c r="CY1262" s="109"/>
      <c r="CZ1262" s="109"/>
      <c r="DA1262" s="109"/>
    </row>
    <row r="1263" spans="1:105">
      <c r="A1263" s="109"/>
      <c r="B1263" s="109"/>
      <c r="C1263" s="109"/>
      <c r="D1263" s="109"/>
      <c r="E1263" s="110"/>
      <c r="F1263" s="110"/>
      <c r="G1263" s="110"/>
      <c r="H1263" s="110"/>
      <c r="I1263" s="110"/>
      <c r="J1263" s="110"/>
      <c r="K1263" s="110"/>
      <c r="L1263" s="110"/>
      <c r="M1263" s="110"/>
      <c r="N1263" s="110"/>
      <c r="O1263" s="110"/>
      <c r="P1263" s="111"/>
      <c r="Q1263" s="110"/>
      <c r="R1263" s="112"/>
      <c r="S1263" s="112"/>
      <c r="T1263" s="109"/>
      <c r="U1263" s="113"/>
      <c r="V1263" s="113"/>
      <c r="W1263" s="113"/>
      <c r="X1263" s="109"/>
      <c r="Y1263" s="109"/>
      <c r="Z1263" s="114"/>
      <c r="AA1263" s="109"/>
      <c r="AB1263" s="109"/>
      <c r="AC1263" s="109"/>
      <c r="AD1263" s="109"/>
      <c r="AE1263" s="109"/>
      <c r="AF1263" s="109"/>
      <c r="AG1263" s="109"/>
      <c r="AH1263" s="109"/>
      <c r="AI1263" s="109"/>
      <c r="AJ1263" s="109"/>
      <c r="AK1263" s="109"/>
      <c r="AL1263" s="109"/>
      <c r="AM1263" s="109"/>
      <c r="AN1263" s="109"/>
      <c r="AO1263" s="109"/>
      <c r="AP1263" s="109"/>
      <c r="AQ1263" s="109"/>
      <c r="AR1263" s="109"/>
      <c r="AS1263" s="109"/>
      <c r="AT1263" s="109"/>
      <c r="AU1263" s="109"/>
      <c r="AV1263" s="109"/>
      <c r="AW1263" s="109"/>
      <c r="AX1263" s="109"/>
      <c r="AY1263" s="109"/>
      <c r="AZ1263" s="109"/>
      <c r="BA1263" s="109"/>
      <c r="BB1263" s="109"/>
      <c r="BC1263" s="109"/>
      <c r="BD1263" s="109"/>
      <c r="BE1263" s="109"/>
      <c r="BF1263" s="109"/>
      <c r="BG1263" s="109"/>
      <c r="BH1263" s="109"/>
      <c r="BI1263" s="109"/>
      <c r="BJ1263" s="109"/>
      <c r="BK1263" s="109"/>
      <c r="BL1263" s="109"/>
      <c r="BM1263" s="109"/>
      <c r="BN1263" s="109"/>
      <c r="BO1263" s="109"/>
      <c r="BP1263" s="109"/>
      <c r="BQ1263" s="109"/>
      <c r="BR1263" s="109"/>
      <c r="BS1263" s="109"/>
      <c r="BT1263" s="109"/>
      <c r="BU1263" s="109"/>
      <c r="BV1263" s="109"/>
      <c r="BW1263" s="109"/>
      <c r="BX1263" s="109"/>
      <c r="BY1263" s="109"/>
      <c r="BZ1263" s="109"/>
      <c r="CA1263" s="109"/>
      <c r="CB1263" s="109"/>
      <c r="CC1263" s="109"/>
      <c r="CD1263" s="109"/>
      <c r="CE1263" s="109"/>
      <c r="CF1263" s="109"/>
      <c r="CG1263" s="109"/>
      <c r="CH1263" s="109"/>
      <c r="CI1263" s="109"/>
      <c r="CJ1263" s="109"/>
      <c r="CK1263" s="109"/>
      <c r="CL1263" s="109"/>
      <c r="CM1263" s="109"/>
      <c r="CN1263" s="109"/>
      <c r="CO1263" s="109"/>
      <c r="CP1263" s="109"/>
      <c r="CQ1263" s="109"/>
      <c r="CR1263" s="109"/>
      <c r="CS1263" s="109"/>
      <c r="CT1263" s="109"/>
      <c r="CU1263" s="109"/>
      <c r="CV1263" s="109"/>
      <c r="CW1263" s="109"/>
      <c r="CX1263" s="109"/>
      <c r="CY1263" s="109"/>
      <c r="CZ1263" s="109"/>
      <c r="DA1263" s="109"/>
    </row>
    <row r="1264" spans="1:105">
      <c r="A1264" s="109"/>
      <c r="B1264" s="109"/>
      <c r="C1264" s="109"/>
      <c r="D1264" s="109"/>
      <c r="E1264" s="110"/>
      <c r="F1264" s="110"/>
      <c r="G1264" s="110"/>
      <c r="H1264" s="110"/>
      <c r="I1264" s="110"/>
      <c r="J1264" s="110"/>
      <c r="K1264" s="110"/>
      <c r="L1264" s="110"/>
      <c r="M1264" s="110"/>
      <c r="N1264" s="110"/>
      <c r="O1264" s="110"/>
      <c r="P1264" s="111"/>
      <c r="Q1264" s="110"/>
      <c r="R1264" s="112"/>
      <c r="S1264" s="112"/>
      <c r="T1264" s="109"/>
      <c r="U1264" s="113"/>
      <c r="V1264" s="113"/>
      <c r="W1264" s="113"/>
      <c r="X1264" s="109"/>
      <c r="Y1264" s="109"/>
      <c r="Z1264" s="114"/>
      <c r="AA1264" s="109"/>
      <c r="AB1264" s="109"/>
      <c r="AC1264" s="109"/>
      <c r="AD1264" s="109"/>
      <c r="AE1264" s="109"/>
      <c r="AF1264" s="109"/>
      <c r="AG1264" s="109"/>
      <c r="AH1264" s="109"/>
      <c r="AI1264" s="109"/>
      <c r="AJ1264" s="109"/>
      <c r="AK1264" s="109"/>
      <c r="AL1264" s="109"/>
      <c r="AM1264" s="109"/>
      <c r="AN1264" s="109"/>
      <c r="AO1264" s="109"/>
      <c r="AP1264" s="109"/>
      <c r="AQ1264" s="109"/>
      <c r="AR1264" s="109"/>
      <c r="AS1264" s="109"/>
      <c r="AT1264" s="109"/>
      <c r="AU1264" s="109"/>
      <c r="AV1264" s="109"/>
      <c r="AW1264" s="109"/>
      <c r="AX1264" s="109"/>
      <c r="AY1264" s="109"/>
      <c r="AZ1264" s="109"/>
      <c r="BA1264" s="109"/>
      <c r="BB1264" s="109"/>
      <c r="BC1264" s="109"/>
      <c r="BD1264" s="109"/>
      <c r="BE1264" s="109"/>
      <c r="BF1264" s="109"/>
      <c r="BG1264" s="109"/>
      <c r="BH1264" s="109"/>
      <c r="BI1264" s="109"/>
      <c r="BJ1264" s="109"/>
      <c r="BK1264" s="109"/>
      <c r="BL1264" s="109"/>
      <c r="BM1264" s="109"/>
      <c r="BN1264" s="109"/>
      <c r="BO1264" s="109"/>
      <c r="BP1264" s="109"/>
      <c r="BQ1264" s="109"/>
      <c r="BR1264" s="109"/>
      <c r="BS1264" s="109"/>
      <c r="BT1264" s="109"/>
      <c r="BU1264" s="109"/>
      <c r="BV1264" s="109"/>
      <c r="BW1264" s="109"/>
      <c r="BX1264" s="109"/>
      <c r="BY1264" s="109"/>
      <c r="BZ1264" s="109"/>
      <c r="CA1264" s="109"/>
      <c r="CB1264" s="109"/>
      <c r="CC1264" s="109"/>
      <c r="CD1264" s="109"/>
      <c r="CE1264" s="109"/>
      <c r="CF1264" s="109"/>
      <c r="CG1264" s="109"/>
      <c r="CH1264" s="109"/>
      <c r="CI1264" s="109"/>
      <c r="CJ1264" s="109"/>
      <c r="CK1264" s="109"/>
      <c r="CL1264" s="109"/>
      <c r="CM1264" s="109"/>
      <c r="CN1264" s="109"/>
      <c r="CO1264" s="109"/>
      <c r="CP1264" s="109"/>
      <c r="CQ1264" s="109"/>
      <c r="CR1264" s="109"/>
      <c r="CS1264" s="109"/>
      <c r="CT1264" s="109"/>
      <c r="CU1264" s="109"/>
      <c r="CV1264" s="109"/>
      <c r="CW1264" s="109"/>
      <c r="CX1264" s="109"/>
      <c r="CY1264" s="109"/>
      <c r="CZ1264" s="109"/>
      <c r="DA1264" s="109"/>
    </row>
    <row r="1265" spans="1:105">
      <c r="A1265" s="109"/>
      <c r="B1265" s="109"/>
      <c r="C1265" s="109"/>
      <c r="D1265" s="109"/>
      <c r="E1265" s="110"/>
      <c r="F1265" s="110"/>
      <c r="G1265" s="110"/>
      <c r="H1265" s="110"/>
      <c r="I1265" s="110"/>
      <c r="J1265" s="110"/>
      <c r="K1265" s="110"/>
      <c r="L1265" s="110"/>
      <c r="M1265" s="110"/>
      <c r="N1265" s="110"/>
      <c r="O1265" s="110"/>
      <c r="P1265" s="111"/>
      <c r="Q1265" s="110"/>
      <c r="R1265" s="112"/>
      <c r="S1265" s="112"/>
      <c r="T1265" s="109"/>
      <c r="U1265" s="113"/>
      <c r="V1265" s="113"/>
      <c r="W1265" s="113"/>
      <c r="X1265" s="109"/>
      <c r="Y1265" s="109"/>
      <c r="Z1265" s="114"/>
      <c r="AA1265" s="109"/>
      <c r="AB1265" s="109"/>
      <c r="AC1265" s="109"/>
      <c r="AD1265" s="109"/>
      <c r="AE1265" s="109"/>
      <c r="AF1265" s="109"/>
      <c r="AG1265" s="109"/>
      <c r="AH1265" s="109"/>
      <c r="AI1265" s="109"/>
      <c r="AJ1265" s="109"/>
      <c r="AK1265" s="109"/>
      <c r="AL1265" s="109"/>
      <c r="AM1265" s="109"/>
      <c r="AN1265" s="109"/>
      <c r="AO1265" s="109"/>
      <c r="AP1265" s="109"/>
      <c r="AQ1265" s="109"/>
      <c r="AR1265" s="109"/>
      <c r="AS1265" s="109"/>
      <c r="AT1265" s="109"/>
      <c r="AU1265" s="109"/>
      <c r="AV1265" s="109"/>
      <c r="AW1265" s="109"/>
      <c r="AX1265" s="109"/>
      <c r="AY1265" s="109"/>
      <c r="AZ1265" s="109"/>
      <c r="BA1265" s="109"/>
      <c r="BB1265" s="109"/>
      <c r="BC1265" s="109"/>
      <c r="BD1265" s="109"/>
      <c r="BE1265" s="109"/>
      <c r="BF1265" s="109"/>
      <c r="BG1265" s="109"/>
      <c r="BH1265" s="109"/>
      <c r="BI1265" s="109"/>
      <c r="BJ1265" s="109"/>
      <c r="BK1265" s="109"/>
      <c r="BL1265" s="109"/>
      <c r="BM1265" s="109"/>
      <c r="BN1265" s="109"/>
      <c r="BO1265" s="109"/>
      <c r="BP1265" s="109"/>
      <c r="BQ1265" s="109"/>
      <c r="BR1265" s="109"/>
      <c r="BS1265" s="109"/>
      <c r="BT1265" s="109"/>
      <c r="BU1265" s="109"/>
      <c r="BV1265" s="109"/>
      <c r="BW1265" s="109"/>
      <c r="BX1265" s="109"/>
      <c r="BY1265" s="109"/>
      <c r="BZ1265" s="109"/>
      <c r="CA1265" s="109"/>
      <c r="CB1265" s="109"/>
      <c r="CC1265" s="109"/>
      <c r="CD1265" s="109"/>
      <c r="CE1265" s="109"/>
      <c r="CF1265" s="109"/>
      <c r="CG1265" s="109"/>
      <c r="CH1265" s="109"/>
      <c r="CI1265" s="109"/>
      <c r="CJ1265" s="109"/>
      <c r="CK1265" s="109"/>
      <c r="CL1265" s="109"/>
      <c r="CM1265" s="109"/>
      <c r="CN1265" s="109"/>
      <c r="CO1265" s="109"/>
      <c r="CP1265" s="109"/>
      <c r="CQ1265" s="109"/>
      <c r="CR1265" s="109"/>
      <c r="CS1265" s="109"/>
      <c r="CT1265" s="109"/>
      <c r="CU1265" s="109"/>
      <c r="CV1265" s="109"/>
      <c r="CW1265" s="109"/>
      <c r="CX1265" s="109"/>
      <c r="CY1265" s="109"/>
      <c r="CZ1265" s="109"/>
      <c r="DA1265" s="109"/>
    </row>
    <row r="1266" spans="1:105">
      <c r="A1266" s="109"/>
      <c r="B1266" s="109"/>
      <c r="C1266" s="109"/>
      <c r="D1266" s="109"/>
      <c r="E1266" s="110"/>
      <c r="F1266" s="110"/>
      <c r="G1266" s="110"/>
      <c r="H1266" s="110"/>
      <c r="I1266" s="110"/>
      <c r="J1266" s="110"/>
      <c r="K1266" s="110"/>
      <c r="L1266" s="110"/>
      <c r="M1266" s="110"/>
      <c r="N1266" s="110"/>
      <c r="O1266" s="110"/>
      <c r="P1266" s="111"/>
      <c r="Q1266" s="110"/>
      <c r="R1266" s="112"/>
      <c r="S1266" s="112"/>
      <c r="T1266" s="109"/>
      <c r="U1266" s="113"/>
      <c r="V1266" s="113"/>
      <c r="W1266" s="113"/>
      <c r="X1266" s="109"/>
      <c r="Y1266" s="109"/>
      <c r="Z1266" s="114"/>
      <c r="AA1266" s="109"/>
      <c r="AB1266" s="109"/>
      <c r="AC1266" s="109"/>
      <c r="AD1266" s="109"/>
      <c r="AE1266" s="109"/>
      <c r="AF1266" s="109"/>
      <c r="AG1266" s="109"/>
      <c r="AH1266" s="109"/>
      <c r="AI1266" s="109"/>
      <c r="AJ1266" s="109"/>
      <c r="AK1266" s="109"/>
      <c r="AL1266" s="109"/>
      <c r="AM1266" s="109"/>
      <c r="AN1266" s="109"/>
      <c r="AO1266" s="109"/>
      <c r="AP1266" s="109"/>
      <c r="AQ1266" s="109"/>
      <c r="AR1266" s="109"/>
      <c r="AS1266" s="109"/>
      <c r="AT1266" s="109"/>
      <c r="AU1266" s="109"/>
      <c r="AV1266" s="109"/>
      <c r="AW1266" s="109"/>
      <c r="AX1266" s="109"/>
      <c r="AY1266" s="109"/>
      <c r="AZ1266" s="109"/>
      <c r="BA1266" s="109"/>
      <c r="BB1266" s="109"/>
      <c r="BC1266" s="109"/>
      <c r="BD1266" s="109"/>
      <c r="BE1266" s="109"/>
      <c r="BF1266" s="109"/>
      <c r="BG1266" s="109"/>
      <c r="BH1266" s="109"/>
      <c r="BI1266" s="109"/>
      <c r="BJ1266" s="109"/>
      <c r="BK1266" s="109"/>
      <c r="BL1266" s="109"/>
      <c r="BM1266" s="109"/>
      <c r="BN1266" s="109"/>
      <c r="BO1266" s="109"/>
      <c r="BP1266" s="109"/>
      <c r="BQ1266" s="109"/>
      <c r="BR1266" s="109"/>
      <c r="BS1266" s="109"/>
      <c r="BT1266" s="109"/>
      <c r="BU1266" s="109"/>
      <c r="BV1266" s="109"/>
      <c r="BW1266" s="109"/>
      <c r="BX1266" s="109"/>
      <c r="BY1266" s="109"/>
      <c r="BZ1266" s="109"/>
      <c r="CA1266" s="109"/>
      <c r="CB1266" s="109"/>
      <c r="CC1266" s="109"/>
      <c r="CD1266" s="109"/>
      <c r="CE1266" s="109"/>
      <c r="CF1266" s="109"/>
      <c r="CG1266" s="109"/>
      <c r="CH1266" s="109"/>
      <c r="CI1266" s="109"/>
      <c r="CJ1266" s="109"/>
      <c r="CK1266" s="109"/>
      <c r="CL1266" s="109"/>
      <c r="CM1266" s="109"/>
      <c r="CN1266" s="109"/>
      <c r="CO1266" s="109"/>
      <c r="CP1266" s="109"/>
      <c r="CQ1266" s="109"/>
      <c r="CR1266" s="109"/>
      <c r="CS1266" s="109"/>
      <c r="CT1266" s="109"/>
      <c r="CU1266" s="109"/>
      <c r="CV1266" s="109"/>
      <c r="CW1266" s="109"/>
      <c r="CX1266" s="109"/>
      <c r="CY1266" s="109"/>
      <c r="CZ1266" s="109"/>
      <c r="DA1266" s="109"/>
    </row>
    <row r="1267" spans="1:105">
      <c r="A1267" s="109"/>
      <c r="B1267" s="109"/>
      <c r="C1267" s="109"/>
      <c r="D1267" s="109"/>
      <c r="E1267" s="110"/>
      <c r="F1267" s="110"/>
      <c r="G1267" s="110"/>
      <c r="H1267" s="110"/>
      <c r="I1267" s="110"/>
      <c r="J1267" s="110"/>
      <c r="K1267" s="110"/>
      <c r="L1267" s="110"/>
      <c r="M1267" s="110"/>
      <c r="N1267" s="110"/>
      <c r="O1267" s="110"/>
      <c r="P1267" s="111"/>
      <c r="Q1267" s="110"/>
      <c r="R1267" s="112"/>
      <c r="S1267" s="112"/>
      <c r="T1267" s="109"/>
      <c r="U1267" s="113"/>
      <c r="V1267" s="113"/>
      <c r="W1267" s="113"/>
      <c r="X1267" s="109"/>
      <c r="Y1267" s="109"/>
      <c r="Z1267" s="114"/>
      <c r="AA1267" s="109"/>
      <c r="AB1267" s="109"/>
      <c r="AC1267" s="109"/>
      <c r="AD1267" s="109"/>
      <c r="AE1267" s="109"/>
      <c r="AF1267" s="109"/>
      <c r="AG1267" s="109"/>
      <c r="AH1267" s="109"/>
      <c r="AI1267" s="109"/>
      <c r="AJ1267" s="109"/>
      <c r="AK1267" s="109"/>
      <c r="AL1267" s="109"/>
      <c r="AM1267" s="109"/>
      <c r="AN1267" s="109"/>
      <c r="AO1267" s="109"/>
      <c r="AP1267" s="109"/>
      <c r="AQ1267" s="109"/>
      <c r="AR1267" s="109"/>
      <c r="AS1267" s="109"/>
      <c r="AT1267" s="109"/>
      <c r="AU1267" s="109"/>
      <c r="AV1267" s="109"/>
      <c r="AW1267" s="109"/>
      <c r="AX1267" s="109"/>
      <c r="AY1267" s="109"/>
      <c r="AZ1267" s="109"/>
      <c r="BA1267" s="109"/>
      <c r="BB1267" s="109"/>
      <c r="BC1267" s="109"/>
      <c r="BD1267" s="109"/>
      <c r="BE1267" s="109"/>
      <c r="BF1267" s="109"/>
      <c r="BG1267" s="109"/>
      <c r="BH1267" s="109"/>
      <c r="BI1267" s="109"/>
      <c r="BJ1267" s="109"/>
      <c r="BK1267" s="109"/>
      <c r="BL1267" s="109"/>
      <c r="BM1267" s="109"/>
      <c r="BN1267" s="109"/>
      <c r="BO1267" s="109"/>
      <c r="BP1267" s="109"/>
      <c r="BQ1267" s="109"/>
      <c r="BR1267" s="109"/>
      <c r="BS1267" s="109"/>
      <c r="BT1267" s="109"/>
      <c r="BU1267" s="109"/>
      <c r="BV1267" s="109"/>
      <c r="BW1267" s="109"/>
      <c r="BX1267" s="109"/>
      <c r="BY1267" s="109"/>
      <c r="BZ1267" s="109"/>
      <c r="CA1267" s="109"/>
      <c r="CB1267" s="109"/>
      <c r="CC1267" s="109"/>
      <c r="CD1267" s="109"/>
      <c r="CE1267" s="109"/>
      <c r="CF1267" s="109"/>
      <c r="CG1267" s="109"/>
      <c r="CH1267" s="109"/>
      <c r="CI1267" s="109"/>
      <c r="CJ1267" s="109"/>
      <c r="CK1267" s="109"/>
      <c r="CL1267" s="109"/>
      <c r="CM1267" s="109"/>
      <c r="CN1267" s="109"/>
      <c r="CO1267" s="109"/>
      <c r="CP1267" s="109"/>
      <c r="CQ1267" s="109"/>
      <c r="CR1267" s="109"/>
      <c r="CS1267" s="109"/>
      <c r="CT1267" s="109"/>
      <c r="CU1267" s="109"/>
      <c r="CV1267" s="109"/>
      <c r="CW1267" s="109"/>
      <c r="CX1267" s="109"/>
      <c r="CY1267" s="109"/>
      <c r="CZ1267" s="109"/>
      <c r="DA1267" s="109"/>
    </row>
    <row r="1268" spans="1:105">
      <c r="A1268" s="109"/>
      <c r="B1268" s="109"/>
      <c r="C1268" s="109"/>
      <c r="D1268" s="109"/>
      <c r="E1268" s="110"/>
      <c r="F1268" s="110"/>
      <c r="G1268" s="110"/>
      <c r="H1268" s="110"/>
      <c r="I1268" s="110"/>
      <c r="J1268" s="110"/>
      <c r="K1268" s="110"/>
      <c r="L1268" s="110"/>
      <c r="M1268" s="110"/>
      <c r="N1268" s="110"/>
      <c r="O1268" s="110"/>
      <c r="P1268" s="111"/>
      <c r="Q1268" s="110"/>
      <c r="R1268" s="112"/>
      <c r="S1268" s="112"/>
      <c r="T1268" s="109"/>
      <c r="U1268" s="113"/>
      <c r="V1268" s="113"/>
      <c r="W1268" s="113"/>
      <c r="X1268" s="109"/>
      <c r="Y1268" s="109"/>
      <c r="Z1268" s="114"/>
      <c r="AA1268" s="109"/>
      <c r="AB1268" s="109"/>
      <c r="AC1268" s="109"/>
      <c r="AD1268" s="109"/>
      <c r="AE1268" s="109"/>
      <c r="AF1268" s="109"/>
      <c r="AG1268" s="109"/>
      <c r="AH1268" s="109"/>
      <c r="AI1268" s="109"/>
      <c r="AJ1268" s="109"/>
      <c r="AK1268" s="109"/>
      <c r="AL1268" s="109"/>
      <c r="AM1268" s="109"/>
      <c r="AN1268" s="109"/>
      <c r="AO1268" s="109"/>
      <c r="AP1268" s="109"/>
      <c r="AQ1268" s="109"/>
      <c r="AR1268" s="109"/>
      <c r="AS1268" s="109"/>
      <c r="AT1268" s="109"/>
      <c r="AU1268" s="109"/>
      <c r="AV1268" s="109"/>
      <c r="AW1268" s="109"/>
      <c r="AX1268" s="109"/>
      <c r="AY1268" s="109"/>
      <c r="AZ1268" s="109"/>
      <c r="BA1268" s="109"/>
      <c r="BB1268" s="109"/>
      <c r="BC1268" s="109"/>
      <c r="BD1268" s="109"/>
      <c r="BE1268" s="109"/>
      <c r="BF1268" s="109"/>
      <c r="BG1268" s="109"/>
      <c r="BH1268" s="109"/>
      <c r="BI1268" s="109"/>
      <c r="BJ1268" s="109"/>
      <c r="BK1268" s="109"/>
      <c r="BL1268" s="109"/>
      <c r="BM1268" s="109"/>
      <c r="BN1268" s="109"/>
      <c r="BO1268" s="109"/>
      <c r="BP1268" s="109"/>
      <c r="BQ1268" s="109"/>
      <c r="BR1268" s="109"/>
      <c r="BS1268" s="109"/>
      <c r="BT1268" s="109"/>
      <c r="BU1268" s="109"/>
      <c r="BV1268" s="109"/>
      <c r="BW1268" s="109"/>
      <c r="BX1268" s="109"/>
      <c r="BY1268" s="109"/>
      <c r="BZ1268" s="109"/>
      <c r="CA1268" s="109"/>
      <c r="CB1268" s="109"/>
      <c r="CC1268" s="109"/>
      <c r="CD1268" s="109"/>
      <c r="CE1268" s="109"/>
      <c r="CF1268" s="109"/>
      <c r="CG1268" s="109"/>
      <c r="CH1268" s="109"/>
      <c r="CI1268" s="109"/>
      <c r="CJ1268" s="109"/>
      <c r="CK1268" s="109"/>
      <c r="CL1268" s="109"/>
      <c r="CM1268" s="109"/>
      <c r="CN1268" s="109"/>
      <c r="CO1268" s="109"/>
      <c r="CP1268" s="109"/>
      <c r="CQ1268" s="109"/>
      <c r="CR1268" s="109"/>
      <c r="CS1268" s="109"/>
      <c r="CT1268" s="109"/>
      <c r="CU1268" s="109"/>
      <c r="CV1268" s="109"/>
      <c r="CW1268" s="109"/>
      <c r="CX1268" s="109"/>
      <c r="CY1268" s="109"/>
      <c r="CZ1268" s="109"/>
      <c r="DA1268" s="109"/>
    </row>
    <row r="1269" spans="1:105">
      <c r="A1269" s="109"/>
      <c r="B1269" s="109"/>
      <c r="C1269" s="109"/>
      <c r="D1269" s="109"/>
      <c r="E1269" s="110"/>
      <c r="F1269" s="110"/>
      <c r="G1269" s="110"/>
      <c r="H1269" s="110"/>
      <c r="I1269" s="110"/>
      <c r="J1269" s="110"/>
      <c r="K1269" s="110"/>
      <c r="L1269" s="110"/>
      <c r="M1269" s="110"/>
      <c r="N1269" s="110"/>
      <c r="O1269" s="110"/>
      <c r="P1269" s="111"/>
      <c r="Q1269" s="110"/>
      <c r="R1269" s="112"/>
      <c r="S1269" s="112"/>
      <c r="T1269" s="109"/>
      <c r="U1269" s="113"/>
      <c r="V1269" s="113"/>
      <c r="W1269" s="113"/>
      <c r="X1269" s="109"/>
      <c r="Y1269" s="109"/>
      <c r="Z1269" s="114"/>
      <c r="AA1269" s="109"/>
      <c r="AB1269" s="109"/>
      <c r="AC1269" s="109"/>
      <c r="AD1269" s="109"/>
      <c r="AE1269" s="109"/>
      <c r="AF1269" s="109"/>
      <c r="AG1269" s="109"/>
      <c r="AH1269" s="109"/>
      <c r="AI1269" s="109"/>
      <c r="AJ1269" s="109"/>
      <c r="AK1269" s="109"/>
      <c r="AL1269" s="109"/>
      <c r="AM1269" s="109"/>
      <c r="AN1269" s="109"/>
      <c r="AO1269" s="109"/>
      <c r="AP1269" s="109"/>
      <c r="AQ1269" s="109"/>
      <c r="AR1269" s="109"/>
      <c r="AS1269" s="109"/>
      <c r="AT1269" s="109"/>
      <c r="AU1269" s="109"/>
      <c r="AV1269" s="109"/>
      <c r="AW1269" s="109"/>
      <c r="AX1269" s="109"/>
      <c r="AY1269" s="109"/>
      <c r="AZ1269" s="109"/>
      <c r="BA1269" s="109"/>
      <c r="BB1269" s="109"/>
      <c r="BC1269" s="109"/>
      <c r="BD1269" s="109"/>
      <c r="BE1269" s="109"/>
      <c r="BF1269" s="109"/>
      <c r="BG1269" s="109"/>
      <c r="BH1269" s="109"/>
      <c r="BI1269" s="109"/>
      <c r="BJ1269" s="109"/>
      <c r="BK1269" s="109"/>
      <c r="BL1269" s="109"/>
      <c r="BM1269" s="109"/>
      <c r="BN1269" s="109"/>
      <c r="BO1269" s="109"/>
      <c r="BP1269" s="109"/>
      <c r="BQ1269" s="109"/>
      <c r="BR1269" s="109"/>
      <c r="BS1269" s="109"/>
      <c r="BT1269" s="109"/>
      <c r="BU1269" s="109"/>
      <c r="BV1269" s="109"/>
      <c r="BW1269" s="109"/>
      <c r="BX1269" s="109"/>
      <c r="BY1269" s="109"/>
      <c r="BZ1269" s="109"/>
      <c r="CA1269" s="109"/>
      <c r="CB1269" s="109"/>
      <c r="CC1269" s="109"/>
      <c r="CD1269" s="109"/>
      <c r="CE1269" s="109"/>
      <c r="CF1269" s="109"/>
      <c r="CG1269" s="109"/>
      <c r="CH1269" s="109"/>
      <c r="CI1269" s="109"/>
      <c r="CJ1269" s="109"/>
      <c r="CK1269" s="109"/>
      <c r="CL1269" s="109"/>
      <c r="CM1269" s="109"/>
      <c r="CN1269" s="109"/>
      <c r="CO1269" s="109"/>
      <c r="CP1269" s="109"/>
      <c r="CQ1269" s="109"/>
      <c r="CR1269" s="109"/>
      <c r="CS1269" s="109"/>
      <c r="CT1269" s="109"/>
      <c r="CU1269" s="109"/>
      <c r="CV1269" s="109"/>
      <c r="CW1269" s="109"/>
      <c r="CX1269" s="109"/>
      <c r="CY1269" s="109"/>
      <c r="CZ1269" s="109"/>
      <c r="DA1269" s="109"/>
    </row>
    <row r="1270" spans="1:105">
      <c r="A1270" s="109"/>
      <c r="B1270" s="109"/>
      <c r="C1270" s="109"/>
      <c r="D1270" s="109"/>
      <c r="E1270" s="110"/>
      <c r="F1270" s="110"/>
      <c r="G1270" s="110"/>
      <c r="H1270" s="110"/>
      <c r="I1270" s="110"/>
      <c r="J1270" s="110"/>
      <c r="K1270" s="110"/>
      <c r="L1270" s="110"/>
      <c r="M1270" s="110"/>
      <c r="N1270" s="110"/>
      <c r="O1270" s="110"/>
      <c r="P1270" s="111"/>
      <c r="Q1270" s="110"/>
      <c r="R1270" s="112"/>
      <c r="S1270" s="112"/>
      <c r="T1270" s="109"/>
      <c r="U1270" s="113"/>
      <c r="V1270" s="113"/>
      <c r="W1270" s="113"/>
      <c r="X1270" s="109"/>
      <c r="Y1270" s="109"/>
      <c r="Z1270" s="114"/>
      <c r="AA1270" s="109"/>
      <c r="AB1270" s="109"/>
      <c r="AC1270" s="109"/>
      <c r="AD1270" s="109"/>
      <c r="AE1270" s="109"/>
      <c r="AF1270" s="109"/>
      <c r="AG1270" s="109"/>
      <c r="AH1270" s="109"/>
      <c r="AI1270" s="109"/>
      <c r="AJ1270" s="109"/>
      <c r="AK1270" s="109"/>
      <c r="AL1270" s="109"/>
      <c r="AM1270" s="109"/>
      <c r="AN1270" s="109"/>
      <c r="AO1270" s="109"/>
      <c r="AP1270" s="109"/>
      <c r="AQ1270" s="109"/>
      <c r="AR1270" s="109"/>
      <c r="AS1270" s="109"/>
      <c r="AT1270" s="109"/>
      <c r="AU1270" s="109"/>
      <c r="AV1270" s="109"/>
      <c r="AW1270" s="109"/>
      <c r="AX1270" s="109"/>
      <c r="AY1270" s="109"/>
      <c r="AZ1270" s="109"/>
      <c r="BA1270" s="109"/>
      <c r="BB1270" s="109"/>
      <c r="BC1270" s="109"/>
      <c r="BD1270" s="109"/>
      <c r="BE1270" s="109"/>
      <c r="BF1270" s="109"/>
      <c r="BG1270" s="109"/>
      <c r="BH1270" s="109"/>
      <c r="BI1270" s="109"/>
      <c r="BJ1270" s="109"/>
      <c r="BK1270" s="109"/>
      <c r="BL1270" s="109"/>
      <c r="BM1270" s="109"/>
      <c r="BN1270" s="109"/>
      <c r="BO1270" s="109"/>
      <c r="BP1270" s="109"/>
      <c r="BQ1270" s="109"/>
      <c r="BR1270" s="109"/>
      <c r="BS1270" s="109"/>
      <c r="BT1270" s="109"/>
      <c r="BU1270" s="109"/>
      <c r="BV1270" s="109"/>
      <c r="BW1270" s="109"/>
      <c r="BX1270" s="109"/>
      <c r="BY1270" s="109"/>
      <c r="BZ1270" s="109"/>
      <c r="CA1270" s="109"/>
      <c r="CB1270" s="109"/>
      <c r="CC1270" s="109"/>
      <c r="CD1270" s="109"/>
      <c r="CE1270" s="109"/>
      <c r="CF1270" s="109"/>
      <c r="CG1270" s="109"/>
      <c r="CH1270" s="109"/>
      <c r="CI1270" s="109"/>
      <c r="CJ1270" s="109"/>
      <c r="CK1270" s="109"/>
      <c r="CL1270" s="109"/>
      <c r="CM1270" s="109"/>
      <c r="CN1270" s="109"/>
      <c r="CO1270" s="109"/>
      <c r="CP1270" s="109"/>
      <c r="CQ1270" s="109"/>
      <c r="CR1270" s="109"/>
      <c r="CS1270" s="109"/>
      <c r="CT1270" s="109"/>
      <c r="CU1270" s="109"/>
      <c r="CV1270" s="109"/>
      <c r="CW1270" s="109"/>
      <c r="CX1270" s="109"/>
      <c r="CY1270" s="109"/>
      <c r="CZ1270" s="109"/>
      <c r="DA1270" s="109"/>
    </row>
    <row r="1271" spans="1:105">
      <c r="A1271" s="109"/>
      <c r="B1271" s="109"/>
      <c r="C1271" s="109"/>
      <c r="D1271" s="109"/>
      <c r="E1271" s="110"/>
      <c r="F1271" s="110"/>
      <c r="G1271" s="110"/>
      <c r="H1271" s="110"/>
      <c r="I1271" s="110"/>
      <c r="J1271" s="110"/>
      <c r="K1271" s="110"/>
      <c r="L1271" s="110"/>
      <c r="M1271" s="110"/>
      <c r="N1271" s="110"/>
      <c r="O1271" s="110"/>
      <c r="P1271" s="111"/>
      <c r="Q1271" s="110"/>
      <c r="R1271" s="112"/>
      <c r="S1271" s="112"/>
      <c r="T1271" s="109"/>
      <c r="U1271" s="113"/>
      <c r="V1271" s="113"/>
      <c r="W1271" s="113"/>
      <c r="X1271" s="109"/>
      <c r="Y1271" s="109"/>
      <c r="Z1271" s="114"/>
      <c r="AA1271" s="109"/>
      <c r="AB1271" s="109"/>
      <c r="AC1271" s="109"/>
      <c r="AD1271" s="109"/>
      <c r="AE1271" s="109"/>
      <c r="AF1271" s="109"/>
      <c r="AG1271" s="109"/>
      <c r="AH1271" s="109"/>
      <c r="AI1271" s="109"/>
      <c r="AJ1271" s="109"/>
      <c r="AK1271" s="109"/>
      <c r="AL1271" s="109"/>
      <c r="AM1271" s="109"/>
      <c r="AN1271" s="109"/>
      <c r="AO1271" s="109"/>
      <c r="AP1271" s="109"/>
      <c r="AQ1271" s="109"/>
      <c r="AR1271" s="109"/>
      <c r="AS1271" s="109"/>
      <c r="AT1271" s="109"/>
      <c r="AU1271" s="109"/>
      <c r="AV1271" s="109"/>
      <c r="AW1271" s="109"/>
      <c r="AX1271" s="109"/>
      <c r="AY1271" s="109"/>
      <c r="AZ1271" s="109"/>
      <c r="BA1271" s="109"/>
      <c r="BB1271" s="109"/>
      <c r="BC1271" s="109"/>
      <c r="BD1271" s="109"/>
      <c r="BE1271" s="109"/>
      <c r="BF1271" s="109"/>
      <c r="BG1271" s="109"/>
      <c r="BH1271" s="109"/>
      <c r="BI1271" s="109"/>
      <c r="BJ1271" s="109"/>
      <c r="BK1271" s="109"/>
      <c r="BL1271" s="109"/>
      <c r="BM1271" s="109"/>
      <c r="BN1271" s="109"/>
      <c r="BO1271" s="109"/>
      <c r="BP1271" s="109"/>
      <c r="BQ1271" s="109"/>
      <c r="BR1271" s="109"/>
      <c r="BS1271" s="109"/>
      <c r="BT1271" s="109"/>
      <c r="BU1271" s="109"/>
      <c r="BV1271" s="109"/>
      <c r="BW1271" s="109"/>
      <c r="BX1271" s="109"/>
      <c r="BY1271" s="109"/>
      <c r="BZ1271" s="109"/>
      <c r="CA1271" s="109"/>
      <c r="CB1271" s="109"/>
      <c r="CC1271" s="109"/>
      <c r="CD1271" s="109"/>
      <c r="CE1271" s="109"/>
      <c r="CF1271" s="109"/>
      <c r="CG1271" s="109"/>
      <c r="CH1271" s="109"/>
      <c r="CI1271" s="109"/>
      <c r="CJ1271" s="109"/>
      <c r="CK1271" s="109"/>
      <c r="CL1271" s="109"/>
      <c r="CM1271" s="109"/>
      <c r="CN1271" s="109"/>
      <c r="CO1271" s="109"/>
      <c r="CP1271" s="109"/>
      <c r="CQ1271" s="109"/>
      <c r="CR1271" s="109"/>
      <c r="CS1271" s="109"/>
      <c r="CT1271" s="109"/>
      <c r="CU1271" s="109"/>
      <c r="CV1271" s="109"/>
      <c r="CW1271" s="109"/>
      <c r="CX1271" s="109"/>
      <c r="CY1271" s="109"/>
      <c r="CZ1271" s="109"/>
      <c r="DA1271" s="109"/>
    </row>
    <row r="1272" spans="1:105">
      <c r="A1272" s="109"/>
      <c r="B1272" s="109"/>
      <c r="C1272" s="109"/>
      <c r="D1272" s="109"/>
      <c r="E1272" s="110"/>
      <c r="F1272" s="110"/>
      <c r="G1272" s="110"/>
      <c r="H1272" s="110"/>
      <c r="I1272" s="110"/>
      <c r="J1272" s="110"/>
      <c r="K1272" s="110"/>
      <c r="L1272" s="110"/>
      <c r="M1272" s="110"/>
      <c r="N1272" s="110"/>
      <c r="O1272" s="110"/>
      <c r="P1272" s="111"/>
      <c r="Q1272" s="110"/>
      <c r="R1272" s="112"/>
      <c r="S1272" s="112"/>
      <c r="T1272" s="109"/>
      <c r="U1272" s="113"/>
      <c r="V1272" s="113"/>
      <c r="W1272" s="113"/>
      <c r="X1272" s="109"/>
      <c r="Y1272" s="109"/>
      <c r="Z1272" s="114"/>
      <c r="AA1272" s="109"/>
      <c r="AB1272" s="109"/>
      <c r="AC1272" s="109"/>
      <c r="AD1272" s="109"/>
      <c r="AE1272" s="109"/>
      <c r="AF1272" s="109"/>
      <c r="AG1272" s="109"/>
      <c r="AH1272" s="109"/>
      <c r="AI1272" s="109"/>
      <c r="AJ1272" s="109"/>
      <c r="AK1272" s="109"/>
      <c r="AL1272" s="109"/>
      <c r="AM1272" s="109"/>
      <c r="AN1272" s="109"/>
      <c r="AO1272" s="109"/>
      <c r="AP1272" s="109"/>
      <c r="AQ1272" s="109"/>
      <c r="AR1272" s="109"/>
      <c r="AS1272" s="109"/>
      <c r="AT1272" s="109"/>
      <c r="AU1272" s="109"/>
      <c r="AV1272" s="109"/>
      <c r="AW1272" s="109"/>
      <c r="AX1272" s="109"/>
      <c r="AY1272" s="109"/>
      <c r="AZ1272" s="109"/>
      <c r="BA1272" s="109"/>
      <c r="BB1272" s="109"/>
      <c r="BC1272" s="109"/>
      <c r="BD1272" s="109"/>
      <c r="BE1272" s="109"/>
      <c r="BF1272" s="109"/>
      <c r="BG1272" s="109"/>
      <c r="BH1272" s="109"/>
      <c r="BI1272" s="109"/>
      <c r="BJ1272" s="109"/>
      <c r="BK1272" s="109"/>
      <c r="BL1272" s="109"/>
      <c r="BM1272" s="109"/>
      <c r="BN1272" s="109"/>
      <c r="BO1272" s="109"/>
      <c r="BP1272" s="109"/>
      <c r="BQ1272" s="109"/>
      <c r="BR1272" s="109"/>
      <c r="BS1272" s="109"/>
      <c r="BT1272" s="109"/>
      <c r="BU1272" s="109"/>
      <c r="BV1272" s="109"/>
      <c r="BW1272" s="109"/>
      <c r="BX1272" s="109"/>
      <c r="BY1272" s="109"/>
      <c r="BZ1272" s="109"/>
      <c r="CA1272" s="109"/>
      <c r="CB1272" s="109"/>
      <c r="CC1272" s="109"/>
      <c r="CD1272" s="109"/>
      <c r="CE1272" s="109"/>
      <c r="CF1272" s="109"/>
      <c r="CG1272" s="109"/>
      <c r="CH1272" s="109"/>
      <c r="CI1272" s="109"/>
      <c r="CJ1272" s="109"/>
      <c r="CK1272" s="109"/>
      <c r="CL1272" s="109"/>
      <c r="CM1272" s="109"/>
      <c r="CN1272" s="109"/>
      <c r="CO1272" s="109"/>
      <c r="CP1272" s="109"/>
      <c r="CQ1272" s="109"/>
      <c r="CR1272" s="109"/>
      <c r="CS1272" s="109"/>
      <c r="CT1272" s="109"/>
      <c r="CU1272" s="109"/>
      <c r="CV1272" s="109"/>
      <c r="CW1272" s="109"/>
      <c r="CX1272" s="109"/>
      <c r="CY1272" s="109"/>
      <c r="CZ1272" s="109"/>
      <c r="DA1272" s="109"/>
    </row>
    <row r="1273" spans="1:105">
      <c r="A1273" s="109"/>
      <c r="B1273" s="109"/>
      <c r="C1273" s="109"/>
      <c r="D1273" s="109"/>
      <c r="E1273" s="110"/>
      <c r="F1273" s="110"/>
      <c r="G1273" s="110"/>
      <c r="H1273" s="110"/>
      <c r="I1273" s="110"/>
      <c r="J1273" s="110"/>
      <c r="K1273" s="110"/>
      <c r="L1273" s="110"/>
      <c r="M1273" s="110"/>
      <c r="N1273" s="110"/>
      <c r="O1273" s="110"/>
      <c r="P1273" s="111"/>
      <c r="Q1273" s="110"/>
      <c r="R1273" s="112"/>
      <c r="S1273" s="112"/>
      <c r="T1273" s="109"/>
      <c r="U1273" s="113"/>
      <c r="V1273" s="113"/>
      <c r="W1273" s="113"/>
      <c r="X1273" s="109"/>
      <c r="Y1273" s="109"/>
      <c r="Z1273" s="114"/>
      <c r="AA1273" s="109"/>
      <c r="AB1273" s="109"/>
      <c r="AC1273" s="109"/>
      <c r="AD1273" s="109"/>
      <c r="AE1273" s="109"/>
      <c r="AF1273" s="109"/>
      <c r="AG1273" s="109"/>
      <c r="AH1273" s="109"/>
      <c r="AI1273" s="109"/>
      <c r="AJ1273" s="109"/>
      <c r="AK1273" s="109"/>
      <c r="AL1273" s="109"/>
      <c r="AM1273" s="109"/>
      <c r="AN1273" s="109"/>
      <c r="AO1273" s="109"/>
      <c r="AP1273" s="109"/>
      <c r="AQ1273" s="109"/>
      <c r="AR1273" s="109"/>
      <c r="AS1273" s="109"/>
      <c r="AT1273" s="109"/>
      <c r="AU1273" s="109"/>
      <c r="AV1273" s="109"/>
      <c r="AW1273" s="109"/>
      <c r="AX1273" s="109"/>
      <c r="AY1273" s="109"/>
      <c r="AZ1273" s="109"/>
      <c r="BA1273" s="109"/>
      <c r="BB1273" s="109"/>
      <c r="BC1273" s="109"/>
      <c r="BD1273" s="109"/>
      <c r="BE1273" s="109"/>
      <c r="BF1273" s="109"/>
      <c r="BG1273" s="109"/>
      <c r="BH1273" s="109"/>
      <c r="BI1273" s="109"/>
      <c r="BJ1273" s="109"/>
      <c r="BK1273" s="109"/>
      <c r="BL1273" s="109"/>
      <c r="BM1273" s="109"/>
      <c r="BN1273" s="109"/>
      <c r="BO1273" s="109"/>
      <c r="BP1273" s="109"/>
      <c r="BQ1273" s="109"/>
      <c r="BR1273" s="109"/>
      <c r="BS1273" s="109"/>
      <c r="BT1273" s="109"/>
      <c r="BU1273" s="109"/>
      <c r="BV1273" s="109"/>
      <c r="BW1273" s="109"/>
      <c r="BX1273" s="109"/>
      <c r="BY1273" s="109"/>
      <c r="BZ1273" s="109"/>
      <c r="CA1273" s="109"/>
      <c r="CB1273" s="109"/>
      <c r="CC1273" s="109"/>
      <c r="CD1273" s="109"/>
      <c r="CE1273" s="109"/>
      <c r="CF1273" s="109"/>
      <c r="CG1273" s="109"/>
      <c r="CH1273" s="109"/>
      <c r="CI1273" s="109"/>
      <c r="CJ1273" s="109"/>
      <c r="CK1273" s="109"/>
      <c r="CL1273" s="109"/>
      <c r="CM1273" s="109"/>
      <c r="CN1273" s="109"/>
      <c r="CO1273" s="109"/>
      <c r="CP1273" s="109"/>
      <c r="CQ1273" s="109"/>
      <c r="CR1273" s="109"/>
      <c r="CS1273" s="109"/>
      <c r="CT1273" s="109"/>
      <c r="CU1273" s="109"/>
      <c r="CV1273" s="109"/>
      <c r="CW1273" s="109"/>
      <c r="CX1273" s="109"/>
      <c r="CY1273" s="109"/>
      <c r="CZ1273" s="109"/>
      <c r="DA1273" s="109"/>
    </row>
    <row r="1274" spans="1:105">
      <c r="A1274" s="109"/>
      <c r="B1274" s="109"/>
      <c r="C1274" s="109"/>
      <c r="D1274" s="109"/>
      <c r="E1274" s="110"/>
      <c r="F1274" s="110"/>
      <c r="G1274" s="110"/>
      <c r="H1274" s="110"/>
      <c r="I1274" s="110"/>
      <c r="J1274" s="110"/>
      <c r="K1274" s="110"/>
      <c r="L1274" s="110"/>
      <c r="M1274" s="110"/>
      <c r="N1274" s="110"/>
      <c r="O1274" s="110"/>
      <c r="P1274" s="111"/>
      <c r="Q1274" s="110"/>
      <c r="R1274" s="112"/>
      <c r="S1274" s="112"/>
      <c r="T1274" s="109"/>
      <c r="U1274" s="113"/>
      <c r="V1274" s="113"/>
      <c r="W1274" s="113"/>
      <c r="X1274" s="109"/>
      <c r="Y1274" s="109"/>
      <c r="Z1274" s="114"/>
      <c r="AA1274" s="109"/>
      <c r="AB1274" s="109"/>
      <c r="AC1274" s="109"/>
      <c r="AD1274" s="109"/>
      <c r="AE1274" s="109"/>
      <c r="AF1274" s="109"/>
      <c r="AG1274" s="109"/>
      <c r="AH1274" s="109"/>
      <c r="AI1274" s="109"/>
      <c r="AJ1274" s="109"/>
      <c r="AK1274" s="109"/>
      <c r="AL1274" s="109"/>
      <c r="AM1274" s="109"/>
      <c r="AN1274" s="109"/>
      <c r="AO1274" s="109"/>
      <c r="AP1274" s="109"/>
      <c r="AQ1274" s="109"/>
      <c r="AR1274" s="109"/>
      <c r="AS1274" s="109"/>
      <c r="AT1274" s="109"/>
      <c r="AU1274" s="109"/>
      <c r="AV1274" s="109"/>
      <c r="AW1274" s="109"/>
      <c r="AX1274" s="109"/>
      <c r="AY1274" s="109"/>
      <c r="AZ1274" s="109"/>
      <c r="BA1274" s="109"/>
      <c r="BB1274" s="109"/>
      <c r="BC1274" s="109"/>
      <c r="BD1274" s="109"/>
      <c r="BE1274" s="109"/>
      <c r="BF1274" s="109"/>
      <c r="BG1274" s="109"/>
      <c r="BH1274" s="109"/>
      <c r="BI1274" s="109"/>
      <c r="BJ1274" s="109"/>
      <c r="BK1274" s="109"/>
      <c r="BL1274" s="109"/>
      <c r="BM1274" s="109"/>
      <c r="BN1274" s="109"/>
      <c r="BO1274" s="109"/>
      <c r="BP1274" s="109"/>
      <c r="BQ1274" s="109"/>
      <c r="BR1274" s="109"/>
      <c r="BS1274" s="109"/>
      <c r="BT1274" s="109"/>
      <c r="BU1274" s="109"/>
      <c r="BV1274" s="109"/>
      <c r="BW1274" s="109"/>
      <c r="BX1274" s="109"/>
      <c r="BY1274" s="109"/>
      <c r="BZ1274" s="109"/>
      <c r="CA1274" s="109"/>
      <c r="CB1274" s="109"/>
      <c r="CC1274" s="109"/>
      <c r="CD1274" s="109"/>
      <c r="CE1274" s="109"/>
      <c r="CF1274" s="109"/>
      <c r="CG1274" s="109"/>
      <c r="CH1274" s="109"/>
      <c r="CI1274" s="109"/>
      <c r="CJ1274" s="109"/>
      <c r="CK1274" s="109"/>
      <c r="CL1274" s="109"/>
      <c r="CM1274" s="109"/>
      <c r="CN1274" s="109"/>
      <c r="CO1274" s="109"/>
      <c r="CP1274" s="109"/>
      <c r="CQ1274" s="109"/>
      <c r="CR1274" s="109"/>
      <c r="CS1274" s="109"/>
      <c r="CT1274" s="109"/>
      <c r="CU1274" s="109"/>
      <c r="CV1274" s="109"/>
      <c r="CW1274" s="109"/>
      <c r="CX1274" s="109"/>
      <c r="CY1274" s="109"/>
      <c r="CZ1274" s="109"/>
      <c r="DA1274" s="109"/>
    </row>
    <row r="1275" spans="1:105">
      <c r="A1275" s="109"/>
      <c r="B1275" s="109"/>
      <c r="C1275" s="109"/>
      <c r="D1275" s="109"/>
      <c r="E1275" s="110"/>
      <c r="F1275" s="110"/>
      <c r="G1275" s="110"/>
      <c r="H1275" s="110"/>
      <c r="I1275" s="110"/>
      <c r="J1275" s="110"/>
      <c r="K1275" s="110"/>
      <c r="L1275" s="110"/>
      <c r="M1275" s="110"/>
      <c r="N1275" s="110"/>
      <c r="O1275" s="110"/>
      <c r="P1275" s="111"/>
      <c r="Q1275" s="110"/>
      <c r="R1275" s="112"/>
      <c r="S1275" s="112"/>
      <c r="T1275" s="109"/>
      <c r="U1275" s="113"/>
      <c r="V1275" s="113"/>
      <c r="W1275" s="113"/>
      <c r="X1275" s="109"/>
      <c r="Y1275" s="109"/>
      <c r="Z1275" s="114"/>
      <c r="AA1275" s="109"/>
      <c r="AB1275" s="109"/>
      <c r="AC1275" s="109"/>
      <c r="AD1275" s="109"/>
      <c r="AE1275" s="109"/>
      <c r="AF1275" s="109"/>
      <c r="AG1275" s="109"/>
      <c r="AH1275" s="109"/>
      <c r="AI1275" s="109"/>
      <c r="AJ1275" s="109"/>
      <c r="AK1275" s="109"/>
      <c r="AL1275" s="109"/>
      <c r="AM1275" s="109"/>
      <c r="AN1275" s="109"/>
      <c r="AO1275" s="109"/>
      <c r="AP1275" s="109"/>
      <c r="AQ1275" s="109"/>
      <c r="AR1275" s="109"/>
      <c r="AS1275" s="109"/>
      <c r="AT1275" s="109"/>
      <c r="AU1275" s="109"/>
      <c r="AV1275" s="109"/>
      <c r="AW1275" s="109"/>
      <c r="AX1275" s="109"/>
      <c r="AY1275" s="109"/>
      <c r="AZ1275" s="109"/>
      <c r="BA1275" s="109"/>
      <c r="BB1275" s="109"/>
      <c r="BC1275" s="109"/>
      <c r="BD1275" s="109"/>
      <c r="BE1275" s="109"/>
      <c r="BF1275" s="109"/>
      <c r="BG1275" s="109"/>
      <c r="BH1275" s="109"/>
      <c r="BI1275" s="109"/>
      <c r="BJ1275" s="109"/>
      <c r="BK1275" s="109"/>
      <c r="BL1275" s="109"/>
      <c r="BM1275" s="109"/>
      <c r="BN1275" s="109"/>
      <c r="BO1275" s="109"/>
      <c r="BP1275" s="109"/>
      <c r="BQ1275" s="109"/>
      <c r="BR1275" s="109"/>
      <c r="BS1275" s="109"/>
      <c r="BT1275" s="109"/>
      <c r="BU1275" s="109"/>
      <c r="BV1275" s="109"/>
      <c r="BW1275" s="109"/>
      <c r="BX1275" s="109"/>
      <c r="BY1275" s="109"/>
      <c r="BZ1275" s="109"/>
      <c r="CA1275" s="109"/>
      <c r="CB1275" s="109"/>
      <c r="CC1275" s="109"/>
      <c r="CD1275" s="109"/>
      <c r="CE1275" s="109"/>
      <c r="CF1275" s="109"/>
      <c r="CG1275" s="109"/>
      <c r="CH1275" s="109"/>
      <c r="CI1275" s="109"/>
      <c r="CJ1275" s="109"/>
      <c r="CK1275" s="109"/>
      <c r="CL1275" s="109"/>
      <c r="CM1275" s="109"/>
      <c r="CN1275" s="109"/>
      <c r="CO1275" s="109"/>
      <c r="CP1275" s="109"/>
      <c r="CQ1275" s="109"/>
      <c r="CR1275" s="109"/>
      <c r="CS1275" s="109"/>
      <c r="CT1275" s="109"/>
      <c r="CU1275" s="109"/>
      <c r="CV1275" s="109"/>
      <c r="CW1275" s="109"/>
      <c r="CX1275" s="109"/>
      <c r="CY1275" s="109"/>
      <c r="CZ1275" s="109"/>
      <c r="DA1275" s="109"/>
    </row>
    <row r="1276" spans="1:105">
      <c r="A1276" s="109"/>
      <c r="B1276" s="109"/>
      <c r="C1276" s="109"/>
      <c r="D1276" s="109"/>
      <c r="E1276" s="110"/>
      <c r="F1276" s="110"/>
      <c r="G1276" s="110"/>
      <c r="H1276" s="110"/>
      <c r="I1276" s="110"/>
      <c r="J1276" s="110"/>
      <c r="K1276" s="110"/>
      <c r="L1276" s="110"/>
      <c r="M1276" s="110"/>
      <c r="N1276" s="110"/>
      <c r="O1276" s="110"/>
      <c r="P1276" s="111"/>
      <c r="Q1276" s="110"/>
      <c r="R1276" s="112"/>
      <c r="S1276" s="112"/>
      <c r="T1276" s="109"/>
      <c r="U1276" s="113"/>
      <c r="V1276" s="113"/>
      <c r="W1276" s="113"/>
      <c r="X1276" s="109"/>
      <c r="Y1276" s="109"/>
      <c r="Z1276" s="114"/>
      <c r="AA1276" s="109"/>
      <c r="AB1276" s="109"/>
      <c r="AC1276" s="109"/>
      <c r="AD1276" s="109"/>
      <c r="AE1276" s="109"/>
      <c r="AF1276" s="109"/>
      <c r="AG1276" s="109"/>
      <c r="AH1276" s="109"/>
      <c r="AI1276" s="109"/>
      <c r="AJ1276" s="109"/>
      <c r="AK1276" s="109"/>
      <c r="AL1276" s="109"/>
      <c r="AM1276" s="109"/>
      <c r="AN1276" s="109"/>
      <c r="AO1276" s="109"/>
      <c r="AP1276" s="109"/>
      <c r="AQ1276" s="109"/>
      <c r="AR1276" s="109"/>
      <c r="AS1276" s="109"/>
      <c r="AT1276" s="109"/>
      <c r="AU1276" s="109"/>
      <c r="AV1276" s="109"/>
      <c r="AW1276" s="109"/>
      <c r="AX1276" s="109"/>
      <c r="AY1276" s="109"/>
      <c r="AZ1276" s="109"/>
      <c r="BA1276" s="109"/>
      <c r="BB1276" s="109"/>
      <c r="BC1276" s="109"/>
      <c r="BD1276" s="109"/>
      <c r="BE1276" s="109"/>
      <c r="BF1276" s="109"/>
      <c r="BG1276" s="109"/>
      <c r="BH1276" s="109"/>
      <c r="BI1276" s="109"/>
      <c r="BJ1276" s="109"/>
      <c r="BK1276" s="109"/>
      <c r="BL1276" s="109"/>
      <c r="BM1276" s="109"/>
      <c r="BN1276" s="109"/>
      <c r="BO1276" s="109"/>
      <c r="BP1276" s="109"/>
      <c r="BQ1276" s="109"/>
      <c r="BR1276" s="109"/>
      <c r="BS1276" s="109"/>
      <c r="BT1276" s="109"/>
      <c r="BU1276" s="109"/>
      <c r="BV1276" s="109"/>
      <c r="BW1276" s="109"/>
      <c r="BX1276" s="109"/>
      <c r="BY1276" s="109"/>
      <c r="BZ1276" s="109"/>
      <c r="CA1276" s="109"/>
      <c r="CB1276" s="109"/>
      <c r="CC1276" s="109"/>
      <c r="CD1276" s="109"/>
      <c r="CE1276" s="109"/>
      <c r="CF1276" s="109"/>
      <c r="CG1276" s="109"/>
      <c r="CH1276" s="109"/>
      <c r="CI1276" s="109"/>
      <c r="CJ1276" s="109"/>
      <c r="CK1276" s="109"/>
      <c r="CL1276" s="109"/>
      <c r="CM1276" s="109"/>
      <c r="CN1276" s="109"/>
      <c r="CO1276" s="109"/>
      <c r="CP1276" s="109"/>
      <c r="CQ1276" s="109"/>
      <c r="CR1276" s="109"/>
      <c r="CS1276" s="109"/>
      <c r="CT1276" s="109"/>
      <c r="CU1276" s="109"/>
      <c r="CV1276" s="109"/>
      <c r="CW1276" s="109"/>
      <c r="CX1276" s="109"/>
      <c r="CY1276" s="109"/>
      <c r="CZ1276" s="109"/>
      <c r="DA1276" s="109"/>
    </row>
    <row r="1277" spans="1:105">
      <c r="A1277" s="109"/>
      <c r="B1277" s="109"/>
      <c r="C1277" s="109"/>
      <c r="D1277" s="109"/>
      <c r="E1277" s="110"/>
      <c r="F1277" s="110"/>
      <c r="G1277" s="110"/>
      <c r="H1277" s="110"/>
      <c r="I1277" s="110"/>
      <c r="J1277" s="110"/>
      <c r="K1277" s="110"/>
      <c r="L1277" s="110"/>
      <c r="M1277" s="110"/>
      <c r="N1277" s="110"/>
      <c r="O1277" s="110"/>
      <c r="P1277" s="111"/>
      <c r="Q1277" s="110"/>
      <c r="R1277" s="112"/>
      <c r="S1277" s="112"/>
      <c r="T1277" s="109"/>
      <c r="U1277" s="113"/>
      <c r="V1277" s="113"/>
      <c r="W1277" s="113"/>
      <c r="X1277" s="109"/>
      <c r="Y1277" s="109"/>
      <c r="Z1277" s="114"/>
      <c r="AA1277" s="109"/>
      <c r="AB1277" s="109"/>
      <c r="AC1277" s="109"/>
      <c r="AD1277" s="109"/>
      <c r="AE1277" s="109"/>
      <c r="AF1277" s="109"/>
      <c r="AG1277" s="109"/>
      <c r="AH1277" s="109"/>
      <c r="AI1277" s="109"/>
      <c r="AJ1277" s="109"/>
      <c r="AK1277" s="109"/>
      <c r="AL1277" s="109"/>
      <c r="AM1277" s="109"/>
      <c r="AN1277" s="109"/>
      <c r="AO1277" s="109"/>
      <c r="AP1277" s="109"/>
      <c r="AQ1277" s="109"/>
      <c r="AR1277" s="109"/>
      <c r="AS1277" s="109"/>
      <c r="AT1277" s="109"/>
      <c r="AU1277" s="109"/>
      <c r="AV1277" s="109"/>
      <c r="AW1277" s="109"/>
      <c r="AX1277" s="109"/>
      <c r="AY1277" s="109"/>
      <c r="AZ1277" s="109"/>
      <c r="BA1277" s="109"/>
      <c r="BB1277" s="109"/>
      <c r="BC1277" s="109"/>
      <c r="BD1277" s="109"/>
      <c r="BE1277" s="109"/>
      <c r="BF1277" s="109"/>
      <c r="BG1277" s="109"/>
      <c r="BH1277" s="109"/>
      <c r="BI1277" s="109"/>
      <c r="BJ1277" s="109"/>
      <c r="BK1277" s="109"/>
      <c r="BL1277" s="109"/>
      <c r="BM1277" s="109"/>
      <c r="BN1277" s="109"/>
      <c r="BO1277" s="109"/>
      <c r="BP1277" s="109"/>
      <c r="BQ1277" s="109"/>
      <c r="BR1277" s="109"/>
      <c r="BS1277" s="109"/>
      <c r="BT1277" s="109"/>
      <c r="BU1277" s="109"/>
      <c r="BV1277" s="109"/>
      <c r="BW1277" s="109"/>
      <c r="BX1277" s="109"/>
      <c r="BY1277" s="109"/>
      <c r="BZ1277" s="109"/>
      <c r="CA1277" s="109"/>
      <c r="CB1277" s="109"/>
      <c r="CC1277" s="109"/>
      <c r="CD1277" s="109"/>
      <c r="CE1277" s="109"/>
      <c r="CF1277" s="109"/>
      <c r="CG1277" s="109"/>
      <c r="CH1277" s="109"/>
      <c r="CI1277" s="109"/>
      <c r="CJ1277" s="109"/>
      <c r="CK1277" s="109"/>
      <c r="CL1277" s="109"/>
      <c r="CM1277" s="109"/>
      <c r="CN1277" s="109"/>
      <c r="CO1277" s="109"/>
      <c r="CP1277" s="109"/>
      <c r="CQ1277" s="109"/>
      <c r="CR1277" s="109"/>
      <c r="CS1277" s="109"/>
      <c r="CT1277" s="109"/>
      <c r="CU1277" s="109"/>
      <c r="CV1277" s="109"/>
      <c r="CW1277" s="109"/>
      <c r="CX1277" s="109"/>
      <c r="CY1277" s="109"/>
      <c r="CZ1277" s="109"/>
      <c r="DA1277" s="109"/>
    </row>
    <row r="1278" spans="1:105">
      <c r="A1278" s="109"/>
      <c r="B1278" s="109"/>
      <c r="C1278" s="109"/>
      <c r="D1278" s="109"/>
      <c r="E1278" s="110"/>
      <c r="F1278" s="110"/>
      <c r="G1278" s="110"/>
      <c r="H1278" s="110"/>
      <c r="I1278" s="110"/>
      <c r="J1278" s="110"/>
      <c r="K1278" s="110"/>
      <c r="L1278" s="110"/>
      <c r="M1278" s="110"/>
      <c r="N1278" s="110"/>
      <c r="O1278" s="110"/>
      <c r="P1278" s="111"/>
      <c r="Q1278" s="110"/>
      <c r="R1278" s="112"/>
      <c r="S1278" s="112"/>
      <c r="T1278" s="109"/>
      <c r="U1278" s="113"/>
      <c r="V1278" s="113"/>
      <c r="W1278" s="113"/>
      <c r="X1278" s="109"/>
      <c r="Y1278" s="109"/>
      <c r="Z1278" s="114"/>
      <c r="AA1278" s="109"/>
      <c r="AB1278" s="109"/>
      <c r="AC1278" s="109"/>
      <c r="AD1278" s="109"/>
      <c r="AE1278" s="109"/>
      <c r="AF1278" s="109"/>
      <c r="AG1278" s="109"/>
      <c r="AH1278" s="109"/>
      <c r="AI1278" s="109"/>
      <c r="AJ1278" s="109"/>
      <c r="AK1278" s="109"/>
      <c r="AL1278" s="109"/>
      <c r="AM1278" s="109"/>
      <c r="AN1278" s="109"/>
      <c r="AO1278" s="109"/>
      <c r="AP1278" s="109"/>
      <c r="AQ1278" s="109"/>
      <c r="AR1278" s="109"/>
      <c r="AS1278" s="109"/>
      <c r="AT1278" s="109"/>
      <c r="AU1278" s="109"/>
      <c r="AV1278" s="109"/>
      <c r="AW1278" s="109"/>
      <c r="AX1278" s="109"/>
      <c r="AY1278" s="109"/>
      <c r="AZ1278" s="109"/>
      <c r="BA1278" s="109"/>
      <c r="BB1278" s="109"/>
      <c r="BC1278" s="109"/>
      <c r="BD1278" s="109"/>
      <c r="BE1278" s="109"/>
      <c r="BF1278" s="109"/>
      <c r="BG1278" s="109"/>
      <c r="BH1278" s="109"/>
      <c r="BI1278" s="109"/>
      <c r="BJ1278" s="109"/>
      <c r="BK1278" s="109"/>
      <c r="BL1278" s="109"/>
      <c r="BM1278" s="109"/>
      <c r="BN1278" s="109"/>
      <c r="BO1278" s="109"/>
      <c r="BP1278" s="109"/>
      <c r="BQ1278" s="109"/>
      <c r="BR1278" s="109"/>
      <c r="BS1278" s="109"/>
      <c r="BT1278" s="109"/>
      <c r="BU1278" s="109"/>
      <c r="BV1278" s="109"/>
      <c r="BW1278" s="109"/>
      <c r="BX1278" s="109"/>
      <c r="BY1278" s="109"/>
      <c r="BZ1278" s="109"/>
      <c r="CA1278" s="109"/>
      <c r="CB1278" s="109"/>
      <c r="CC1278" s="109"/>
      <c r="CD1278" s="109"/>
      <c r="CE1278" s="109"/>
      <c r="CF1278" s="109"/>
      <c r="CG1278" s="109"/>
      <c r="CH1278" s="109"/>
      <c r="CI1278" s="109"/>
      <c r="CJ1278" s="109"/>
      <c r="CK1278" s="109"/>
      <c r="CL1278" s="109"/>
      <c r="CM1278" s="109"/>
      <c r="CN1278" s="109"/>
      <c r="CO1278" s="109"/>
      <c r="CP1278" s="109"/>
      <c r="CQ1278" s="109"/>
      <c r="CR1278" s="109"/>
      <c r="CS1278" s="109"/>
      <c r="CT1278" s="109"/>
      <c r="CU1278" s="109"/>
      <c r="CV1278" s="109"/>
      <c r="CW1278" s="109"/>
      <c r="CX1278" s="109"/>
      <c r="CY1278" s="109"/>
      <c r="CZ1278" s="109"/>
      <c r="DA1278" s="109"/>
    </row>
    <row r="1279" spans="1:105">
      <c r="A1279" s="109"/>
      <c r="B1279" s="109"/>
      <c r="C1279" s="109"/>
      <c r="D1279" s="109"/>
      <c r="E1279" s="110"/>
      <c r="F1279" s="110"/>
      <c r="G1279" s="110"/>
      <c r="H1279" s="110"/>
      <c r="I1279" s="110"/>
      <c r="J1279" s="110"/>
      <c r="K1279" s="110"/>
      <c r="L1279" s="110"/>
      <c r="M1279" s="110"/>
      <c r="N1279" s="110"/>
      <c r="O1279" s="110"/>
      <c r="P1279" s="111"/>
      <c r="Q1279" s="110"/>
      <c r="R1279" s="112"/>
      <c r="S1279" s="112"/>
      <c r="T1279" s="109"/>
      <c r="U1279" s="113"/>
      <c r="V1279" s="113"/>
      <c r="W1279" s="113"/>
      <c r="X1279" s="109"/>
      <c r="Y1279" s="109"/>
      <c r="Z1279" s="114"/>
      <c r="AA1279" s="109"/>
      <c r="AB1279" s="109"/>
      <c r="AC1279" s="109"/>
      <c r="AD1279" s="109"/>
      <c r="AE1279" s="109"/>
      <c r="AF1279" s="109"/>
      <c r="AG1279" s="109"/>
      <c r="AH1279" s="109"/>
      <c r="AI1279" s="109"/>
      <c r="AJ1279" s="109"/>
      <c r="AK1279" s="109"/>
      <c r="AL1279" s="109"/>
      <c r="AM1279" s="109"/>
      <c r="AN1279" s="109"/>
      <c r="AO1279" s="109"/>
      <c r="AP1279" s="109"/>
      <c r="AQ1279" s="109"/>
      <c r="AR1279" s="109"/>
      <c r="AS1279" s="109"/>
      <c r="AT1279" s="109"/>
      <c r="AU1279" s="109"/>
      <c r="AV1279" s="109"/>
      <c r="AW1279" s="109"/>
      <c r="AX1279" s="109"/>
      <c r="AY1279" s="109"/>
      <c r="AZ1279" s="109"/>
      <c r="BA1279" s="109"/>
      <c r="BB1279" s="109"/>
      <c r="BC1279" s="109"/>
      <c r="BD1279" s="109"/>
      <c r="BE1279" s="109"/>
      <c r="BF1279" s="109"/>
      <c r="BG1279" s="109"/>
      <c r="BH1279" s="109"/>
      <c r="BI1279" s="109"/>
      <c r="BJ1279" s="109"/>
      <c r="BK1279" s="109"/>
      <c r="BL1279" s="109"/>
      <c r="BM1279" s="109"/>
      <c r="BN1279" s="109"/>
      <c r="BO1279" s="109"/>
      <c r="BP1279" s="109"/>
      <c r="BQ1279" s="109"/>
      <c r="BR1279" s="109"/>
      <c r="BS1279" s="109"/>
      <c r="BT1279" s="109"/>
      <c r="BU1279" s="109"/>
      <c r="BV1279" s="109"/>
      <c r="BW1279" s="109"/>
      <c r="BX1279" s="109"/>
      <c r="BY1279" s="109"/>
      <c r="BZ1279" s="109"/>
      <c r="CA1279" s="109"/>
      <c r="CB1279" s="109"/>
      <c r="CC1279" s="109"/>
      <c r="CD1279" s="109"/>
      <c r="CE1279" s="109"/>
      <c r="CF1279" s="109"/>
      <c r="CG1279" s="109"/>
      <c r="CH1279" s="109"/>
      <c r="CI1279" s="109"/>
      <c r="CJ1279" s="109"/>
      <c r="CK1279" s="109"/>
      <c r="CL1279" s="109"/>
      <c r="CM1279" s="109"/>
      <c r="CN1279" s="109"/>
      <c r="CO1279" s="109"/>
      <c r="CP1279" s="109"/>
      <c r="CQ1279" s="109"/>
      <c r="CR1279" s="109"/>
      <c r="CS1279" s="109"/>
      <c r="CT1279" s="109"/>
      <c r="CU1279" s="109"/>
      <c r="CV1279" s="109"/>
      <c r="CW1279" s="109"/>
      <c r="CX1279" s="109"/>
      <c r="CY1279" s="109"/>
      <c r="CZ1279" s="109"/>
      <c r="DA1279" s="109"/>
    </row>
    <row r="1280" spans="1:105">
      <c r="A1280" s="109"/>
      <c r="B1280" s="109"/>
      <c r="C1280" s="109"/>
      <c r="D1280" s="109"/>
      <c r="E1280" s="110"/>
      <c r="F1280" s="110"/>
      <c r="G1280" s="110"/>
      <c r="H1280" s="110"/>
      <c r="I1280" s="110"/>
      <c r="J1280" s="110"/>
      <c r="K1280" s="110"/>
      <c r="L1280" s="110"/>
      <c r="M1280" s="110"/>
      <c r="N1280" s="110"/>
      <c r="O1280" s="110"/>
      <c r="P1280" s="111"/>
      <c r="Q1280" s="110"/>
      <c r="R1280" s="112"/>
      <c r="S1280" s="112"/>
      <c r="T1280" s="109"/>
      <c r="U1280" s="113"/>
      <c r="V1280" s="113"/>
      <c r="W1280" s="113"/>
      <c r="X1280" s="109"/>
      <c r="Y1280" s="109"/>
      <c r="Z1280" s="114"/>
      <c r="AA1280" s="109"/>
      <c r="AB1280" s="109"/>
      <c r="AC1280" s="109"/>
      <c r="AD1280" s="109"/>
      <c r="AE1280" s="109"/>
      <c r="AF1280" s="109"/>
      <c r="AG1280" s="109"/>
      <c r="AH1280" s="109"/>
      <c r="AI1280" s="109"/>
      <c r="AJ1280" s="109"/>
      <c r="AK1280" s="109"/>
      <c r="AL1280" s="109"/>
      <c r="AM1280" s="109"/>
      <c r="AN1280" s="109"/>
      <c r="AO1280" s="109"/>
      <c r="AP1280" s="109"/>
      <c r="AQ1280" s="109"/>
      <c r="AR1280" s="109"/>
      <c r="AS1280" s="109"/>
      <c r="AT1280" s="109"/>
      <c r="AU1280" s="109"/>
      <c r="AV1280" s="109"/>
      <c r="AW1280" s="109"/>
      <c r="AX1280" s="109"/>
      <c r="AY1280" s="109"/>
      <c r="AZ1280" s="109"/>
      <c r="BA1280" s="109"/>
      <c r="BB1280" s="109"/>
      <c r="BC1280" s="109"/>
      <c r="BD1280" s="109"/>
      <c r="BE1280" s="109"/>
      <c r="BF1280" s="109"/>
      <c r="BG1280" s="109"/>
      <c r="BH1280" s="109"/>
      <c r="BI1280" s="109"/>
      <c r="BJ1280" s="109"/>
      <c r="BK1280" s="109"/>
      <c r="BL1280" s="109"/>
      <c r="BM1280" s="109"/>
      <c r="BN1280" s="109"/>
      <c r="BO1280" s="109"/>
      <c r="BP1280" s="109"/>
      <c r="BQ1280" s="109"/>
      <c r="BR1280" s="109"/>
      <c r="BS1280" s="109"/>
      <c r="BT1280" s="109"/>
      <c r="BU1280" s="109"/>
      <c r="BV1280" s="109"/>
      <c r="BW1280" s="109"/>
      <c r="BX1280" s="109"/>
      <c r="BY1280" s="109"/>
      <c r="BZ1280" s="109"/>
      <c r="CA1280" s="109"/>
      <c r="CB1280" s="109"/>
      <c r="CC1280" s="109"/>
      <c r="CD1280" s="109"/>
      <c r="CE1280" s="109"/>
      <c r="CF1280" s="109"/>
      <c r="CG1280" s="109"/>
      <c r="CH1280" s="109"/>
      <c r="CI1280" s="109"/>
      <c r="CJ1280" s="109"/>
      <c r="CK1280" s="109"/>
      <c r="CL1280" s="109"/>
      <c r="CM1280" s="109"/>
      <c r="CN1280" s="109"/>
      <c r="CO1280" s="109"/>
      <c r="CP1280" s="109"/>
      <c r="CQ1280" s="109"/>
      <c r="CR1280" s="109"/>
      <c r="CS1280" s="109"/>
      <c r="CT1280" s="109"/>
      <c r="CU1280" s="109"/>
      <c r="CV1280" s="109"/>
      <c r="CW1280" s="109"/>
      <c r="CX1280" s="109"/>
      <c r="CY1280" s="109"/>
      <c r="CZ1280" s="109"/>
      <c r="DA1280" s="109"/>
    </row>
    <row r="1281" spans="1:105">
      <c r="A1281" s="109"/>
      <c r="B1281" s="109"/>
      <c r="C1281" s="109"/>
      <c r="D1281" s="109"/>
      <c r="E1281" s="110"/>
      <c r="F1281" s="110"/>
      <c r="G1281" s="110"/>
      <c r="H1281" s="110"/>
      <c r="I1281" s="110"/>
      <c r="J1281" s="110"/>
      <c r="K1281" s="110"/>
      <c r="L1281" s="110"/>
      <c r="M1281" s="110"/>
      <c r="N1281" s="110"/>
      <c r="O1281" s="110"/>
      <c r="P1281" s="111"/>
      <c r="Q1281" s="110"/>
      <c r="R1281" s="112"/>
      <c r="S1281" s="112"/>
      <c r="T1281" s="109"/>
      <c r="U1281" s="113"/>
      <c r="V1281" s="113"/>
      <c r="W1281" s="113"/>
      <c r="X1281" s="109"/>
      <c r="Y1281" s="109"/>
      <c r="Z1281" s="114"/>
      <c r="AA1281" s="109"/>
      <c r="AB1281" s="109"/>
      <c r="AC1281" s="109"/>
      <c r="AD1281" s="109"/>
      <c r="AE1281" s="109"/>
      <c r="AF1281" s="109"/>
      <c r="AG1281" s="109"/>
      <c r="AH1281" s="109"/>
      <c r="AI1281" s="109"/>
      <c r="AJ1281" s="109"/>
      <c r="AK1281" s="109"/>
      <c r="AL1281" s="109"/>
      <c r="AM1281" s="109"/>
      <c r="AN1281" s="109"/>
      <c r="AO1281" s="109"/>
      <c r="AP1281" s="109"/>
      <c r="AQ1281" s="109"/>
      <c r="AR1281" s="109"/>
      <c r="AS1281" s="109"/>
      <c r="AT1281" s="109"/>
      <c r="AU1281" s="109"/>
      <c r="AV1281" s="109"/>
      <c r="AW1281" s="109"/>
      <c r="AX1281" s="109"/>
      <c r="AY1281" s="109"/>
      <c r="AZ1281" s="109"/>
      <c r="BA1281" s="109"/>
      <c r="BB1281" s="109"/>
      <c r="BC1281" s="109"/>
      <c r="BD1281" s="109"/>
      <c r="BE1281" s="109"/>
      <c r="BF1281" s="109"/>
      <c r="BG1281" s="109"/>
      <c r="BH1281" s="109"/>
      <c r="BI1281" s="109"/>
      <c r="BJ1281" s="109"/>
      <c r="BK1281" s="109"/>
      <c r="BL1281" s="109"/>
      <c r="BM1281" s="109"/>
      <c r="BN1281" s="109"/>
      <c r="BO1281" s="109"/>
      <c r="BP1281" s="109"/>
      <c r="BQ1281" s="109"/>
      <c r="BR1281" s="109"/>
      <c r="BS1281" s="109"/>
      <c r="BT1281" s="109"/>
      <c r="BU1281" s="109"/>
      <c r="BV1281" s="109"/>
      <c r="BW1281" s="109"/>
      <c r="BX1281" s="109"/>
      <c r="BY1281" s="109"/>
      <c r="BZ1281" s="109"/>
      <c r="CA1281" s="109"/>
      <c r="CB1281" s="109"/>
      <c r="CC1281" s="109"/>
      <c r="CD1281" s="109"/>
      <c r="CE1281" s="109"/>
      <c r="CF1281" s="109"/>
      <c r="CG1281" s="109"/>
      <c r="CH1281" s="109"/>
      <c r="CI1281" s="109"/>
      <c r="CJ1281" s="109"/>
      <c r="CK1281" s="109"/>
      <c r="CL1281" s="109"/>
      <c r="CM1281" s="109"/>
      <c r="CN1281" s="109"/>
      <c r="CO1281" s="109"/>
      <c r="CP1281" s="109"/>
      <c r="CQ1281" s="109"/>
      <c r="CR1281" s="109"/>
      <c r="CS1281" s="109"/>
      <c r="CT1281" s="109"/>
      <c r="CU1281" s="109"/>
      <c r="CV1281" s="109"/>
      <c r="CW1281" s="109"/>
      <c r="CX1281" s="109"/>
      <c r="CY1281" s="109"/>
      <c r="CZ1281" s="109"/>
      <c r="DA1281" s="109"/>
    </row>
    <row r="1282" spans="1:105">
      <c r="A1282" s="109"/>
      <c r="B1282" s="109"/>
      <c r="C1282" s="109"/>
      <c r="D1282" s="109"/>
      <c r="E1282" s="110"/>
      <c r="F1282" s="110"/>
      <c r="G1282" s="110"/>
      <c r="H1282" s="110"/>
      <c r="I1282" s="110"/>
      <c r="J1282" s="110"/>
      <c r="K1282" s="110"/>
      <c r="L1282" s="110"/>
      <c r="M1282" s="110"/>
      <c r="N1282" s="110"/>
      <c r="O1282" s="110"/>
      <c r="P1282" s="111"/>
      <c r="Q1282" s="110"/>
      <c r="R1282" s="112"/>
      <c r="S1282" s="112"/>
      <c r="T1282" s="109"/>
      <c r="U1282" s="113"/>
      <c r="V1282" s="113"/>
      <c r="W1282" s="113"/>
      <c r="X1282" s="109"/>
      <c r="Y1282" s="109"/>
      <c r="Z1282" s="114"/>
      <c r="AA1282" s="109"/>
      <c r="AB1282" s="109"/>
      <c r="AC1282" s="109"/>
      <c r="AD1282" s="109"/>
      <c r="AE1282" s="109"/>
      <c r="AF1282" s="109"/>
      <c r="AG1282" s="109"/>
      <c r="AH1282" s="109"/>
      <c r="AI1282" s="109"/>
      <c r="AJ1282" s="109"/>
      <c r="AK1282" s="109"/>
      <c r="AL1282" s="109"/>
      <c r="AM1282" s="109"/>
      <c r="AN1282" s="109"/>
      <c r="AO1282" s="109"/>
      <c r="AP1282" s="109"/>
      <c r="AQ1282" s="109"/>
      <c r="AR1282" s="109"/>
      <c r="AS1282" s="109"/>
      <c r="AT1282" s="109"/>
      <c r="AU1282" s="109"/>
      <c r="AV1282" s="109"/>
      <c r="AW1282" s="109"/>
      <c r="AX1282" s="109"/>
      <c r="AY1282" s="109"/>
      <c r="AZ1282" s="109"/>
      <c r="BA1282" s="109"/>
      <c r="BB1282" s="109"/>
      <c r="BC1282" s="109"/>
      <c r="BD1282" s="109"/>
      <c r="BE1282" s="109"/>
      <c r="BF1282" s="109"/>
      <c r="BG1282" s="109"/>
      <c r="BH1282" s="109"/>
      <c r="BI1282" s="109"/>
      <c r="BJ1282" s="109"/>
      <c r="BK1282" s="109"/>
      <c r="BL1282" s="109"/>
      <c r="BM1282" s="109"/>
      <c r="BN1282" s="109"/>
      <c r="BO1282" s="109"/>
      <c r="BP1282" s="109"/>
      <c r="BQ1282" s="109"/>
      <c r="BR1282" s="109"/>
      <c r="BS1282" s="109"/>
      <c r="BT1282" s="109"/>
      <c r="BU1282" s="109"/>
      <c r="BV1282" s="109"/>
      <c r="BW1282" s="109"/>
      <c r="BX1282" s="109"/>
      <c r="BY1282" s="109"/>
      <c r="BZ1282" s="109"/>
      <c r="CA1282" s="109"/>
      <c r="CB1282" s="109"/>
      <c r="CC1282" s="109"/>
      <c r="CD1282" s="109"/>
      <c r="CE1282" s="109"/>
      <c r="CF1282" s="109"/>
      <c r="CG1282" s="109"/>
      <c r="CH1282" s="109"/>
      <c r="CI1282" s="109"/>
      <c r="CJ1282" s="109"/>
      <c r="CK1282" s="109"/>
      <c r="CL1282" s="109"/>
      <c r="CM1282" s="109"/>
      <c r="CN1282" s="109"/>
      <c r="CO1282" s="109"/>
      <c r="CP1282" s="109"/>
      <c r="CQ1282" s="109"/>
      <c r="CR1282" s="109"/>
      <c r="CS1282" s="109"/>
      <c r="CT1282" s="109"/>
      <c r="CU1282" s="109"/>
      <c r="CV1282" s="109"/>
      <c r="CW1282" s="109"/>
      <c r="CX1282" s="109"/>
      <c r="CY1282" s="109"/>
      <c r="CZ1282" s="109"/>
      <c r="DA1282" s="109"/>
    </row>
    <row r="1283" spans="1:105">
      <c r="A1283" s="109"/>
      <c r="B1283" s="109"/>
      <c r="C1283" s="109"/>
      <c r="D1283" s="109"/>
      <c r="E1283" s="110"/>
      <c r="F1283" s="110"/>
      <c r="G1283" s="110"/>
      <c r="H1283" s="110"/>
      <c r="I1283" s="110"/>
      <c r="J1283" s="110"/>
      <c r="K1283" s="110"/>
      <c r="L1283" s="110"/>
      <c r="M1283" s="110"/>
      <c r="N1283" s="110"/>
      <c r="O1283" s="110"/>
      <c r="P1283" s="111"/>
      <c r="Q1283" s="110"/>
      <c r="R1283" s="112"/>
      <c r="S1283" s="112"/>
      <c r="T1283" s="109"/>
      <c r="U1283" s="113"/>
      <c r="V1283" s="113"/>
      <c r="W1283" s="113"/>
      <c r="X1283" s="109"/>
      <c r="Y1283" s="109"/>
      <c r="Z1283" s="114"/>
      <c r="AA1283" s="109"/>
      <c r="AB1283" s="109"/>
      <c r="AC1283" s="109"/>
      <c r="AD1283" s="109"/>
      <c r="AE1283" s="109"/>
      <c r="AF1283" s="109"/>
      <c r="AG1283" s="109"/>
      <c r="AH1283" s="109"/>
      <c r="AI1283" s="109"/>
      <c r="AJ1283" s="109"/>
      <c r="AK1283" s="109"/>
      <c r="AL1283" s="109"/>
      <c r="AM1283" s="109"/>
      <c r="AN1283" s="109"/>
      <c r="AO1283" s="109"/>
      <c r="AP1283" s="109"/>
      <c r="AQ1283" s="109"/>
      <c r="AR1283" s="109"/>
      <c r="AS1283" s="109"/>
      <c r="AT1283" s="109"/>
      <c r="AU1283" s="109"/>
      <c r="AV1283" s="109"/>
      <c r="AW1283" s="109"/>
      <c r="AX1283" s="109"/>
      <c r="AY1283" s="109"/>
      <c r="AZ1283" s="109"/>
      <c r="BA1283" s="109"/>
      <c r="BB1283" s="109"/>
      <c r="BC1283" s="109"/>
      <c r="BD1283" s="109"/>
      <c r="BE1283" s="109"/>
      <c r="BF1283" s="109"/>
      <c r="BG1283" s="109"/>
      <c r="BH1283" s="109"/>
      <c r="BI1283" s="109"/>
      <c r="BJ1283" s="109"/>
      <c r="BK1283" s="109"/>
      <c r="BL1283" s="109"/>
      <c r="BM1283" s="109"/>
      <c r="BN1283" s="109"/>
      <c r="BO1283" s="109"/>
      <c r="BP1283" s="109"/>
      <c r="BQ1283" s="109"/>
      <c r="BR1283" s="109"/>
      <c r="BS1283" s="109"/>
      <c r="BT1283" s="109"/>
      <c r="BU1283" s="109"/>
      <c r="BV1283" s="109"/>
      <c r="BW1283" s="109"/>
      <c r="BX1283" s="109"/>
      <c r="BY1283" s="109"/>
      <c r="BZ1283" s="109"/>
      <c r="CA1283" s="109"/>
      <c r="CB1283" s="109"/>
      <c r="CC1283" s="109"/>
      <c r="CD1283" s="109"/>
      <c r="CE1283" s="109"/>
      <c r="CF1283" s="109"/>
      <c r="CG1283" s="109"/>
      <c r="CH1283" s="109"/>
      <c r="CI1283" s="109"/>
      <c r="CJ1283" s="109"/>
      <c r="CK1283" s="109"/>
      <c r="CL1283" s="109"/>
      <c r="CM1283" s="109"/>
      <c r="CN1283" s="109"/>
      <c r="CO1283" s="109"/>
      <c r="CP1283" s="109"/>
      <c r="CQ1283" s="109"/>
      <c r="CR1283" s="109"/>
      <c r="CS1283" s="109"/>
      <c r="CT1283" s="109"/>
      <c r="CU1283" s="109"/>
      <c r="CV1283" s="109"/>
      <c r="CW1283" s="109"/>
      <c r="CX1283" s="109"/>
      <c r="CY1283" s="109"/>
      <c r="CZ1283" s="109"/>
      <c r="DA1283" s="109"/>
    </row>
    <row r="1284" spans="1:105">
      <c r="A1284" s="109"/>
      <c r="B1284" s="109"/>
      <c r="C1284" s="109"/>
      <c r="D1284" s="109"/>
      <c r="E1284" s="110"/>
      <c r="F1284" s="110"/>
      <c r="G1284" s="110"/>
      <c r="H1284" s="110"/>
      <c r="I1284" s="110"/>
      <c r="J1284" s="110"/>
      <c r="K1284" s="110"/>
      <c r="L1284" s="110"/>
      <c r="M1284" s="110"/>
      <c r="N1284" s="110"/>
      <c r="O1284" s="110"/>
      <c r="P1284" s="111"/>
      <c r="Q1284" s="110"/>
      <c r="R1284" s="112"/>
      <c r="S1284" s="112"/>
      <c r="T1284" s="109"/>
      <c r="U1284" s="113"/>
      <c r="V1284" s="113"/>
      <c r="W1284" s="113"/>
      <c r="X1284" s="109"/>
      <c r="Y1284" s="109"/>
      <c r="Z1284" s="114"/>
      <c r="AA1284" s="109"/>
      <c r="AB1284" s="109"/>
      <c r="AC1284" s="109"/>
      <c r="AD1284" s="109"/>
      <c r="AE1284" s="109"/>
      <c r="AF1284" s="109"/>
      <c r="AG1284" s="109"/>
      <c r="AH1284" s="109"/>
      <c r="AI1284" s="109"/>
      <c r="AJ1284" s="109"/>
      <c r="AK1284" s="109"/>
      <c r="AL1284" s="109"/>
      <c r="AM1284" s="109"/>
      <c r="AN1284" s="109"/>
      <c r="AO1284" s="109"/>
      <c r="AP1284" s="109"/>
      <c r="AQ1284" s="109"/>
      <c r="AR1284" s="109"/>
      <c r="AS1284" s="109"/>
      <c r="AT1284" s="109"/>
      <c r="AU1284" s="109"/>
      <c r="AV1284" s="109"/>
      <c r="AW1284" s="109"/>
      <c r="AX1284" s="109"/>
      <c r="AY1284" s="109"/>
      <c r="AZ1284" s="109"/>
      <c r="BA1284" s="109"/>
      <c r="BB1284" s="109"/>
      <c r="BC1284" s="109"/>
      <c r="BD1284" s="109"/>
      <c r="BE1284" s="109"/>
      <c r="BF1284" s="109"/>
      <c r="BG1284" s="109"/>
      <c r="BH1284" s="109"/>
      <c r="BI1284" s="109"/>
      <c r="BJ1284" s="109"/>
      <c r="BK1284" s="109"/>
      <c r="BL1284" s="109"/>
      <c r="BM1284" s="109"/>
      <c r="BN1284" s="109"/>
      <c r="BO1284" s="109"/>
      <c r="BP1284" s="109"/>
      <c r="BQ1284" s="109"/>
      <c r="BR1284" s="109"/>
      <c r="BS1284" s="109"/>
      <c r="BT1284" s="109"/>
      <c r="BU1284" s="109"/>
      <c r="BV1284" s="109"/>
      <c r="BW1284" s="109"/>
      <c r="BX1284" s="109"/>
      <c r="BY1284" s="109"/>
      <c r="BZ1284" s="109"/>
      <c r="CA1284" s="109"/>
      <c r="CB1284" s="109"/>
      <c r="CC1284" s="109"/>
      <c r="CD1284" s="109"/>
      <c r="CE1284" s="109"/>
      <c r="CF1284" s="109"/>
      <c r="CG1284" s="109"/>
      <c r="CH1284" s="109"/>
      <c r="CI1284" s="109"/>
      <c r="CJ1284" s="109"/>
      <c r="CK1284" s="109"/>
      <c r="CL1284" s="109"/>
      <c r="CM1284" s="109"/>
      <c r="CN1284" s="109"/>
      <c r="CO1284" s="109"/>
      <c r="CP1284" s="109"/>
      <c r="CQ1284" s="109"/>
      <c r="CR1284" s="109"/>
      <c r="CS1284" s="109"/>
      <c r="CT1284" s="109"/>
      <c r="CU1284" s="109"/>
      <c r="CV1284" s="109"/>
      <c r="CW1284" s="109"/>
      <c r="CX1284" s="109"/>
      <c r="CY1284" s="109"/>
      <c r="CZ1284" s="109"/>
      <c r="DA1284" s="109"/>
    </row>
    <row r="1285" spans="1:105">
      <c r="A1285" s="109"/>
      <c r="B1285" s="109"/>
      <c r="C1285" s="109"/>
      <c r="D1285" s="109"/>
      <c r="E1285" s="110"/>
      <c r="F1285" s="110"/>
      <c r="G1285" s="110"/>
      <c r="H1285" s="110"/>
      <c r="I1285" s="110"/>
      <c r="J1285" s="110"/>
      <c r="K1285" s="110"/>
      <c r="L1285" s="110"/>
      <c r="M1285" s="110"/>
      <c r="N1285" s="110"/>
      <c r="O1285" s="110"/>
      <c r="P1285" s="111"/>
      <c r="Q1285" s="110"/>
      <c r="R1285" s="112"/>
      <c r="S1285" s="112"/>
      <c r="T1285" s="109"/>
      <c r="U1285" s="113"/>
      <c r="V1285" s="113"/>
      <c r="W1285" s="113"/>
      <c r="X1285" s="109"/>
      <c r="Y1285" s="109"/>
      <c r="Z1285" s="114"/>
      <c r="AA1285" s="109"/>
      <c r="AB1285" s="109"/>
      <c r="AC1285" s="109"/>
      <c r="AD1285" s="109"/>
      <c r="AE1285" s="109"/>
      <c r="AF1285" s="109"/>
      <c r="AG1285" s="109"/>
      <c r="AH1285" s="109"/>
      <c r="AI1285" s="109"/>
      <c r="AJ1285" s="109"/>
      <c r="AK1285" s="109"/>
      <c r="AL1285" s="109"/>
      <c r="AM1285" s="109"/>
      <c r="AN1285" s="109"/>
      <c r="AO1285" s="109"/>
      <c r="AP1285" s="109"/>
      <c r="AQ1285" s="109"/>
      <c r="AR1285" s="109"/>
      <c r="AS1285" s="109"/>
      <c r="AT1285" s="109"/>
      <c r="AU1285" s="109"/>
      <c r="AV1285" s="109"/>
      <c r="AW1285" s="109"/>
      <c r="AX1285" s="109"/>
      <c r="AY1285" s="109"/>
      <c r="AZ1285" s="109"/>
      <c r="BA1285" s="109"/>
      <c r="BB1285" s="109"/>
      <c r="BC1285" s="109"/>
      <c r="BD1285" s="109"/>
      <c r="BE1285" s="109"/>
      <c r="BF1285" s="109"/>
      <c r="BG1285" s="109"/>
      <c r="BH1285" s="109"/>
      <c r="BI1285" s="109"/>
      <c r="BJ1285" s="109"/>
      <c r="BK1285" s="109"/>
      <c r="BL1285" s="109"/>
      <c r="BM1285" s="109"/>
      <c r="BN1285" s="109"/>
      <c r="BO1285" s="109"/>
      <c r="BP1285" s="109"/>
      <c r="BQ1285" s="109"/>
      <c r="BR1285" s="109"/>
      <c r="BS1285" s="109"/>
      <c r="BT1285" s="109"/>
      <c r="BU1285" s="109"/>
      <c r="BV1285" s="109"/>
      <c r="BW1285" s="109"/>
      <c r="BX1285" s="109"/>
      <c r="BY1285" s="109"/>
      <c r="BZ1285" s="109"/>
      <c r="CA1285" s="109"/>
      <c r="CB1285" s="109"/>
      <c r="CC1285" s="109"/>
      <c r="CD1285" s="109"/>
      <c r="CE1285" s="109"/>
      <c r="CF1285" s="109"/>
      <c r="CG1285" s="109"/>
      <c r="CH1285" s="109"/>
      <c r="CI1285" s="109"/>
      <c r="CJ1285" s="109"/>
      <c r="CK1285" s="109"/>
      <c r="CL1285" s="109"/>
      <c r="CM1285" s="109"/>
      <c r="CN1285" s="109"/>
      <c r="CO1285" s="109"/>
      <c r="CP1285" s="109"/>
      <c r="CQ1285" s="109"/>
      <c r="CR1285" s="109"/>
      <c r="CS1285" s="109"/>
      <c r="CT1285" s="109"/>
      <c r="CU1285" s="109"/>
      <c r="CV1285" s="109"/>
      <c r="CW1285" s="109"/>
      <c r="CX1285" s="109"/>
      <c r="CY1285" s="109"/>
      <c r="CZ1285" s="109"/>
      <c r="DA1285" s="109"/>
    </row>
    <row r="1286" spans="1:105">
      <c r="A1286" s="109"/>
      <c r="B1286" s="109"/>
      <c r="C1286" s="109"/>
      <c r="D1286" s="109"/>
      <c r="E1286" s="110"/>
      <c r="F1286" s="110"/>
      <c r="G1286" s="110"/>
      <c r="H1286" s="110"/>
      <c r="I1286" s="110"/>
      <c r="J1286" s="110"/>
      <c r="K1286" s="110"/>
      <c r="L1286" s="110"/>
      <c r="M1286" s="110"/>
      <c r="N1286" s="110"/>
      <c r="O1286" s="110"/>
      <c r="P1286" s="111"/>
      <c r="Q1286" s="110"/>
      <c r="R1286" s="112"/>
      <c r="S1286" s="112"/>
      <c r="T1286" s="109"/>
      <c r="U1286" s="113"/>
      <c r="V1286" s="113"/>
      <c r="W1286" s="113"/>
      <c r="X1286" s="109"/>
      <c r="Y1286" s="109"/>
      <c r="Z1286" s="114"/>
      <c r="AA1286" s="109"/>
      <c r="AB1286" s="109"/>
      <c r="AC1286" s="109"/>
      <c r="AD1286" s="109"/>
      <c r="AE1286" s="109"/>
      <c r="AF1286" s="109"/>
      <c r="AG1286" s="109"/>
      <c r="AH1286" s="109"/>
      <c r="AI1286" s="109"/>
      <c r="AJ1286" s="109"/>
      <c r="AK1286" s="109"/>
      <c r="AL1286" s="109"/>
      <c r="AM1286" s="109"/>
      <c r="AN1286" s="109"/>
      <c r="AO1286" s="109"/>
      <c r="AP1286" s="109"/>
      <c r="AQ1286" s="109"/>
      <c r="AR1286" s="109"/>
      <c r="AS1286" s="109"/>
      <c r="AT1286" s="109"/>
      <c r="AU1286" s="109"/>
      <c r="AV1286" s="109"/>
      <c r="AW1286" s="109"/>
      <c r="AX1286" s="109"/>
      <c r="AY1286" s="109"/>
      <c r="AZ1286" s="109"/>
      <c r="BA1286" s="109"/>
      <c r="BB1286" s="109"/>
      <c r="BC1286" s="109"/>
      <c r="BD1286" s="109"/>
      <c r="BE1286" s="109"/>
      <c r="BF1286" s="109"/>
      <c r="BG1286" s="109"/>
      <c r="BH1286" s="109"/>
      <c r="BI1286" s="109"/>
      <c r="BJ1286" s="109"/>
      <c r="BK1286" s="109"/>
      <c r="BL1286" s="109"/>
      <c r="BM1286" s="109"/>
      <c r="BN1286" s="109"/>
      <c r="BO1286" s="109"/>
      <c r="BP1286" s="109"/>
      <c r="BQ1286" s="109"/>
      <c r="BR1286" s="109"/>
      <c r="BS1286" s="109"/>
      <c r="BT1286" s="109"/>
      <c r="BU1286" s="109"/>
      <c r="BV1286" s="109"/>
      <c r="BW1286" s="109"/>
      <c r="BX1286" s="109"/>
      <c r="BY1286" s="109"/>
      <c r="BZ1286" s="109"/>
      <c r="CA1286" s="109"/>
      <c r="CB1286" s="109"/>
      <c r="CC1286" s="109"/>
      <c r="CD1286" s="109"/>
      <c r="CE1286" s="109"/>
      <c r="CF1286" s="109"/>
      <c r="CG1286" s="109"/>
      <c r="CH1286" s="109"/>
      <c r="CI1286" s="109"/>
      <c r="CJ1286" s="109"/>
      <c r="CK1286" s="109"/>
      <c r="CL1286" s="109"/>
      <c r="CM1286" s="109"/>
      <c r="CN1286" s="109"/>
      <c r="CO1286" s="109"/>
      <c r="CP1286" s="109"/>
      <c r="CQ1286" s="109"/>
      <c r="CR1286" s="109"/>
      <c r="CS1286" s="109"/>
      <c r="CT1286" s="109"/>
      <c r="CU1286" s="109"/>
      <c r="CV1286" s="109"/>
      <c r="CW1286" s="109"/>
      <c r="CX1286" s="109"/>
      <c r="CY1286" s="109"/>
      <c r="CZ1286" s="109"/>
      <c r="DA1286" s="109"/>
    </row>
    <row r="1287" spans="1:105">
      <c r="A1287" s="109"/>
      <c r="B1287" s="109"/>
      <c r="C1287" s="109"/>
      <c r="D1287" s="109"/>
      <c r="E1287" s="110"/>
      <c r="F1287" s="110"/>
      <c r="G1287" s="110"/>
      <c r="H1287" s="110"/>
      <c r="I1287" s="110"/>
      <c r="J1287" s="110"/>
      <c r="K1287" s="110"/>
      <c r="L1287" s="110"/>
      <c r="M1287" s="110"/>
      <c r="N1287" s="110"/>
      <c r="O1287" s="110"/>
      <c r="P1287" s="111"/>
      <c r="Q1287" s="110"/>
      <c r="R1287" s="112"/>
      <c r="S1287" s="112"/>
      <c r="T1287" s="109"/>
      <c r="U1287" s="113"/>
      <c r="V1287" s="113"/>
      <c r="W1287" s="113"/>
      <c r="X1287" s="109"/>
      <c r="Y1287" s="109"/>
      <c r="Z1287" s="114"/>
      <c r="AA1287" s="109"/>
      <c r="AB1287" s="109"/>
      <c r="AC1287" s="109"/>
      <c r="AD1287" s="109"/>
      <c r="AE1287" s="109"/>
      <c r="AF1287" s="109"/>
      <c r="AG1287" s="109"/>
      <c r="AH1287" s="109"/>
      <c r="AI1287" s="109"/>
      <c r="AJ1287" s="109"/>
      <c r="AK1287" s="109"/>
      <c r="AL1287" s="109"/>
      <c r="AM1287" s="109"/>
      <c r="AN1287" s="109"/>
      <c r="AO1287" s="109"/>
      <c r="AP1287" s="109"/>
      <c r="AQ1287" s="109"/>
      <c r="AR1287" s="109"/>
      <c r="AS1287" s="109"/>
      <c r="AT1287" s="109"/>
      <c r="AU1287" s="109"/>
      <c r="AV1287" s="109"/>
      <c r="AW1287" s="109"/>
      <c r="AX1287" s="109"/>
      <c r="AY1287" s="109"/>
      <c r="AZ1287" s="109"/>
      <c r="BA1287" s="109"/>
      <c r="BB1287" s="109"/>
      <c r="BC1287" s="109"/>
      <c r="BD1287" s="109"/>
      <c r="BE1287" s="109"/>
      <c r="BF1287" s="109"/>
      <c r="BG1287" s="109"/>
      <c r="BH1287" s="109"/>
      <c r="BI1287" s="109"/>
      <c r="BJ1287" s="109"/>
      <c r="BK1287" s="109"/>
      <c r="BL1287" s="109"/>
      <c r="BM1287" s="109"/>
      <c r="BN1287" s="109"/>
      <c r="BO1287" s="109"/>
      <c r="BP1287" s="109"/>
      <c r="BQ1287" s="109"/>
      <c r="BR1287" s="109"/>
      <c r="BS1287" s="109"/>
      <c r="BT1287" s="109"/>
      <c r="BU1287" s="109"/>
      <c r="BV1287" s="109"/>
      <c r="BW1287" s="109"/>
      <c r="BX1287" s="109"/>
      <c r="BY1287" s="109"/>
      <c r="BZ1287" s="109"/>
      <c r="CA1287" s="109"/>
      <c r="CB1287" s="109"/>
      <c r="CC1287" s="109"/>
      <c r="CD1287" s="109"/>
      <c r="CE1287" s="109"/>
      <c r="CF1287" s="109"/>
      <c r="CG1287" s="109"/>
      <c r="CH1287" s="109"/>
      <c r="CI1287" s="109"/>
      <c r="CJ1287" s="109"/>
      <c r="CK1287" s="109"/>
      <c r="CL1287" s="109"/>
      <c r="CM1287" s="109"/>
      <c r="CN1287" s="109"/>
      <c r="CO1287" s="109"/>
      <c r="CP1287" s="109"/>
      <c r="CQ1287" s="109"/>
      <c r="CR1287" s="109"/>
      <c r="CS1287" s="109"/>
      <c r="CT1287" s="109"/>
      <c r="CU1287" s="109"/>
      <c r="CV1287" s="109"/>
      <c r="CW1287" s="109"/>
      <c r="CX1287" s="109"/>
      <c r="CY1287" s="109"/>
      <c r="CZ1287" s="109"/>
      <c r="DA1287" s="109"/>
    </row>
    <row r="1288" spans="1:105">
      <c r="A1288" s="109"/>
      <c r="B1288" s="109"/>
      <c r="C1288" s="109"/>
      <c r="D1288" s="109"/>
      <c r="E1288" s="110"/>
      <c r="F1288" s="110"/>
      <c r="G1288" s="110"/>
      <c r="H1288" s="110"/>
      <c r="I1288" s="110"/>
      <c r="J1288" s="110"/>
      <c r="K1288" s="110"/>
      <c r="L1288" s="110"/>
      <c r="M1288" s="110"/>
      <c r="N1288" s="110"/>
      <c r="O1288" s="110"/>
      <c r="P1288" s="111"/>
      <c r="Q1288" s="110"/>
      <c r="R1288" s="112"/>
      <c r="S1288" s="112"/>
      <c r="T1288" s="109"/>
      <c r="U1288" s="113"/>
      <c r="V1288" s="113"/>
      <c r="W1288" s="113"/>
      <c r="X1288" s="109"/>
      <c r="Y1288" s="109"/>
      <c r="Z1288" s="114"/>
      <c r="AA1288" s="109"/>
      <c r="AB1288" s="109"/>
      <c r="AC1288" s="109"/>
      <c r="AD1288" s="109"/>
      <c r="AE1288" s="109"/>
      <c r="AF1288" s="109"/>
      <c r="AG1288" s="109"/>
      <c r="AH1288" s="109"/>
      <c r="AI1288" s="109"/>
      <c r="AJ1288" s="109"/>
      <c r="AK1288" s="109"/>
      <c r="AL1288" s="109"/>
      <c r="AM1288" s="109"/>
      <c r="AN1288" s="109"/>
      <c r="AO1288" s="109"/>
      <c r="AP1288" s="109"/>
      <c r="AQ1288" s="109"/>
      <c r="AR1288" s="109"/>
      <c r="AS1288" s="109"/>
      <c r="AT1288" s="109"/>
      <c r="AU1288" s="109"/>
      <c r="AV1288" s="109"/>
      <c r="AW1288" s="109"/>
      <c r="AX1288" s="109"/>
      <c r="AY1288" s="109"/>
      <c r="AZ1288" s="109"/>
      <c r="BA1288" s="109"/>
      <c r="BB1288" s="109"/>
      <c r="BC1288" s="109"/>
      <c r="BD1288" s="109"/>
      <c r="BE1288" s="109"/>
      <c r="BF1288" s="109"/>
      <c r="BG1288" s="109"/>
      <c r="BH1288" s="109"/>
      <c r="BI1288" s="109"/>
      <c r="BJ1288" s="109"/>
      <c r="BK1288" s="109"/>
      <c r="BL1288" s="109"/>
      <c r="BM1288" s="109"/>
      <c r="BN1288" s="109"/>
      <c r="BO1288" s="109"/>
      <c r="BP1288" s="109"/>
      <c r="BQ1288" s="109"/>
      <c r="BR1288" s="109"/>
      <c r="BS1288" s="109"/>
      <c r="BT1288" s="109"/>
      <c r="BU1288" s="109"/>
      <c r="BV1288" s="109"/>
      <c r="BW1288" s="109"/>
      <c r="BX1288" s="109"/>
      <c r="BY1288" s="109"/>
      <c r="BZ1288" s="109"/>
      <c r="CA1288" s="109"/>
      <c r="CB1288" s="109"/>
      <c r="CC1288" s="109"/>
      <c r="CD1288" s="109"/>
      <c r="CE1288" s="109"/>
      <c r="CF1288" s="109"/>
      <c r="CG1288" s="109"/>
      <c r="CH1288" s="109"/>
      <c r="CI1288" s="109"/>
      <c r="CJ1288" s="109"/>
      <c r="CK1288" s="109"/>
      <c r="CL1288" s="109"/>
      <c r="CM1288" s="109"/>
      <c r="CN1288" s="109"/>
      <c r="CO1288" s="109"/>
      <c r="CP1288" s="109"/>
      <c r="CQ1288" s="109"/>
      <c r="CR1288" s="109"/>
      <c r="CS1288" s="109"/>
      <c r="CT1288" s="109"/>
      <c r="CU1288" s="109"/>
      <c r="CV1288" s="109"/>
      <c r="CW1288" s="109"/>
      <c r="CX1288" s="109"/>
      <c r="CY1288" s="109"/>
      <c r="CZ1288" s="109"/>
      <c r="DA1288" s="109"/>
    </row>
    <row r="1289" spans="1:105">
      <c r="A1289" s="109"/>
      <c r="B1289" s="109"/>
      <c r="C1289" s="109"/>
      <c r="D1289" s="109"/>
      <c r="E1289" s="110"/>
      <c r="F1289" s="110"/>
      <c r="G1289" s="110"/>
      <c r="H1289" s="110"/>
      <c r="I1289" s="110"/>
      <c r="J1289" s="110"/>
      <c r="K1289" s="110"/>
      <c r="L1289" s="110"/>
      <c r="M1289" s="110"/>
      <c r="N1289" s="110"/>
      <c r="O1289" s="110"/>
      <c r="P1289" s="111"/>
      <c r="Q1289" s="110"/>
      <c r="R1289" s="112"/>
      <c r="S1289" s="112"/>
      <c r="T1289" s="109"/>
      <c r="U1289" s="113"/>
      <c r="V1289" s="113"/>
      <c r="W1289" s="113"/>
      <c r="X1289" s="109"/>
      <c r="Y1289" s="109"/>
      <c r="Z1289" s="114"/>
      <c r="AA1289" s="109"/>
      <c r="AB1289" s="109"/>
      <c r="AC1289" s="109"/>
      <c r="AD1289" s="109"/>
      <c r="AE1289" s="109"/>
      <c r="AF1289" s="109"/>
      <c r="AG1289" s="109"/>
      <c r="AH1289" s="109"/>
      <c r="AI1289" s="109"/>
      <c r="AJ1289" s="109"/>
      <c r="AK1289" s="109"/>
      <c r="AL1289" s="109"/>
      <c r="AM1289" s="109"/>
      <c r="AN1289" s="109"/>
      <c r="AO1289" s="109"/>
      <c r="AP1289" s="109"/>
      <c r="AQ1289" s="109"/>
      <c r="AR1289" s="109"/>
      <c r="AS1289" s="109"/>
      <c r="AT1289" s="109"/>
      <c r="AU1289" s="109"/>
      <c r="AV1289" s="109"/>
      <c r="AW1289" s="109"/>
      <c r="AX1289" s="109"/>
      <c r="AY1289" s="109"/>
      <c r="AZ1289" s="109"/>
      <c r="BA1289" s="109"/>
      <c r="BB1289" s="109"/>
      <c r="BC1289" s="109"/>
      <c r="BD1289" s="109"/>
      <c r="BE1289" s="109"/>
      <c r="BF1289" s="109"/>
      <c r="BG1289" s="109"/>
      <c r="BH1289" s="109"/>
      <c r="BI1289" s="109"/>
      <c r="BJ1289" s="109"/>
      <c r="BK1289" s="109"/>
      <c r="BL1289" s="109"/>
      <c r="BM1289" s="109"/>
      <c r="BN1289" s="109"/>
      <c r="BO1289" s="109"/>
      <c r="BP1289" s="109"/>
      <c r="BQ1289" s="109"/>
      <c r="BR1289" s="109"/>
      <c r="BS1289" s="109"/>
      <c r="BT1289" s="109"/>
      <c r="BU1289" s="109"/>
      <c r="BV1289" s="109"/>
      <c r="BW1289" s="109"/>
      <c r="BX1289" s="109"/>
      <c r="BY1289" s="109"/>
      <c r="BZ1289" s="109"/>
      <c r="CA1289" s="109"/>
      <c r="CB1289" s="109"/>
      <c r="CC1289" s="109"/>
      <c r="CD1289" s="109"/>
      <c r="CE1289" s="109"/>
      <c r="CF1289" s="109"/>
      <c r="CG1289" s="109"/>
      <c r="CH1289" s="109"/>
      <c r="CI1289" s="109"/>
      <c r="CJ1289" s="109"/>
      <c r="CK1289" s="109"/>
      <c r="CL1289" s="109"/>
      <c r="CM1289" s="109"/>
      <c r="CN1289" s="109"/>
      <c r="CO1289" s="109"/>
      <c r="CP1289" s="109"/>
      <c r="CQ1289" s="109"/>
      <c r="CR1289" s="109"/>
      <c r="CS1289" s="109"/>
      <c r="CT1289" s="109"/>
      <c r="CU1289" s="109"/>
      <c r="CV1289" s="109"/>
      <c r="CW1289" s="109"/>
      <c r="CX1289" s="109"/>
      <c r="CY1289" s="109"/>
      <c r="CZ1289" s="109"/>
      <c r="DA1289" s="109"/>
    </row>
    <row r="1290" spans="1:105">
      <c r="A1290" s="109"/>
      <c r="B1290" s="109"/>
      <c r="C1290" s="109"/>
      <c r="D1290" s="109"/>
      <c r="E1290" s="110"/>
      <c r="F1290" s="110"/>
      <c r="G1290" s="110"/>
      <c r="H1290" s="110"/>
      <c r="I1290" s="110"/>
      <c r="J1290" s="110"/>
      <c r="K1290" s="110"/>
      <c r="L1290" s="110"/>
      <c r="M1290" s="110"/>
      <c r="N1290" s="110"/>
      <c r="O1290" s="110"/>
      <c r="P1290" s="111"/>
      <c r="Q1290" s="110"/>
      <c r="R1290" s="112"/>
      <c r="S1290" s="112"/>
      <c r="T1290" s="109"/>
      <c r="U1290" s="113"/>
      <c r="V1290" s="113"/>
      <c r="W1290" s="113"/>
      <c r="X1290" s="109"/>
      <c r="Y1290" s="109"/>
      <c r="Z1290" s="114"/>
      <c r="AA1290" s="109"/>
      <c r="AB1290" s="109"/>
      <c r="AC1290" s="109"/>
      <c r="AD1290" s="109"/>
      <c r="AE1290" s="109"/>
      <c r="AF1290" s="109"/>
      <c r="AG1290" s="109"/>
      <c r="AH1290" s="109"/>
      <c r="AI1290" s="109"/>
      <c r="AJ1290" s="109"/>
      <c r="AK1290" s="109"/>
      <c r="AL1290" s="109"/>
      <c r="AM1290" s="109"/>
      <c r="AN1290" s="109"/>
      <c r="AO1290" s="109"/>
      <c r="AP1290" s="109"/>
      <c r="AQ1290" s="109"/>
      <c r="AR1290" s="109"/>
      <c r="AS1290" s="109"/>
      <c r="AT1290" s="109"/>
      <c r="AU1290" s="109"/>
      <c r="AV1290" s="109"/>
      <c r="AW1290" s="109"/>
      <c r="AX1290" s="109"/>
      <c r="AY1290" s="109"/>
      <c r="AZ1290" s="109"/>
      <c r="BA1290" s="109"/>
      <c r="BB1290" s="109"/>
      <c r="BC1290" s="109"/>
      <c r="BD1290" s="109"/>
      <c r="BE1290" s="109"/>
      <c r="BF1290" s="109"/>
      <c r="BG1290" s="109"/>
      <c r="BH1290" s="109"/>
      <c r="BI1290" s="109"/>
      <c r="BJ1290" s="109"/>
      <c r="BK1290" s="109"/>
      <c r="BL1290" s="109"/>
      <c r="BM1290" s="109"/>
      <c r="BN1290" s="109"/>
      <c r="BO1290" s="109"/>
      <c r="BP1290" s="109"/>
      <c r="BQ1290" s="109"/>
      <c r="BR1290" s="109"/>
      <c r="BS1290" s="109"/>
      <c r="BT1290" s="109"/>
      <c r="BU1290" s="109"/>
      <c r="BV1290" s="109"/>
      <c r="BW1290" s="109"/>
      <c r="BX1290" s="109"/>
      <c r="BY1290" s="109"/>
      <c r="BZ1290" s="109"/>
      <c r="CA1290" s="109"/>
      <c r="CB1290" s="109"/>
      <c r="CC1290" s="109"/>
      <c r="CD1290" s="109"/>
      <c r="CE1290" s="109"/>
      <c r="CF1290" s="109"/>
      <c r="CG1290" s="109"/>
      <c r="CH1290" s="109"/>
      <c r="CI1290" s="109"/>
      <c r="CJ1290" s="109"/>
      <c r="CK1290" s="109"/>
      <c r="CL1290" s="109"/>
      <c r="CM1290" s="109"/>
      <c r="CN1290" s="109"/>
      <c r="CO1290" s="109"/>
      <c r="CP1290" s="109"/>
      <c r="CQ1290" s="109"/>
      <c r="CR1290" s="109"/>
      <c r="CS1290" s="109"/>
      <c r="CT1290" s="109"/>
      <c r="CU1290" s="109"/>
      <c r="CV1290" s="109"/>
      <c r="CW1290" s="109"/>
      <c r="CX1290" s="109"/>
      <c r="CY1290" s="109"/>
      <c r="CZ1290" s="109"/>
      <c r="DA1290" s="109"/>
    </row>
    <row r="1291" spans="1:105">
      <c r="A1291" s="109"/>
      <c r="B1291" s="109"/>
      <c r="C1291" s="109"/>
      <c r="D1291" s="109"/>
      <c r="E1291" s="110"/>
      <c r="F1291" s="110"/>
      <c r="G1291" s="110"/>
      <c r="H1291" s="110"/>
      <c r="I1291" s="110"/>
      <c r="J1291" s="110"/>
      <c r="K1291" s="110"/>
      <c r="L1291" s="110"/>
      <c r="M1291" s="110"/>
      <c r="N1291" s="110"/>
      <c r="O1291" s="110"/>
      <c r="P1291" s="111"/>
      <c r="Q1291" s="110"/>
      <c r="R1291" s="112"/>
      <c r="S1291" s="112"/>
      <c r="T1291" s="109"/>
      <c r="U1291" s="113"/>
      <c r="V1291" s="113"/>
      <c r="W1291" s="113"/>
      <c r="X1291" s="109"/>
      <c r="Y1291" s="109"/>
      <c r="Z1291" s="114"/>
      <c r="AA1291" s="109"/>
      <c r="AB1291" s="109"/>
      <c r="AC1291" s="109"/>
      <c r="AD1291" s="109"/>
      <c r="AE1291" s="109"/>
      <c r="AF1291" s="109"/>
      <c r="AG1291" s="109"/>
      <c r="AH1291" s="109"/>
      <c r="AI1291" s="109"/>
      <c r="AJ1291" s="109"/>
      <c r="AK1291" s="109"/>
      <c r="AL1291" s="109"/>
      <c r="AM1291" s="109"/>
      <c r="AN1291" s="109"/>
      <c r="AO1291" s="109"/>
      <c r="AP1291" s="109"/>
      <c r="AQ1291" s="109"/>
      <c r="AR1291" s="109"/>
      <c r="AS1291" s="109"/>
      <c r="AT1291" s="109"/>
      <c r="AU1291" s="109"/>
      <c r="AV1291" s="109"/>
      <c r="AW1291" s="109"/>
      <c r="AX1291" s="109"/>
      <c r="AY1291" s="109"/>
      <c r="AZ1291" s="109"/>
      <c r="BA1291" s="109"/>
      <c r="BB1291" s="109"/>
      <c r="BC1291" s="109"/>
      <c r="BD1291" s="109"/>
      <c r="BE1291" s="109"/>
      <c r="BF1291" s="109"/>
      <c r="BG1291" s="109"/>
      <c r="BH1291" s="109"/>
      <c r="BI1291" s="109"/>
      <c r="BJ1291" s="109"/>
      <c r="BK1291" s="109"/>
      <c r="BL1291" s="109"/>
      <c r="BM1291" s="109"/>
      <c r="BN1291" s="109"/>
      <c r="BO1291" s="109"/>
      <c r="BP1291" s="109"/>
      <c r="BQ1291" s="109"/>
      <c r="BR1291" s="109"/>
      <c r="BS1291" s="109"/>
      <c r="BT1291" s="109"/>
      <c r="BU1291" s="109"/>
      <c r="BV1291" s="109"/>
      <c r="BW1291" s="109"/>
      <c r="BX1291" s="109"/>
      <c r="BY1291" s="109"/>
      <c r="BZ1291" s="109"/>
      <c r="CA1291" s="109"/>
      <c r="CB1291" s="109"/>
      <c r="CC1291" s="109"/>
      <c r="CD1291" s="109"/>
      <c r="CE1291" s="109"/>
      <c r="CF1291" s="109"/>
      <c r="CG1291" s="109"/>
      <c r="CH1291" s="109"/>
      <c r="CI1291" s="109"/>
      <c r="CJ1291" s="109"/>
      <c r="CK1291" s="109"/>
      <c r="CL1291" s="109"/>
      <c r="CM1291" s="109"/>
      <c r="CN1291" s="109"/>
      <c r="CO1291" s="109"/>
      <c r="CP1291" s="109"/>
      <c r="CQ1291" s="109"/>
      <c r="CR1291" s="109"/>
      <c r="CS1291" s="109"/>
      <c r="CT1291" s="109"/>
      <c r="CU1291" s="109"/>
      <c r="CV1291" s="109"/>
      <c r="CW1291" s="109"/>
      <c r="CX1291" s="109"/>
      <c r="CY1291" s="109"/>
      <c r="CZ1291" s="109"/>
      <c r="DA1291" s="109"/>
    </row>
    <row r="1292" spans="1:105">
      <c r="A1292" s="109"/>
      <c r="B1292" s="109"/>
      <c r="C1292" s="109"/>
      <c r="D1292" s="109"/>
      <c r="E1292" s="110"/>
      <c r="F1292" s="110"/>
      <c r="G1292" s="110"/>
      <c r="H1292" s="110"/>
      <c r="I1292" s="110"/>
      <c r="J1292" s="110"/>
      <c r="K1292" s="110"/>
      <c r="L1292" s="110"/>
      <c r="M1292" s="110"/>
      <c r="N1292" s="110"/>
      <c r="O1292" s="110"/>
      <c r="P1292" s="111"/>
      <c r="Q1292" s="110"/>
      <c r="R1292" s="112"/>
      <c r="S1292" s="112"/>
      <c r="T1292" s="109"/>
      <c r="U1292" s="113"/>
      <c r="V1292" s="113"/>
      <c r="W1292" s="113"/>
      <c r="X1292" s="109"/>
      <c r="Y1292" s="109"/>
      <c r="Z1292" s="114"/>
      <c r="AA1292" s="109"/>
      <c r="AB1292" s="109"/>
      <c r="AC1292" s="109"/>
      <c r="AD1292" s="109"/>
      <c r="AE1292" s="109"/>
      <c r="AF1292" s="109"/>
      <c r="AG1292" s="109"/>
      <c r="AH1292" s="109"/>
      <c r="AI1292" s="109"/>
      <c r="AJ1292" s="109"/>
      <c r="AK1292" s="109"/>
      <c r="AL1292" s="109"/>
      <c r="AM1292" s="109"/>
      <c r="AN1292" s="109"/>
      <c r="AO1292" s="109"/>
      <c r="AP1292" s="109"/>
      <c r="AQ1292" s="109"/>
      <c r="AR1292" s="109"/>
      <c r="AS1292" s="109"/>
      <c r="AT1292" s="109"/>
      <c r="AU1292" s="109"/>
      <c r="AV1292" s="109"/>
      <c r="AW1292" s="109"/>
      <c r="AX1292" s="109"/>
      <c r="AY1292" s="109"/>
      <c r="AZ1292" s="109"/>
      <c r="BA1292" s="109"/>
      <c r="BB1292" s="109"/>
      <c r="BC1292" s="109"/>
      <c r="BD1292" s="109"/>
      <c r="BE1292" s="109"/>
      <c r="BF1292" s="109"/>
      <c r="BG1292" s="109"/>
      <c r="BH1292" s="109"/>
      <c r="BI1292" s="109"/>
      <c r="BJ1292" s="109"/>
      <c r="BK1292" s="109"/>
      <c r="BL1292" s="109"/>
      <c r="BM1292" s="109"/>
      <c r="BN1292" s="109"/>
      <c r="BO1292" s="109"/>
      <c r="BP1292" s="109"/>
      <c r="BQ1292" s="109"/>
      <c r="BR1292" s="109"/>
      <c r="BS1292" s="109"/>
      <c r="BT1292" s="109"/>
      <c r="BU1292" s="109"/>
      <c r="BV1292" s="109"/>
      <c r="BW1292" s="109"/>
      <c r="BX1292" s="109"/>
      <c r="BY1292" s="109"/>
      <c r="BZ1292" s="109"/>
      <c r="CA1292" s="109"/>
      <c r="CB1292" s="109"/>
      <c r="CC1292" s="109"/>
      <c r="CD1292" s="109"/>
      <c r="CE1292" s="109"/>
      <c r="CF1292" s="109"/>
      <c r="CG1292" s="109"/>
      <c r="CH1292" s="109"/>
      <c r="CI1292" s="109"/>
      <c r="CJ1292" s="109"/>
      <c r="CK1292" s="109"/>
      <c r="CL1292" s="109"/>
      <c r="CM1292" s="109"/>
      <c r="CN1292" s="109"/>
      <c r="CO1292" s="109"/>
      <c r="CP1292" s="109"/>
      <c r="CQ1292" s="109"/>
      <c r="CR1292" s="109"/>
      <c r="CS1292" s="109"/>
      <c r="CT1292" s="109"/>
      <c r="CU1292" s="109"/>
      <c r="CV1292" s="109"/>
      <c r="CW1292" s="109"/>
      <c r="CX1292" s="109"/>
      <c r="CY1292" s="109"/>
      <c r="CZ1292" s="109"/>
      <c r="DA1292" s="109"/>
    </row>
    <row r="1293" spans="1:105">
      <c r="A1293" s="109"/>
      <c r="B1293" s="109"/>
      <c r="C1293" s="109"/>
      <c r="D1293" s="109"/>
      <c r="E1293" s="110"/>
      <c r="F1293" s="110"/>
      <c r="G1293" s="110"/>
      <c r="H1293" s="110"/>
      <c r="I1293" s="110"/>
      <c r="J1293" s="110"/>
      <c r="K1293" s="110"/>
      <c r="L1293" s="110"/>
      <c r="M1293" s="110"/>
      <c r="N1293" s="110"/>
      <c r="O1293" s="110"/>
      <c r="P1293" s="111"/>
      <c r="Q1293" s="110"/>
      <c r="R1293" s="112"/>
      <c r="S1293" s="112"/>
      <c r="T1293" s="109"/>
      <c r="U1293" s="113"/>
      <c r="V1293" s="113"/>
      <c r="W1293" s="113"/>
      <c r="X1293" s="109"/>
      <c r="Y1293" s="109"/>
      <c r="Z1293" s="114"/>
      <c r="AA1293" s="109"/>
      <c r="AB1293" s="109"/>
      <c r="AC1293" s="109"/>
      <c r="AD1293" s="109"/>
      <c r="AE1293" s="109"/>
      <c r="AF1293" s="109"/>
      <c r="AG1293" s="109"/>
      <c r="AH1293" s="109"/>
      <c r="AI1293" s="109"/>
      <c r="AJ1293" s="109"/>
      <c r="AK1293" s="109"/>
      <c r="AL1293" s="109"/>
      <c r="AM1293" s="109"/>
      <c r="AN1293" s="109"/>
      <c r="AO1293" s="109"/>
      <c r="AP1293" s="109"/>
      <c r="AQ1293" s="109"/>
      <c r="AR1293" s="109"/>
      <c r="AS1293" s="109"/>
      <c r="AT1293" s="109"/>
      <c r="AU1293" s="109"/>
      <c r="AV1293" s="109"/>
      <c r="AW1293" s="109"/>
      <c r="AX1293" s="109"/>
      <c r="AY1293" s="109"/>
      <c r="AZ1293" s="109"/>
      <c r="BA1293" s="109"/>
      <c r="BB1293" s="109"/>
      <c r="BC1293" s="109"/>
      <c r="BD1293" s="109"/>
      <c r="BE1293" s="109"/>
      <c r="BF1293" s="109"/>
      <c r="BG1293" s="109"/>
      <c r="BH1293" s="109"/>
      <c r="BI1293" s="109"/>
      <c r="BJ1293" s="109"/>
      <c r="BK1293" s="109"/>
      <c r="BL1293" s="109"/>
      <c r="BM1293" s="109"/>
      <c r="BN1293" s="109"/>
      <c r="BO1293" s="109"/>
      <c r="BP1293" s="109"/>
      <c r="BQ1293" s="109"/>
      <c r="BR1293" s="109"/>
      <c r="BS1293" s="109"/>
      <c r="BT1293" s="109"/>
      <c r="BU1293" s="109"/>
      <c r="BV1293" s="109"/>
      <c r="BW1293" s="109"/>
      <c r="BX1293" s="109"/>
      <c r="BY1293" s="109"/>
      <c r="BZ1293" s="109"/>
      <c r="CA1293" s="109"/>
      <c r="CB1293" s="109"/>
      <c r="CC1293" s="109"/>
      <c r="CD1293" s="109"/>
      <c r="CE1293" s="109"/>
      <c r="CF1293" s="109"/>
      <c r="CG1293" s="109"/>
      <c r="CH1293" s="109"/>
      <c r="CI1293" s="109"/>
      <c r="CJ1293" s="109"/>
      <c r="CK1293" s="109"/>
      <c r="CL1293" s="109"/>
      <c r="CM1293" s="109"/>
      <c r="CN1293" s="109"/>
      <c r="CO1293" s="109"/>
      <c r="CP1293" s="109"/>
      <c r="CQ1293" s="109"/>
      <c r="CR1293" s="109"/>
      <c r="CS1293" s="109"/>
      <c r="CT1293" s="109"/>
      <c r="CU1293" s="109"/>
      <c r="CV1293" s="109"/>
      <c r="CW1293" s="109"/>
      <c r="CX1293" s="109"/>
      <c r="CY1293" s="109"/>
      <c r="CZ1293" s="109"/>
      <c r="DA1293" s="109"/>
    </row>
    <row r="1294" spans="1:105">
      <c r="A1294" s="109"/>
      <c r="B1294" s="109"/>
      <c r="C1294" s="109"/>
      <c r="D1294" s="109"/>
      <c r="E1294" s="110"/>
      <c r="F1294" s="110"/>
      <c r="G1294" s="110"/>
      <c r="H1294" s="110"/>
      <c r="I1294" s="110"/>
      <c r="J1294" s="110"/>
      <c r="K1294" s="110"/>
      <c r="L1294" s="110"/>
      <c r="M1294" s="110"/>
      <c r="N1294" s="110"/>
      <c r="O1294" s="110"/>
      <c r="P1294" s="111"/>
      <c r="Q1294" s="110"/>
      <c r="R1294" s="112"/>
      <c r="S1294" s="112"/>
      <c r="T1294" s="109"/>
      <c r="U1294" s="113"/>
      <c r="V1294" s="113"/>
      <c r="W1294" s="113"/>
      <c r="X1294" s="109"/>
      <c r="Y1294" s="109"/>
      <c r="Z1294" s="114"/>
      <c r="AA1294" s="109"/>
      <c r="AB1294" s="109"/>
      <c r="AC1294" s="109"/>
      <c r="AD1294" s="109"/>
      <c r="AE1294" s="109"/>
      <c r="AF1294" s="109"/>
      <c r="AG1294" s="109"/>
      <c r="AH1294" s="109"/>
      <c r="AI1294" s="109"/>
      <c r="AJ1294" s="109"/>
      <c r="AK1294" s="109"/>
      <c r="AL1294" s="109"/>
      <c r="AM1294" s="109"/>
      <c r="AN1294" s="109"/>
      <c r="AO1294" s="109"/>
      <c r="AP1294" s="109"/>
      <c r="AQ1294" s="109"/>
      <c r="AR1294" s="109"/>
      <c r="AS1294" s="109"/>
      <c r="AT1294" s="109"/>
      <c r="AU1294" s="109"/>
      <c r="AV1294" s="109"/>
      <c r="AW1294" s="109"/>
      <c r="AX1294" s="109"/>
      <c r="AY1294" s="109"/>
      <c r="AZ1294" s="109"/>
      <c r="BA1294" s="109"/>
      <c r="BB1294" s="109"/>
      <c r="BC1294" s="109"/>
      <c r="BD1294" s="109"/>
      <c r="BE1294" s="109"/>
      <c r="BF1294" s="109"/>
      <c r="BG1294" s="109"/>
      <c r="BH1294" s="109"/>
      <c r="BI1294" s="109"/>
      <c r="BJ1294" s="109"/>
      <c r="BK1294" s="109"/>
      <c r="BL1294" s="109"/>
      <c r="BM1294" s="109"/>
      <c r="BN1294" s="109"/>
      <c r="BO1294" s="109"/>
      <c r="BP1294" s="109"/>
      <c r="BQ1294" s="109"/>
      <c r="BR1294" s="109"/>
      <c r="BS1294" s="109"/>
      <c r="BT1294" s="109"/>
      <c r="BU1294" s="109"/>
      <c r="BV1294" s="109"/>
      <c r="BW1294" s="109"/>
      <c r="BX1294" s="109"/>
      <c r="BY1294" s="109"/>
      <c r="BZ1294" s="109"/>
      <c r="CA1294" s="109"/>
      <c r="CB1294" s="109"/>
      <c r="CC1294" s="109"/>
      <c r="CD1294" s="109"/>
      <c r="CE1294" s="109"/>
      <c r="CF1294" s="109"/>
      <c r="CG1294" s="109"/>
      <c r="CH1294" s="109"/>
      <c r="CI1294" s="109"/>
      <c r="CJ1294" s="109"/>
      <c r="CK1294" s="109"/>
      <c r="CL1294" s="109"/>
      <c r="CM1294" s="109"/>
      <c r="CN1294" s="109"/>
      <c r="CO1294" s="109"/>
      <c r="CP1294" s="109"/>
      <c r="CQ1294" s="109"/>
      <c r="CR1294" s="109"/>
      <c r="CS1294" s="109"/>
      <c r="CT1294" s="109"/>
      <c r="CU1294" s="109"/>
      <c r="CV1294" s="109"/>
      <c r="CW1294" s="109"/>
      <c r="CX1294" s="109"/>
      <c r="CY1294" s="109"/>
      <c r="CZ1294" s="109"/>
      <c r="DA1294" s="109"/>
    </row>
    <row r="1295" spans="1:105">
      <c r="A1295" s="109"/>
      <c r="B1295" s="109"/>
      <c r="C1295" s="109"/>
      <c r="D1295" s="109"/>
      <c r="E1295" s="110"/>
      <c r="F1295" s="110"/>
      <c r="G1295" s="110"/>
      <c r="H1295" s="110"/>
      <c r="I1295" s="110"/>
      <c r="J1295" s="110"/>
      <c r="K1295" s="110"/>
      <c r="L1295" s="110"/>
      <c r="M1295" s="110"/>
      <c r="N1295" s="110"/>
      <c r="O1295" s="110"/>
      <c r="P1295" s="111"/>
      <c r="Q1295" s="110"/>
      <c r="R1295" s="112"/>
      <c r="S1295" s="112"/>
      <c r="T1295" s="109"/>
      <c r="U1295" s="113"/>
      <c r="V1295" s="113"/>
      <c r="W1295" s="113"/>
      <c r="X1295" s="109"/>
      <c r="Y1295" s="109"/>
      <c r="Z1295" s="114"/>
      <c r="AA1295" s="109"/>
      <c r="AB1295" s="109"/>
      <c r="AC1295" s="109"/>
      <c r="AD1295" s="109"/>
      <c r="AE1295" s="109"/>
      <c r="AF1295" s="109"/>
      <c r="AG1295" s="109"/>
      <c r="AH1295" s="109"/>
      <c r="AI1295" s="109"/>
      <c r="AJ1295" s="109"/>
      <c r="AK1295" s="109"/>
      <c r="AL1295" s="109"/>
      <c r="AM1295" s="109"/>
      <c r="AN1295" s="109"/>
      <c r="AO1295" s="109"/>
      <c r="AP1295" s="109"/>
      <c r="AQ1295" s="109"/>
      <c r="AR1295" s="109"/>
      <c r="AS1295" s="109"/>
      <c r="AT1295" s="109"/>
      <c r="AU1295" s="109"/>
      <c r="AV1295" s="109"/>
      <c r="AW1295" s="109"/>
      <c r="AX1295" s="109"/>
      <c r="AY1295" s="109"/>
      <c r="AZ1295" s="109"/>
      <c r="BA1295" s="109"/>
      <c r="BB1295" s="109"/>
      <c r="BC1295" s="109"/>
      <c r="BD1295" s="109"/>
      <c r="BE1295" s="109"/>
      <c r="BF1295" s="109"/>
      <c r="BG1295" s="109"/>
      <c r="BH1295" s="109"/>
      <c r="BI1295" s="109"/>
      <c r="BJ1295" s="109"/>
      <c r="BK1295" s="109"/>
      <c r="BL1295" s="109"/>
      <c r="BM1295" s="109"/>
      <c r="BN1295" s="109"/>
      <c r="BO1295" s="109"/>
      <c r="BP1295" s="109"/>
      <c r="BQ1295" s="109"/>
      <c r="BR1295" s="109"/>
      <c r="BS1295" s="109"/>
      <c r="BT1295" s="109"/>
      <c r="BU1295" s="109"/>
      <c r="BV1295" s="109"/>
      <c r="BW1295" s="109"/>
      <c r="BX1295" s="109"/>
      <c r="BY1295" s="109"/>
      <c r="BZ1295" s="109"/>
      <c r="CA1295" s="109"/>
      <c r="CB1295" s="109"/>
      <c r="CC1295" s="109"/>
      <c r="CD1295" s="109"/>
      <c r="CE1295" s="109"/>
      <c r="CF1295" s="109"/>
      <c r="CG1295" s="109"/>
      <c r="CH1295" s="109"/>
      <c r="CI1295" s="109"/>
      <c r="CJ1295" s="109"/>
      <c r="CK1295" s="109"/>
      <c r="CL1295" s="109"/>
      <c r="CM1295" s="109"/>
      <c r="CN1295" s="109"/>
      <c r="CO1295" s="109"/>
      <c r="CP1295" s="109"/>
      <c r="CQ1295" s="109"/>
      <c r="CR1295" s="109"/>
      <c r="CS1295" s="109"/>
      <c r="CT1295" s="109"/>
      <c r="CU1295" s="109"/>
      <c r="CV1295" s="109"/>
      <c r="CW1295" s="109"/>
      <c r="CX1295" s="109"/>
      <c r="CY1295" s="109"/>
      <c r="CZ1295" s="109"/>
      <c r="DA1295" s="109"/>
    </row>
    <row r="1296" spans="1:105">
      <c r="A1296" s="109"/>
      <c r="B1296" s="109"/>
      <c r="C1296" s="109"/>
      <c r="D1296" s="109"/>
      <c r="E1296" s="110"/>
      <c r="F1296" s="110"/>
      <c r="G1296" s="110"/>
      <c r="H1296" s="110"/>
      <c r="I1296" s="110"/>
      <c r="J1296" s="110"/>
      <c r="K1296" s="110"/>
      <c r="L1296" s="110"/>
      <c r="M1296" s="110"/>
      <c r="N1296" s="110"/>
      <c r="O1296" s="110"/>
      <c r="P1296" s="111"/>
      <c r="Q1296" s="110"/>
      <c r="R1296" s="112"/>
      <c r="S1296" s="112"/>
      <c r="T1296" s="109"/>
      <c r="U1296" s="113"/>
      <c r="V1296" s="113"/>
      <c r="W1296" s="113"/>
      <c r="X1296" s="109"/>
      <c r="Y1296" s="109"/>
      <c r="Z1296" s="114"/>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W1296" s="109"/>
      <c r="AX1296" s="109"/>
      <c r="AY1296" s="109"/>
      <c r="AZ1296" s="109"/>
      <c r="BA1296" s="109"/>
      <c r="BB1296" s="109"/>
      <c r="BC1296" s="109"/>
      <c r="BD1296" s="109"/>
      <c r="BE1296" s="109"/>
      <c r="BF1296" s="109"/>
      <c r="BG1296" s="109"/>
      <c r="BH1296" s="109"/>
      <c r="BI1296" s="109"/>
      <c r="BJ1296" s="109"/>
      <c r="BK1296" s="109"/>
      <c r="BL1296" s="109"/>
      <c r="BM1296" s="109"/>
      <c r="BN1296" s="109"/>
      <c r="BO1296" s="109"/>
      <c r="BP1296" s="109"/>
      <c r="BQ1296" s="109"/>
      <c r="BR1296" s="109"/>
      <c r="BS1296" s="109"/>
      <c r="BT1296" s="109"/>
      <c r="BU1296" s="109"/>
      <c r="BV1296" s="109"/>
      <c r="BW1296" s="109"/>
      <c r="BX1296" s="109"/>
      <c r="BY1296" s="109"/>
      <c r="BZ1296" s="109"/>
      <c r="CA1296" s="109"/>
      <c r="CB1296" s="109"/>
      <c r="CC1296" s="109"/>
      <c r="CD1296" s="109"/>
      <c r="CE1296" s="109"/>
      <c r="CF1296" s="109"/>
      <c r="CG1296" s="109"/>
      <c r="CH1296" s="109"/>
      <c r="CI1296" s="109"/>
      <c r="CJ1296" s="109"/>
      <c r="CK1296" s="109"/>
      <c r="CL1296" s="109"/>
      <c r="CM1296" s="109"/>
      <c r="CN1296" s="109"/>
      <c r="CO1296" s="109"/>
      <c r="CP1296" s="109"/>
      <c r="CQ1296" s="109"/>
      <c r="CR1296" s="109"/>
      <c r="CS1296" s="109"/>
      <c r="CT1296" s="109"/>
      <c r="CU1296" s="109"/>
      <c r="CV1296" s="109"/>
      <c r="CW1296" s="109"/>
      <c r="CX1296" s="109"/>
      <c r="CY1296" s="109"/>
      <c r="CZ1296" s="109"/>
      <c r="DA1296" s="109"/>
    </row>
    <row r="1297" spans="1:105">
      <c r="A1297" s="109"/>
      <c r="B1297" s="109"/>
      <c r="C1297" s="109"/>
      <c r="D1297" s="109"/>
      <c r="E1297" s="110"/>
      <c r="F1297" s="110"/>
      <c r="G1297" s="110"/>
      <c r="H1297" s="110"/>
      <c r="I1297" s="110"/>
      <c r="J1297" s="110"/>
      <c r="K1297" s="110"/>
      <c r="L1297" s="110"/>
      <c r="M1297" s="110"/>
      <c r="N1297" s="110"/>
      <c r="O1297" s="110"/>
      <c r="P1297" s="111"/>
      <c r="Q1297" s="110"/>
      <c r="R1297" s="112"/>
      <c r="S1297" s="112"/>
      <c r="T1297" s="109"/>
      <c r="U1297" s="113"/>
      <c r="V1297" s="113"/>
      <c r="W1297" s="113"/>
      <c r="X1297" s="109"/>
      <c r="Y1297" s="109"/>
      <c r="Z1297" s="114"/>
      <c r="AA1297" s="109"/>
      <c r="AB1297" s="109"/>
      <c r="AC1297" s="109"/>
      <c r="AD1297" s="109"/>
      <c r="AE1297" s="109"/>
      <c r="AF1297" s="109"/>
      <c r="AG1297" s="109"/>
      <c r="AH1297" s="109"/>
      <c r="AI1297" s="109"/>
      <c r="AJ1297" s="109"/>
      <c r="AK1297" s="109"/>
      <c r="AL1297" s="109"/>
      <c r="AM1297" s="109"/>
      <c r="AN1297" s="109"/>
      <c r="AO1297" s="109"/>
      <c r="AP1297" s="109"/>
      <c r="AQ1297" s="109"/>
      <c r="AR1297" s="109"/>
      <c r="AS1297" s="109"/>
      <c r="AT1297" s="109"/>
      <c r="AU1297" s="109"/>
      <c r="AV1297" s="109"/>
      <c r="AW1297" s="109"/>
      <c r="AX1297" s="109"/>
      <c r="AY1297" s="109"/>
      <c r="AZ1297" s="109"/>
      <c r="BA1297" s="109"/>
      <c r="BB1297" s="109"/>
      <c r="BC1297" s="109"/>
      <c r="BD1297" s="109"/>
      <c r="BE1297" s="109"/>
      <c r="BF1297" s="109"/>
      <c r="BG1297" s="109"/>
      <c r="BH1297" s="109"/>
      <c r="BI1297" s="109"/>
      <c r="BJ1297" s="109"/>
      <c r="BK1297" s="109"/>
      <c r="BL1297" s="109"/>
      <c r="BM1297" s="109"/>
      <c r="BN1297" s="109"/>
      <c r="BO1297" s="109"/>
      <c r="BP1297" s="109"/>
      <c r="BQ1297" s="109"/>
      <c r="BR1297" s="109"/>
      <c r="BS1297" s="109"/>
      <c r="BT1297" s="109"/>
      <c r="BU1297" s="109"/>
      <c r="BV1297" s="109"/>
      <c r="BW1297" s="109"/>
      <c r="BX1297" s="109"/>
      <c r="BY1297" s="109"/>
      <c r="BZ1297" s="109"/>
      <c r="CA1297" s="109"/>
      <c r="CB1297" s="109"/>
      <c r="CC1297" s="109"/>
      <c r="CD1297" s="109"/>
      <c r="CE1297" s="109"/>
      <c r="CF1297" s="109"/>
      <c r="CG1297" s="109"/>
      <c r="CH1297" s="109"/>
      <c r="CI1297" s="109"/>
      <c r="CJ1297" s="109"/>
      <c r="CK1297" s="109"/>
      <c r="CL1297" s="109"/>
      <c r="CM1297" s="109"/>
      <c r="CN1297" s="109"/>
      <c r="CO1297" s="109"/>
      <c r="CP1297" s="109"/>
      <c r="CQ1297" s="109"/>
      <c r="CR1297" s="109"/>
      <c r="CS1297" s="109"/>
      <c r="CT1297" s="109"/>
      <c r="CU1297" s="109"/>
      <c r="CV1297" s="109"/>
      <c r="CW1297" s="109"/>
      <c r="CX1297" s="109"/>
      <c r="CY1297" s="109"/>
      <c r="CZ1297" s="109"/>
      <c r="DA1297" s="109"/>
    </row>
    <row r="1298" spans="1:105">
      <c r="A1298" s="109"/>
      <c r="B1298" s="109"/>
      <c r="C1298" s="109"/>
      <c r="D1298" s="109"/>
      <c r="E1298" s="110"/>
      <c r="F1298" s="110"/>
      <c r="G1298" s="110"/>
      <c r="H1298" s="110"/>
      <c r="I1298" s="110"/>
      <c r="J1298" s="110"/>
      <c r="K1298" s="110"/>
      <c r="L1298" s="110"/>
      <c r="M1298" s="110"/>
      <c r="N1298" s="110"/>
      <c r="O1298" s="110"/>
      <c r="P1298" s="111"/>
      <c r="Q1298" s="110"/>
      <c r="R1298" s="112"/>
      <c r="S1298" s="112"/>
      <c r="T1298" s="109"/>
      <c r="U1298" s="113"/>
      <c r="V1298" s="113"/>
      <c r="W1298" s="113"/>
      <c r="X1298" s="109"/>
      <c r="Y1298" s="109"/>
      <c r="Z1298" s="114"/>
      <c r="AA1298" s="109"/>
      <c r="AB1298" s="109"/>
      <c r="AC1298" s="109"/>
      <c r="AD1298" s="109"/>
      <c r="AE1298" s="109"/>
      <c r="AF1298" s="109"/>
      <c r="AG1298" s="109"/>
      <c r="AH1298" s="109"/>
      <c r="AI1298" s="109"/>
      <c r="AJ1298" s="109"/>
      <c r="AK1298" s="109"/>
      <c r="AL1298" s="109"/>
      <c r="AM1298" s="109"/>
      <c r="AN1298" s="109"/>
      <c r="AO1298" s="109"/>
      <c r="AP1298" s="109"/>
      <c r="AQ1298" s="109"/>
      <c r="AR1298" s="109"/>
      <c r="AS1298" s="109"/>
      <c r="AT1298" s="109"/>
      <c r="AU1298" s="109"/>
      <c r="AV1298" s="109"/>
      <c r="AW1298" s="109"/>
      <c r="AX1298" s="109"/>
      <c r="AY1298" s="109"/>
      <c r="AZ1298" s="109"/>
      <c r="BA1298" s="109"/>
      <c r="BB1298" s="109"/>
      <c r="BC1298" s="109"/>
      <c r="BD1298" s="109"/>
      <c r="BE1298" s="109"/>
      <c r="BF1298" s="109"/>
      <c r="BG1298" s="109"/>
      <c r="BH1298" s="109"/>
      <c r="BI1298" s="109"/>
      <c r="BJ1298" s="109"/>
      <c r="BK1298" s="109"/>
      <c r="BL1298" s="109"/>
      <c r="BM1298" s="109"/>
      <c r="BN1298" s="109"/>
      <c r="BO1298" s="109"/>
      <c r="BP1298" s="109"/>
      <c r="BQ1298" s="109"/>
      <c r="BR1298" s="109"/>
      <c r="BS1298" s="109"/>
      <c r="BT1298" s="109"/>
      <c r="BU1298" s="109"/>
      <c r="BV1298" s="109"/>
      <c r="BW1298" s="109"/>
      <c r="BX1298" s="109"/>
      <c r="BY1298" s="109"/>
      <c r="BZ1298" s="109"/>
      <c r="CA1298" s="109"/>
      <c r="CB1298" s="109"/>
      <c r="CC1298" s="109"/>
      <c r="CD1298" s="109"/>
      <c r="CE1298" s="109"/>
      <c r="CF1298" s="109"/>
      <c r="CG1298" s="109"/>
      <c r="CH1298" s="109"/>
      <c r="CI1298" s="109"/>
      <c r="CJ1298" s="109"/>
      <c r="CK1298" s="109"/>
      <c r="CL1298" s="109"/>
      <c r="CM1298" s="109"/>
      <c r="CN1298" s="109"/>
      <c r="CO1298" s="109"/>
      <c r="CP1298" s="109"/>
      <c r="CQ1298" s="109"/>
      <c r="CR1298" s="109"/>
      <c r="CS1298" s="109"/>
      <c r="CT1298" s="109"/>
      <c r="CU1298" s="109"/>
      <c r="CV1298" s="109"/>
      <c r="CW1298" s="109"/>
      <c r="CX1298" s="109"/>
      <c r="CY1298" s="109"/>
      <c r="CZ1298" s="109"/>
      <c r="DA1298" s="109"/>
    </row>
    <row r="1299" spans="1:105">
      <c r="A1299" s="109"/>
      <c r="B1299" s="109"/>
      <c r="C1299" s="109"/>
      <c r="D1299" s="109"/>
      <c r="E1299" s="110"/>
      <c r="F1299" s="110"/>
      <c r="G1299" s="110"/>
      <c r="H1299" s="110"/>
      <c r="I1299" s="110"/>
      <c r="J1299" s="110"/>
      <c r="K1299" s="110"/>
      <c r="L1299" s="110"/>
      <c r="M1299" s="110"/>
      <c r="N1299" s="110"/>
      <c r="O1299" s="110"/>
      <c r="P1299" s="111"/>
      <c r="Q1299" s="110"/>
      <c r="R1299" s="112"/>
      <c r="S1299" s="112"/>
      <c r="T1299" s="109"/>
      <c r="U1299" s="113"/>
      <c r="V1299" s="113"/>
      <c r="W1299" s="113"/>
      <c r="X1299" s="109"/>
      <c r="Y1299" s="109"/>
      <c r="Z1299" s="114"/>
      <c r="AA1299" s="109"/>
      <c r="AB1299" s="109"/>
      <c r="AC1299" s="109"/>
      <c r="AD1299" s="109"/>
      <c r="AE1299" s="109"/>
      <c r="AF1299" s="109"/>
      <c r="AG1299" s="109"/>
      <c r="AH1299" s="109"/>
      <c r="AI1299" s="109"/>
      <c r="AJ1299" s="109"/>
      <c r="AK1299" s="109"/>
      <c r="AL1299" s="109"/>
      <c r="AM1299" s="109"/>
      <c r="AN1299" s="109"/>
      <c r="AO1299" s="109"/>
      <c r="AP1299" s="109"/>
      <c r="AQ1299" s="109"/>
      <c r="AR1299" s="109"/>
      <c r="AS1299" s="109"/>
      <c r="AT1299" s="109"/>
      <c r="AU1299" s="109"/>
      <c r="AV1299" s="109"/>
      <c r="AW1299" s="109"/>
      <c r="AX1299" s="109"/>
      <c r="AY1299" s="109"/>
      <c r="AZ1299" s="109"/>
      <c r="BA1299" s="109"/>
      <c r="BB1299" s="109"/>
      <c r="BC1299" s="109"/>
      <c r="BD1299" s="109"/>
      <c r="BE1299" s="109"/>
      <c r="BF1299" s="109"/>
      <c r="BG1299" s="109"/>
      <c r="BH1299" s="109"/>
      <c r="BI1299" s="109"/>
      <c r="BJ1299" s="109"/>
      <c r="BK1299" s="109"/>
      <c r="BL1299" s="109"/>
      <c r="BM1299" s="109"/>
      <c r="BN1299" s="109"/>
      <c r="BO1299" s="109"/>
      <c r="BP1299" s="109"/>
      <c r="BQ1299" s="109"/>
      <c r="BR1299" s="109"/>
      <c r="BS1299" s="109"/>
      <c r="BT1299" s="109"/>
      <c r="BU1299" s="109"/>
      <c r="BV1299" s="109"/>
      <c r="BW1299" s="109"/>
      <c r="BX1299" s="109"/>
      <c r="BY1299" s="109"/>
      <c r="BZ1299" s="109"/>
      <c r="CA1299" s="109"/>
      <c r="CB1299" s="109"/>
      <c r="CC1299" s="109"/>
      <c r="CD1299" s="109"/>
      <c r="CE1299" s="109"/>
      <c r="CF1299" s="109"/>
      <c r="CG1299" s="109"/>
      <c r="CH1299" s="109"/>
      <c r="CI1299" s="109"/>
      <c r="CJ1299" s="109"/>
      <c r="CK1299" s="109"/>
      <c r="CL1299" s="109"/>
      <c r="CM1299" s="109"/>
      <c r="CN1299" s="109"/>
      <c r="CO1299" s="109"/>
      <c r="CP1299" s="109"/>
      <c r="CQ1299" s="109"/>
      <c r="CR1299" s="109"/>
      <c r="CS1299" s="109"/>
      <c r="CT1299" s="109"/>
      <c r="CU1299" s="109"/>
      <c r="CV1299" s="109"/>
      <c r="CW1299" s="109"/>
      <c r="CX1299" s="109"/>
      <c r="CY1299" s="109"/>
      <c r="CZ1299" s="109"/>
      <c r="DA1299" s="109"/>
    </row>
    <row r="1300" spans="1:105">
      <c r="A1300" s="109"/>
      <c r="B1300" s="109"/>
      <c r="C1300" s="109"/>
      <c r="D1300" s="109"/>
      <c r="E1300" s="110"/>
      <c r="F1300" s="110"/>
      <c r="G1300" s="110"/>
      <c r="H1300" s="110"/>
      <c r="I1300" s="110"/>
      <c r="J1300" s="110"/>
      <c r="K1300" s="110"/>
      <c r="L1300" s="110"/>
      <c r="M1300" s="110"/>
      <c r="N1300" s="110"/>
      <c r="O1300" s="110"/>
      <c r="P1300" s="111"/>
      <c r="Q1300" s="110"/>
      <c r="R1300" s="112"/>
      <c r="S1300" s="112"/>
      <c r="T1300" s="109"/>
      <c r="U1300" s="113"/>
      <c r="V1300" s="113"/>
      <c r="W1300" s="113"/>
      <c r="X1300" s="109"/>
      <c r="Y1300" s="109"/>
      <c r="Z1300" s="114"/>
      <c r="AA1300" s="109"/>
      <c r="AB1300" s="109"/>
      <c r="AC1300" s="109"/>
      <c r="AD1300" s="109"/>
      <c r="AE1300" s="109"/>
      <c r="AF1300" s="109"/>
      <c r="AG1300" s="109"/>
      <c r="AH1300" s="109"/>
      <c r="AI1300" s="109"/>
      <c r="AJ1300" s="109"/>
      <c r="AK1300" s="109"/>
      <c r="AL1300" s="109"/>
      <c r="AM1300" s="109"/>
      <c r="AN1300" s="109"/>
      <c r="AO1300" s="109"/>
      <c r="AP1300" s="109"/>
      <c r="AQ1300" s="109"/>
      <c r="AR1300" s="109"/>
      <c r="AS1300" s="109"/>
      <c r="AT1300" s="109"/>
      <c r="AU1300" s="109"/>
      <c r="AV1300" s="109"/>
      <c r="AW1300" s="109"/>
      <c r="AX1300" s="109"/>
      <c r="AY1300" s="109"/>
      <c r="AZ1300" s="109"/>
      <c r="BA1300" s="109"/>
      <c r="BB1300" s="109"/>
      <c r="BC1300" s="109"/>
      <c r="BD1300" s="109"/>
      <c r="BE1300" s="109"/>
      <c r="BF1300" s="109"/>
      <c r="BG1300" s="109"/>
      <c r="BH1300" s="109"/>
      <c r="BI1300" s="109"/>
      <c r="BJ1300" s="109"/>
      <c r="BK1300" s="109"/>
      <c r="BL1300" s="109"/>
      <c r="BM1300" s="109"/>
      <c r="BN1300" s="109"/>
      <c r="BO1300" s="109"/>
      <c r="BP1300" s="109"/>
      <c r="BQ1300" s="109"/>
      <c r="BR1300" s="109"/>
      <c r="BS1300" s="109"/>
      <c r="BT1300" s="109"/>
      <c r="BU1300" s="109"/>
      <c r="BV1300" s="109"/>
      <c r="BW1300" s="109"/>
      <c r="BX1300" s="109"/>
      <c r="BY1300" s="109"/>
      <c r="BZ1300" s="109"/>
      <c r="CA1300" s="109"/>
      <c r="CB1300" s="109"/>
      <c r="CC1300" s="109"/>
      <c r="CD1300" s="109"/>
      <c r="CE1300" s="109"/>
      <c r="CF1300" s="109"/>
      <c r="CG1300" s="109"/>
      <c r="CH1300" s="109"/>
      <c r="CI1300" s="109"/>
      <c r="CJ1300" s="109"/>
      <c r="CK1300" s="109"/>
      <c r="CL1300" s="109"/>
      <c r="CM1300" s="109"/>
      <c r="CN1300" s="109"/>
      <c r="CO1300" s="109"/>
      <c r="CP1300" s="109"/>
      <c r="CQ1300" s="109"/>
      <c r="CR1300" s="109"/>
      <c r="CS1300" s="109"/>
      <c r="CT1300" s="109"/>
      <c r="CU1300" s="109"/>
      <c r="CV1300" s="109"/>
      <c r="CW1300" s="109"/>
      <c r="CX1300" s="109"/>
      <c r="CY1300" s="109"/>
      <c r="CZ1300" s="109"/>
      <c r="DA1300" s="109"/>
    </row>
    <row r="1301" spans="1:105">
      <c r="A1301" s="109"/>
      <c r="B1301" s="109"/>
      <c r="C1301" s="109"/>
      <c r="D1301" s="109"/>
      <c r="E1301" s="110"/>
      <c r="F1301" s="110"/>
      <c r="G1301" s="110"/>
      <c r="H1301" s="110"/>
      <c r="I1301" s="110"/>
      <c r="J1301" s="110"/>
      <c r="K1301" s="110"/>
      <c r="L1301" s="110"/>
      <c r="M1301" s="110"/>
      <c r="N1301" s="110"/>
      <c r="O1301" s="110"/>
      <c r="P1301" s="111"/>
      <c r="Q1301" s="110"/>
      <c r="R1301" s="112"/>
      <c r="S1301" s="112"/>
      <c r="T1301" s="109"/>
      <c r="U1301" s="113"/>
      <c r="V1301" s="113"/>
      <c r="W1301" s="113"/>
      <c r="X1301" s="109"/>
      <c r="Y1301" s="109"/>
      <c r="Z1301" s="114"/>
      <c r="AA1301" s="109"/>
      <c r="AB1301" s="109"/>
      <c r="AC1301" s="109"/>
      <c r="AD1301" s="109"/>
      <c r="AE1301" s="109"/>
      <c r="AF1301" s="109"/>
      <c r="AG1301" s="109"/>
      <c r="AH1301" s="109"/>
      <c r="AI1301" s="109"/>
      <c r="AJ1301" s="109"/>
      <c r="AK1301" s="109"/>
      <c r="AL1301" s="109"/>
      <c r="AM1301" s="109"/>
      <c r="AN1301" s="109"/>
      <c r="AO1301" s="109"/>
      <c r="AP1301" s="109"/>
      <c r="AQ1301" s="109"/>
      <c r="AR1301" s="109"/>
      <c r="AS1301" s="109"/>
      <c r="AT1301" s="109"/>
      <c r="AU1301" s="109"/>
      <c r="AV1301" s="109"/>
      <c r="AW1301" s="109"/>
      <c r="AX1301" s="109"/>
      <c r="AY1301" s="109"/>
      <c r="AZ1301" s="109"/>
      <c r="BA1301" s="109"/>
      <c r="BB1301" s="109"/>
      <c r="BC1301" s="109"/>
      <c r="BD1301" s="109"/>
      <c r="BE1301" s="109"/>
      <c r="BF1301" s="109"/>
      <c r="BG1301" s="109"/>
      <c r="BH1301" s="109"/>
      <c r="BI1301" s="109"/>
      <c r="BJ1301" s="109"/>
      <c r="BK1301" s="109"/>
      <c r="BL1301" s="109"/>
      <c r="BM1301" s="109"/>
      <c r="BN1301" s="109"/>
      <c r="BO1301" s="109"/>
      <c r="BP1301" s="109"/>
      <c r="BQ1301" s="109"/>
      <c r="BR1301" s="109"/>
      <c r="BS1301" s="109"/>
      <c r="BT1301" s="109"/>
      <c r="BU1301" s="109"/>
      <c r="BV1301" s="109"/>
      <c r="BW1301" s="109"/>
      <c r="BX1301" s="109"/>
      <c r="BY1301" s="109"/>
      <c r="BZ1301" s="109"/>
      <c r="CA1301" s="109"/>
      <c r="CB1301" s="109"/>
      <c r="CC1301" s="109"/>
      <c r="CD1301" s="109"/>
      <c r="CE1301" s="109"/>
      <c r="CF1301" s="109"/>
      <c r="CG1301" s="109"/>
      <c r="CH1301" s="109"/>
      <c r="CI1301" s="109"/>
      <c r="CJ1301" s="109"/>
      <c r="CK1301" s="109"/>
      <c r="CL1301" s="109"/>
      <c r="CM1301" s="109"/>
      <c r="CN1301" s="109"/>
      <c r="CO1301" s="109"/>
      <c r="CP1301" s="109"/>
      <c r="CQ1301" s="109"/>
      <c r="CR1301" s="109"/>
      <c r="CS1301" s="109"/>
      <c r="CT1301" s="109"/>
      <c r="CU1301" s="109"/>
      <c r="CV1301" s="109"/>
      <c r="CW1301" s="109"/>
      <c r="CX1301" s="109"/>
      <c r="CY1301" s="109"/>
      <c r="CZ1301" s="109"/>
      <c r="DA1301" s="109"/>
    </row>
    <row r="1302" spans="1:105">
      <c r="A1302" s="109"/>
      <c r="B1302" s="109"/>
      <c r="C1302" s="109"/>
      <c r="D1302" s="109"/>
      <c r="E1302" s="110"/>
      <c r="F1302" s="110"/>
      <c r="G1302" s="110"/>
      <c r="H1302" s="110"/>
      <c r="I1302" s="110"/>
      <c r="J1302" s="110"/>
      <c r="K1302" s="110"/>
      <c r="L1302" s="110"/>
      <c r="M1302" s="110"/>
      <c r="N1302" s="110"/>
      <c r="O1302" s="110"/>
      <c r="P1302" s="111"/>
      <c r="Q1302" s="110"/>
      <c r="R1302" s="112"/>
      <c r="S1302" s="112"/>
      <c r="T1302" s="109"/>
      <c r="U1302" s="113"/>
      <c r="V1302" s="113"/>
      <c r="W1302" s="113"/>
      <c r="X1302" s="109"/>
      <c r="Y1302" s="109"/>
      <c r="Z1302" s="114"/>
      <c r="AA1302" s="109"/>
      <c r="AB1302" s="109"/>
      <c r="AC1302" s="109"/>
      <c r="AD1302" s="109"/>
      <c r="AE1302" s="109"/>
      <c r="AF1302" s="109"/>
      <c r="AG1302" s="109"/>
      <c r="AH1302" s="109"/>
      <c r="AI1302" s="109"/>
      <c r="AJ1302" s="109"/>
      <c r="AK1302" s="109"/>
      <c r="AL1302" s="109"/>
      <c r="AM1302" s="109"/>
      <c r="AN1302" s="109"/>
      <c r="AO1302" s="109"/>
      <c r="AP1302" s="109"/>
      <c r="AQ1302" s="109"/>
      <c r="AR1302" s="109"/>
      <c r="AS1302" s="109"/>
      <c r="AT1302" s="109"/>
      <c r="AU1302" s="109"/>
      <c r="AV1302" s="109"/>
      <c r="AW1302" s="109"/>
      <c r="AX1302" s="109"/>
      <c r="AY1302" s="109"/>
      <c r="AZ1302" s="109"/>
      <c r="BA1302" s="109"/>
      <c r="BB1302" s="109"/>
      <c r="BC1302" s="109"/>
      <c r="BD1302" s="109"/>
      <c r="BE1302" s="109"/>
      <c r="BF1302" s="109"/>
      <c r="BG1302" s="109"/>
      <c r="BH1302" s="109"/>
      <c r="BI1302" s="109"/>
      <c r="BJ1302" s="109"/>
      <c r="BK1302" s="109"/>
      <c r="BL1302" s="109"/>
      <c r="BM1302" s="109"/>
      <c r="BN1302" s="109"/>
      <c r="BO1302" s="109"/>
      <c r="BP1302" s="109"/>
      <c r="BQ1302" s="109"/>
      <c r="BR1302" s="109"/>
      <c r="BS1302" s="109"/>
      <c r="BT1302" s="109"/>
      <c r="BU1302" s="109"/>
      <c r="BV1302" s="109"/>
      <c r="BW1302" s="109"/>
      <c r="BX1302" s="109"/>
      <c r="BY1302" s="109"/>
      <c r="BZ1302" s="109"/>
      <c r="CA1302" s="109"/>
      <c r="CB1302" s="109"/>
      <c r="CC1302" s="109"/>
      <c r="CD1302" s="109"/>
      <c r="CE1302" s="109"/>
      <c r="CF1302" s="109"/>
      <c r="CG1302" s="109"/>
      <c r="CH1302" s="109"/>
      <c r="CI1302" s="109"/>
      <c r="CJ1302" s="109"/>
      <c r="CK1302" s="109"/>
      <c r="CL1302" s="109"/>
      <c r="CM1302" s="109"/>
      <c r="CN1302" s="109"/>
      <c r="CO1302" s="109"/>
      <c r="CP1302" s="109"/>
      <c r="CQ1302" s="109"/>
      <c r="CR1302" s="109"/>
      <c r="CS1302" s="109"/>
      <c r="CT1302" s="109"/>
      <c r="CU1302" s="109"/>
      <c r="CV1302" s="109"/>
      <c r="CW1302" s="109"/>
      <c r="CX1302" s="109"/>
      <c r="CY1302" s="109"/>
      <c r="CZ1302" s="109"/>
      <c r="DA1302" s="109"/>
    </row>
    <row r="1303" spans="1:105">
      <c r="A1303" s="109"/>
      <c r="B1303" s="109"/>
      <c r="C1303" s="109"/>
      <c r="D1303" s="109"/>
      <c r="E1303" s="110"/>
      <c r="F1303" s="110"/>
      <c r="G1303" s="110"/>
      <c r="H1303" s="110"/>
      <c r="I1303" s="110"/>
      <c r="J1303" s="110"/>
      <c r="K1303" s="110"/>
      <c r="L1303" s="110"/>
      <c r="M1303" s="110"/>
      <c r="N1303" s="110"/>
      <c r="O1303" s="110"/>
      <c r="P1303" s="111"/>
      <c r="Q1303" s="110"/>
      <c r="R1303" s="112"/>
      <c r="S1303" s="112"/>
      <c r="T1303" s="109"/>
      <c r="U1303" s="113"/>
      <c r="V1303" s="113"/>
      <c r="W1303" s="113"/>
      <c r="X1303" s="109"/>
      <c r="Y1303" s="109"/>
      <c r="Z1303" s="114"/>
      <c r="AA1303" s="109"/>
      <c r="AB1303" s="109"/>
      <c r="AC1303" s="109"/>
      <c r="AD1303" s="109"/>
      <c r="AE1303" s="109"/>
      <c r="AF1303" s="109"/>
      <c r="AG1303" s="109"/>
      <c r="AH1303" s="109"/>
      <c r="AI1303" s="109"/>
      <c r="AJ1303" s="109"/>
      <c r="AK1303" s="109"/>
      <c r="AL1303" s="109"/>
      <c r="AM1303" s="109"/>
      <c r="AN1303" s="109"/>
      <c r="AO1303" s="109"/>
      <c r="AP1303" s="109"/>
      <c r="AQ1303" s="109"/>
      <c r="AR1303" s="109"/>
      <c r="AS1303" s="109"/>
      <c r="AT1303" s="109"/>
      <c r="AU1303" s="109"/>
      <c r="AV1303" s="109"/>
      <c r="AW1303" s="109"/>
      <c r="AX1303" s="109"/>
      <c r="AY1303" s="109"/>
      <c r="AZ1303" s="109"/>
      <c r="BA1303" s="109"/>
      <c r="BB1303" s="109"/>
      <c r="BC1303" s="109"/>
      <c r="BD1303" s="109"/>
      <c r="BE1303" s="109"/>
      <c r="BF1303" s="109"/>
      <c r="BG1303" s="109"/>
      <c r="BH1303" s="109"/>
      <c r="BI1303" s="109"/>
      <c r="BJ1303" s="109"/>
      <c r="BK1303" s="109"/>
      <c r="BL1303" s="109"/>
      <c r="BM1303" s="109"/>
      <c r="BN1303" s="109"/>
      <c r="BO1303" s="109"/>
      <c r="BP1303" s="109"/>
      <c r="BQ1303" s="109"/>
      <c r="BR1303" s="109"/>
      <c r="BS1303" s="109"/>
      <c r="BT1303" s="109"/>
      <c r="BU1303" s="109"/>
      <c r="BV1303" s="109"/>
      <c r="BW1303" s="109"/>
      <c r="BX1303" s="109"/>
      <c r="BY1303" s="109"/>
      <c r="BZ1303" s="109"/>
      <c r="CA1303" s="109"/>
      <c r="CB1303" s="109"/>
      <c r="CC1303" s="109"/>
      <c r="CD1303" s="109"/>
      <c r="CE1303" s="109"/>
      <c r="CF1303" s="109"/>
      <c r="CG1303" s="109"/>
      <c r="CH1303" s="109"/>
      <c r="CI1303" s="109"/>
      <c r="CJ1303" s="109"/>
      <c r="CK1303" s="109"/>
      <c r="CL1303" s="109"/>
      <c r="CM1303" s="109"/>
      <c r="CN1303" s="109"/>
      <c r="CO1303" s="109"/>
      <c r="CP1303" s="109"/>
      <c r="CQ1303" s="109"/>
      <c r="CR1303" s="109"/>
      <c r="CS1303" s="109"/>
      <c r="CT1303" s="109"/>
      <c r="CU1303" s="109"/>
      <c r="CV1303" s="109"/>
      <c r="CW1303" s="109"/>
      <c r="CX1303" s="109"/>
      <c r="CY1303" s="109"/>
      <c r="CZ1303" s="109"/>
      <c r="DA1303" s="109"/>
    </row>
    <row r="1304" spans="1:105">
      <c r="A1304" s="109"/>
      <c r="B1304" s="109"/>
      <c r="C1304" s="109"/>
      <c r="D1304" s="109"/>
      <c r="E1304" s="110"/>
      <c r="F1304" s="110"/>
      <c r="G1304" s="110"/>
      <c r="H1304" s="110"/>
      <c r="I1304" s="110"/>
      <c r="J1304" s="110"/>
      <c r="K1304" s="110"/>
      <c r="L1304" s="110"/>
      <c r="M1304" s="110"/>
      <c r="N1304" s="110"/>
      <c r="O1304" s="110"/>
      <c r="P1304" s="111"/>
      <c r="Q1304" s="110"/>
      <c r="R1304" s="112"/>
      <c r="S1304" s="112"/>
      <c r="T1304" s="109"/>
      <c r="U1304" s="113"/>
      <c r="V1304" s="113"/>
      <c r="W1304" s="113"/>
      <c r="X1304" s="109"/>
      <c r="Y1304" s="109"/>
      <c r="Z1304" s="114"/>
      <c r="AA1304" s="109"/>
      <c r="AB1304" s="109"/>
      <c r="AC1304" s="109"/>
      <c r="AD1304" s="109"/>
      <c r="AE1304" s="109"/>
      <c r="AF1304" s="109"/>
      <c r="AG1304" s="109"/>
      <c r="AH1304" s="109"/>
      <c r="AI1304" s="109"/>
      <c r="AJ1304" s="109"/>
      <c r="AK1304" s="109"/>
      <c r="AL1304" s="109"/>
      <c r="AM1304" s="109"/>
      <c r="AN1304" s="109"/>
      <c r="AO1304" s="109"/>
      <c r="AP1304" s="109"/>
      <c r="AQ1304" s="109"/>
      <c r="AR1304" s="109"/>
      <c r="AS1304" s="109"/>
      <c r="AT1304" s="109"/>
      <c r="AU1304" s="109"/>
      <c r="AV1304" s="109"/>
      <c r="AW1304" s="109"/>
      <c r="AX1304" s="109"/>
      <c r="AY1304" s="109"/>
      <c r="AZ1304" s="109"/>
      <c r="BA1304" s="109"/>
      <c r="BB1304" s="109"/>
      <c r="BC1304" s="109"/>
      <c r="BD1304" s="109"/>
      <c r="BE1304" s="109"/>
      <c r="BF1304" s="109"/>
      <c r="BG1304" s="109"/>
      <c r="BH1304" s="109"/>
      <c r="BI1304" s="109"/>
      <c r="BJ1304" s="109"/>
      <c r="BK1304" s="109"/>
      <c r="BL1304" s="109"/>
      <c r="BM1304" s="109"/>
      <c r="BN1304" s="109"/>
      <c r="BO1304" s="109"/>
      <c r="BP1304" s="109"/>
      <c r="BQ1304" s="109"/>
      <c r="BR1304" s="109"/>
      <c r="BS1304" s="109"/>
      <c r="BT1304" s="109"/>
      <c r="BU1304" s="109"/>
      <c r="BV1304" s="109"/>
      <c r="BW1304" s="109"/>
      <c r="BX1304" s="109"/>
      <c r="BY1304" s="109"/>
      <c r="BZ1304" s="109"/>
      <c r="CA1304" s="109"/>
      <c r="CB1304" s="109"/>
      <c r="CC1304" s="109"/>
      <c r="CD1304" s="109"/>
      <c r="CE1304" s="109"/>
      <c r="CF1304" s="109"/>
      <c r="CG1304" s="109"/>
      <c r="CH1304" s="109"/>
      <c r="CI1304" s="109"/>
      <c r="CJ1304" s="109"/>
      <c r="CK1304" s="109"/>
      <c r="CL1304" s="109"/>
      <c r="CM1304" s="109"/>
      <c r="CN1304" s="109"/>
      <c r="CO1304" s="109"/>
      <c r="CP1304" s="109"/>
      <c r="CQ1304" s="109"/>
      <c r="CR1304" s="109"/>
      <c r="CS1304" s="109"/>
      <c r="CT1304" s="109"/>
      <c r="CU1304" s="109"/>
      <c r="CV1304" s="109"/>
      <c r="CW1304" s="109"/>
      <c r="CX1304" s="109"/>
      <c r="CY1304" s="109"/>
      <c r="CZ1304" s="109"/>
      <c r="DA1304" s="109"/>
    </row>
    <row r="1305" spans="1:105">
      <c r="A1305" s="109"/>
      <c r="B1305" s="109"/>
      <c r="C1305" s="109"/>
      <c r="D1305" s="109"/>
      <c r="E1305" s="110"/>
      <c r="F1305" s="110"/>
      <c r="G1305" s="110"/>
      <c r="H1305" s="110"/>
      <c r="I1305" s="110"/>
      <c r="J1305" s="110"/>
      <c r="K1305" s="110"/>
      <c r="L1305" s="110"/>
      <c r="M1305" s="110"/>
      <c r="N1305" s="110"/>
      <c r="O1305" s="110"/>
      <c r="P1305" s="111"/>
      <c r="Q1305" s="110"/>
      <c r="R1305" s="112"/>
      <c r="S1305" s="112"/>
      <c r="T1305" s="109"/>
      <c r="U1305" s="113"/>
      <c r="V1305" s="113"/>
      <c r="W1305" s="113"/>
      <c r="X1305" s="109"/>
      <c r="Y1305" s="109"/>
      <c r="Z1305" s="114"/>
      <c r="AA1305" s="109"/>
      <c r="AB1305" s="109"/>
      <c r="AC1305" s="109"/>
      <c r="AD1305" s="109"/>
      <c r="AE1305" s="109"/>
      <c r="AF1305" s="109"/>
      <c r="AG1305" s="109"/>
      <c r="AH1305" s="109"/>
      <c r="AI1305" s="109"/>
      <c r="AJ1305" s="109"/>
      <c r="AK1305" s="109"/>
      <c r="AL1305" s="109"/>
      <c r="AM1305" s="109"/>
      <c r="AN1305" s="109"/>
      <c r="AO1305" s="109"/>
      <c r="AP1305" s="109"/>
      <c r="AQ1305" s="109"/>
      <c r="AR1305" s="109"/>
      <c r="AS1305" s="109"/>
      <c r="AT1305" s="109"/>
      <c r="AU1305" s="109"/>
      <c r="AV1305" s="109"/>
      <c r="AW1305" s="109"/>
      <c r="AX1305" s="109"/>
      <c r="AY1305" s="109"/>
      <c r="AZ1305" s="109"/>
      <c r="BA1305" s="109"/>
      <c r="BB1305" s="109"/>
      <c r="BC1305" s="109"/>
      <c r="BD1305" s="109"/>
      <c r="BE1305" s="109"/>
      <c r="BF1305" s="109"/>
      <c r="BG1305" s="109"/>
      <c r="BH1305" s="109"/>
      <c r="BI1305" s="109"/>
      <c r="BJ1305" s="109"/>
      <c r="BK1305" s="109"/>
      <c r="BL1305" s="109"/>
      <c r="BM1305" s="109"/>
      <c r="BN1305" s="109"/>
      <c r="BO1305" s="109"/>
      <c r="BP1305" s="109"/>
      <c r="BQ1305" s="109"/>
      <c r="BR1305" s="109"/>
      <c r="BS1305" s="109"/>
      <c r="BT1305" s="109"/>
      <c r="BU1305" s="109"/>
      <c r="BV1305" s="109"/>
      <c r="BW1305" s="109"/>
      <c r="BX1305" s="109"/>
      <c r="BY1305" s="109"/>
      <c r="BZ1305" s="109"/>
      <c r="CA1305" s="109"/>
      <c r="CB1305" s="109"/>
      <c r="CC1305" s="109"/>
      <c r="CD1305" s="109"/>
      <c r="CE1305" s="109"/>
      <c r="CF1305" s="109"/>
      <c r="CG1305" s="109"/>
      <c r="CH1305" s="109"/>
      <c r="CI1305" s="109"/>
      <c r="CJ1305" s="109"/>
      <c r="CK1305" s="109"/>
      <c r="CL1305" s="109"/>
      <c r="CM1305" s="109"/>
      <c r="CN1305" s="109"/>
      <c r="CO1305" s="109"/>
      <c r="CP1305" s="109"/>
      <c r="CQ1305" s="109"/>
      <c r="CR1305" s="109"/>
      <c r="CS1305" s="109"/>
      <c r="CT1305" s="109"/>
      <c r="CU1305" s="109"/>
      <c r="CV1305" s="109"/>
      <c r="CW1305" s="109"/>
      <c r="CX1305" s="109"/>
      <c r="CY1305" s="109"/>
      <c r="CZ1305" s="109"/>
      <c r="DA1305" s="109"/>
    </row>
    <row r="1306" spans="1:105">
      <c r="A1306" s="109"/>
      <c r="B1306" s="109"/>
      <c r="C1306" s="109"/>
      <c r="D1306" s="109"/>
      <c r="E1306" s="110"/>
      <c r="F1306" s="110"/>
      <c r="G1306" s="110"/>
      <c r="H1306" s="110"/>
      <c r="I1306" s="110"/>
      <c r="J1306" s="110"/>
      <c r="K1306" s="110"/>
      <c r="L1306" s="110"/>
      <c r="M1306" s="110"/>
      <c r="N1306" s="110"/>
      <c r="O1306" s="110"/>
      <c r="P1306" s="111"/>
      <c r="Q1306" s="110"/>
      <c r="R1306" s="112"/>
      <c r="S1306" s="112"/>
      <c r="T1306" s="109"/>
      <c r="U1306" s="113"/>
      <c r="V1306" s="113"/>
      <c r="W1306" s="113"/>
      <c r="X1306" s="109"/>
      <c r="Y1306" s="109"/>
      <c r="Z1306" s="114"/>
      <c r="AA1306" s="109"/>
      <c r="AB1306" s="109"/>
      <c r="AC1306" s="109"/>
      <c r="AD1306" s="109"/>
      <c r="AE1306" s="109"/>
      <c r="AF1306" s="109"/>
      <c r="AG1306" s="109"/>
      <c r="AH1306" s="109"/>
      <c r="AI1306" s="109"/>
      <c r="AJ1306" s="109"/>
      <c r="AK1306" s="109"/>
      <c r="AL1306" s="109"/>
      <c r="AM1306" s="109"/>
      <c r="AN1306" s="109"/>
      <c r="AO1306" s="109"/>
      <c r="AP1306" s="109"/>
      <c r="AQ1306" s="109"/>
      <c r="AR1306" s="109"/>
      <c r="AS1306" s="109"/>
      <c r="AT1306" s="109"/>
      <c r="AU1306" s="109"/>
      <c r="AV1306" s="109"/>
      <c r="AW1306" s="109"/>
      <c r="AX1306" s="109"/>
      <c r="AY1306" s="109"/>
      <c r="AZ1306" s="109"/>
      <c r="BA1306" s="109"/>
      <c r="BB1306" s="109"/>
      <c r="BC1306" s="109"/>
      <c r="BD1306" s="109"/>
      <c r="BE1306" s="109"/>
      <c r="BF1306" s="109"/>
      <c r="BG1306" s="109"/>
      <c r="BH1306" s="109"/>
      <c r="BI1306" s="109"/>
      <c r="BJ1306" s="109"/>
      <c r="BK1306" s="109"/>
      <c r="BL1306" s="109"/>
      <c r="BM1306" s="109"/>
      <c r="BN1306" s="109"/>
      <c r="BO1306" s="109"/>
      <c r="BP1306" s="109"/>
      <c r="BQ1306" s="109"/>
      <c r="BR1306" s="109"/>
      <c r="BS1306" s="109"/>
      <c r="BT1306" s="109"/>
      <c r="BU1306" s="109"/>
      <c r="BV1306" s="109"/>
      <c r="BW1306" s="109"/>
      <c r="BX1306" s="109"/>
      <c r="BY1306" s="109"/>
      <c r="BZ1306" s="109"/>
      <c r="CA1306" s="109"/>
      <c r="CB1306" s="109"/>
      <c r="CC1306" s="109"/>
      <c r="CD1306" s="109"/>
      <c r="CE1306" s="109"/>
      <c r="CF1306" s="109"/>
      <c r="CG1306" s="109"/>
      <c r="CH1306" s="109"/>
      <c r="CI1306" s="109"/>
      <c r="CJ1306" s="109"/>
      <c r="CK1306" s="109"/>
      <c r="CL1306" s="109"/>
      <c r="CM1306" s="109"/>
      <c r="CN1306" s="109"/>
      <c r="CO1306" s="109"/>
      <c r="CP1306" s="109"/>
      <c r="CQ1306" s="109"/>
      <c r="CR1306" s="109"/>
      <c r="CS1306" s="109"/>
      <c r="CT1306" s="109"/>
      <c r="CU1306" s="109"/>
      <c r="CV1306" s="109"/>
      <c r="CW1306" s="109"/>
      <c r="CX1306" s="109"/>
      <c r="CY1306" s="109"/>
      <c r="CZ1306" s="109"/>
      <c r="DA1306" s="109"/>
    </row>
    <row r="1307" spans="1:105">
      <c r="A1307" s="109"/>
      <c r="B1307" s="109"/>
      <c r="C1307" s="109"/>
      <c r="D1307" s="109"/>
      <c r="E1307" s="110"/>
      <c r="F1307" s="110"/>
      <c r="G1307" s="110"/>
      <c r="H1307" s="110"/>
      <c r="I1307" s="110"/>
      <c r="J1307" s="110"/>
      <c r="K1307" s="110"/>
      <c r="L1307" s="110"/>
      <c r="M1307" s="110"/>
      <c r="N1307" s="110"/>
      <c r="O1307" s="110"/>
      <c r="P1307" s="111"/>
      <c r="Q1307" s="110"/>
      <c r="R1307" s="112"/>
      <c r="S1307" s="112"/>
      <c r="T1307" s="109"/>
      <c r="U1307" s="113"/>
      <c r="V1307" s="113"/>
      <c r="W1307" s="113"/>
      <c r="X1307" s="109"/>
      <c r="Y1307" s="109"/>
      <c r="Z1307" s="114"/>
      <c r="AA1307" s="109"/>
      <c r="AB1307" s="109"/>
      <c r="AC1307" s="109"/>
      <c r="AD1307" s="109"/>
      <c r="AE1307" s="109"/>
      <c r="AF1307" s="109"/>
      <c r="AG1307" s="109"/>
      <c r="AH1307" s="109"/>
      <c r="AI1307" s="109"/>
      <c r="AJ1307" s="109"/>
      <c r="AK1307" s="109"/>
      <c r="AL1307" s="109"/>
      <c r="AM1307" s="109"/>
      <c r="AN1307" s="109"/>
      <c r="AO1307" s="109"/>
      <c r="AP1307" s="109"/>
      <c r="AQ1307" s="109"/>
      <c r="AR1307" s="109"/>
      <c r="AS1307" s="109"/>
      <c r="AT1307" s="109"/>
      <c r="AU1307" s="109"/>
      <c r="AV1307" s="109"/>
      <c r="AW1307" s="109"/>
      <c r="AX1307" s="109"/>
      <c r="AY1307" s="109"/>
      <c r="AZ1307" s="109"/>
      <c r="BA1307" s="109"/>
      <c r="BB1307" s="109"/>
      <c r="BC1307" s="109"/>
      <c r="BD1307" s="109"/>
      <c r="BE1307" s="109"/>
      <c r="BF1307" s="109"/>
      <c r="BG1307" s="109"/>
      <c r="BH1307" s="109"/>
      <c r="BI1307" s="109"/>
      <c r="BJ1307" s="109"/>
      <c r="BK1307" s="109"/>
      <c r="BL1307" s="109"/>
      <c r="BM1307" s="109"/>
      <c r="BN1307" s="109"/>
      <c r="BO1307" s="109"/>
      <c r="BP1307" s="109"/>
      <c r="BQ1307" s="109"/>
      <c r="BR1307" s="109"/>
      <c r="BS1307" s="109"/>
      <c r="BT1307" s="109"/>
      <c r="BU1307" s="109"/>
      <c r="BV1307" s="109"/>
      <c r="BW1307" s="109"/>
      <c r="BX1307" s="109"/>
      <c r="BY1307" s="109"/>
      <c r="BZ1307" s="109"/>
      <c r="CA1307" s="109"/>
      <c r="CB1307" s="109"/>
      <c r="CC1307" s="109"/>
      <c r="CD1307" s="109"/>
      <c r="CE1307" s="109"/>
      <c r="CF1307" s="109"/>
      <c r="CG1307" s="109"/>
      <c r="CH1307" s="109"/>
      <c r="CI1307" s="109"/>
      <c r="CJ1307" s="109"/>
      <c r="CK1307" s="109"/>
      <c r="CL1307" s="109"/>
      <c r="CM1307" s="109"/>
      <c r="CN1307" s="109"/>
      <c r="CO1307" s="109"/>
      <c r="CP1307" s="109"/>
      <c r="CQ1307" s="109"/>
      <c r="CR1307" s="109"/>
      <c r="CS1307" s="109"/>
      <c r="CT1307" s="109"/>
      <c r="CU1307" s="109"/>
      <c r="CV1307" s="109"/>
      <c r="CW1307" s="109"/>
      <c r="CX1307" s="109"/>
      <c r="CY1307" s="109"/>
      <c r="CZ1307" s="109"/>
      <c r="DA1307" s="109"/>
    </row>
    <row r="1308" spans="1:105">
      <c r="A1308" s="109"/>
      <c r="B1308" s="109"/>
      <c r="C1308" s="109"/>
      <c r="D1308" s="109"/>
      <c r="E1308" s="110"/>
      <c r="F1308" s="110"/>
      <c r="G1308" s="110"/>
      <c r="H1308" s="110"/>
      <c r="I1308" s="110"/>
      <c r="J1308" s="110"/>
      <c r="K1308" s="110"/>
      <c r="L1308" s="110"/>
      <c r="M1308" s="110"/>
      <c r="N1308" s="110"/>
      <c r="O1308" s="110"/>
      <c r="P1308" s="111"/>
      <c r="Q1308" s="110"/>
      <c r="R1308" s="112"/>
      <c r="S1308" s="112"/>
      <c r="T1308" s="109"/>
      <c r="U1308" s="113"/>
      <c r="V1308" s="113"/>
      <c r="W1308" s="113"/>
      <c r="X1308" s="109"/>
      <c r="Y1308" s="109"/>
      <c r="Z1308" s="114"/>
      <c r="AA1308" s="109"/>
      <c r="AB1308" s="109"/>
      <c r="AC1308" s="109"/>
      <c r="AD1308" s="109"/>
      <c r="AE1308" s="109"/>
      <c r="AF1308" s="109"/>
      <c r="AG1308" s="109"/>
      <c r="AH1308" s="109"/>
      <c r="AI1308" s="109"/>
      <c r="AJ1308" s="109"/>
      <c r="AK1308" s="109"/>
      <c r="AL1308" s="109"/>
      <c r="AM1308" s="109"/>
      <c r="AN1308" s="109"/>
      <c r="AO1308" s="109"/>
      <c r="AP1308" s="109"/>
      <c r="AQ1308" s="109"/>
      <c r="AR1308" s="109"/>
      <c r="AS1308" s="109"/>
      <c r="AT1308" s="109"/>
      <c r="AU1308" s="109"/>
      <c r="AV1308" s="109"/>
      <c r="AW1308" s="109"/>
      <c r="AX1308" s="109"/>
      <c r="AY1308" s="109"/>
      <c r="AZ1308" s="109"/>
      <c r="BA1308" s="109"/>
      <c r="BB1308" s="109"/>
      <c r="BC1308" s="109"/>
      <c r="BD1308" s="109"/>
      <c r="BE1308" s="109"/>
      <c r="BF1308" s="109"/>
      <c r="BG1308" s="109"/>
      <c r="BH1308" s="109"/>
      <c r="BI1308" s="109"/>
      <c r="BJ1308" s="109"/>
      <c r="BK1308" s="109"/>
      <c r="BL1308" s="109"/>
      <c r="BM1308" s="109"/>
      <c r="BN1308" s="109"/>
      <c r="BO1308" s="109"/>
      <c r="BP1308" s="109"/>
      <c r="BQ1308" s="109"/>
      <c r="BR1308" s="109"/>
      <c r="BS1308" s="109"/>
      <c r="BT1308" s="109"/>
      <c r="BU1308" s="109"/>
      <c r="BV1308" s="109"/>
      <c r="BW1308" s="109"/>
      <c r="BX1308" s="109"/>
      <c r="BY1308" s="109"/>
      <c r="BZ1308" s="109"/>
      <c r="CA1308" s="109"/>
      <c r="CB1308" s="109"/>
      <c r="CC1308" s="109"/>
      <c r="CD1308" s="109"/>
      <c r="CE1308" s="109"/>
      <c r="CF1308" s="109"/>
      <c r="CG1308" s="109"/>
      <c r="CH1308" s="109"/>
      <c r="CI1308" s="109"/>
      <c r="CJ1308" s="109"/>
      <c r="CK1308" s="109"/>
      <c r="CL1308" s="109"/>
      <c r="CM1308" s="109"/>
      <c r="CN1308" s="109"/>
      <c r="CO1308" s="109"/>
      <c r="CP1308" s="109"/>
      <c r="CQ1308" s="109"/>
      <c r="CR1308" s="109"/>
      <c r="CS1308" s="109"/>
      <c r="CT1308" s="109"/>
      <c r="CU1308" s="109"/>
      <c r="CV1308" s="109"/>
      <c r="CW1308" s="109"/>
      <c r="CX1308" s="109"/>
      <c r="CY1308" s="109"/>
      <c r="CZ1308" s="109"/>
      <c r="DA1308" s="109"/>
    </row>
    <row r="1309" spans="1:105">
      <c r="A1309" s="109"/>
      <c r="B1309" s="109"/>
      <c r="C1309" s="109"/>
      <c r="D1309" s="109"/>
      <c r="E1309" s="110"/>
      <c r="F1309" s="110"/>
      <c r="G1309" s="110"/>
      <c r="H1309" s="110"/>
      <c r="I1309" s="110"/>
      <c r="J1309" s="110"/>
      <c r="K1309" s="110"/>
      <c r="L1309" s="110"/>
      <c r="M1309" s="110"/>
      <c r="N1309" s="110"/>
      <c r="O1309" s="110"/>
      <c r="P1309" s="111"/>
      <c r="Q1309" s="110"/>
      <c r="R1309" s="112"/>
      <c r="S1309" s="112"/>
      <c r="T1309" s="109"/>
      <c r="U1309" s="113"/>
      <c r="V1309" s="113"/>
      <c r="W1309" s="113"/>
      <c r="X1309" s="109"/>
      <c r="Y1309" s="109"/>
      <c r="Z1309" s="114"/>
      <c r="AA1309" s="109"/>
      <c r="AB1309" s="109"/>
      <c r="AC1309" s="109"/>
      <c r="AD1309" s="109"/>
      <c r="AE1309" s="109"/>
      <c r="AF1309" s="109"/>
      <c r="AG1309" s="109"/>
      <c r="AH1309" s="109"/>
      <c r="AI1309" s="109"/>
      <c r="AJ1309" s="109"/>
      <c r="AK1309" s="109"/>
      <c r="AL1309" s="109"/>
      <c r="AM1309" s="109"/>
      <c r="AN1309" s="109"/>
      <c r="AO1309" s="109"/>
      <c r="AP1309" s="109"/>
      <c r="AQ1309" s="109"/>
      <c r="AR1309" s="109"/>
      <c r="AS1309" s="109"/>
      <c r="AT1309" s="109"/>
      <c r="AU1309" s="109"/>
      <c r="AV1309" s="109"/>
      <c r="AW1309" s="109"/>
      <c r="AX1309" s="109"/>
      <c r="AY1309" s="109"/>
      <c r="AZ1309" s="109"/>
      <c r="BA1309" s="109"/>
      <c r="BB1309" s="109"/>
      <c r="BC1309" s="109"/>
      <c r="BD1309" s="109"/>
      <c r="BE1309" s="109"/>
      <c r="BF1309" s="109"/>
      <c r="BG1309" s="109"/>
      <c r="BH1309" s="109"/>
      <c r="BI1309" s="109"/>
      <c r="BJ1309" s="109"/>
      <c r="BK1309" s="109"/>
      <c r="BL1309" s="109"/>
      <c r="BM1309" s="109"/>
      <c r="BN1309" s="109"/>
      <c r="BO1309" s="109"/>
      <c r="BP1309" s="109"/>
      <c r="BQ1309" s="109"/>
      <c r="BR1309" s="109"/>
      <c r="BS1309" s="109"/>
      <c r="BT1309" s="109"/>
      <c r="BU1309" s="109"/>
      <c r="BV1309" s="109"/>
      <c r="BW1309" s="109"/>
      <c r="BX1309" s="109"/>
      <c r="BY1309" s="109"/>
      <c r="BZ1309" s="109"/>
      <c r="CA1309" s="109"/>
      <c r="CB1309" s="109"/>
      <c r="CC1309" s="109"/>
      <c r="CD1309" s="109"/>
      <c r="CE1309" s="109"/>
      <c r="CF1309" s="109"/>
      <c r="CG1309" s="109"/>
      <c r="CH1309" s="109"/>
      <c r="CI1309" s="109"/>
      <c r="CJ1309" s="109"/>
      <c r="CK1309" s="109"/>
      <c r="CL1309" s="109"/>
      <c r="CM1309" s="109"/>
      <c r="CN1309" s="109"/>
      <c r="CO1309" s="109"/>
      <c r="CP1309" s="109"/>
      <c r="CQ1309" s="109"/>
      <c r="CR1309" s="109"/>
      <c r="CS1309" s="109"/>
      <c r="CT1309" s="109"/>
      <c r="CU1309" s="109"/>
      <c r="CV1309" s="109"/>
      <c r="CW1309" s="109"/>
      <c r="CX1309" s="109"/>
      <c r="CY1309" s="109"/>
      <c r="CZ1309" s="109"/>
      <c r="DA1309" s="109"/>
    </row>
    <row r="1310" spans="1:105">
      <c r="A1310" s="109"/>
      <c r="B1310" s="109"/>
      <c r="C1310" s="109"/>
      <c r="D1310" s="109"/>
      <c r="E1310" s="110"/>
      <c r="F1310" s="110"/>
      <c r="G1310" s="110"/>
      <c r="H1310" s="110"/>
      <c r="I1310" s="110"/>
      <c r="J1310" s="110"/>
      <c r="K1310" s="110"/>
      <c r="L1310" s="110"/>
      <c r="M1310" s="110"/>
      <c r="N1310" s="110"/>
      <c r="O1310" s="110"/>
      <c r="P1310" s="111"/>
      <c r="Q1310" s="110"/>
      <c r="R1310" s="112"/>
      <c r="S1310" s="112"/>
      <c r="T1310" s="109"/>
      <c r="U1310" s="113"/>
      <c r="V1310" s="113"/>
      <c r="W1310" s="113"/>
      <c r="X1310" s="109"/>
      <c r="Y1310" s="109"/>
      <c r="Z1310" s="114"/>
      <c r="AA1310" s="109"/>
      <c r="AB1310" s="109"/>
      <c r="AC1310" s="109"/>
      <c r="AD1310" s="109"/>
      <c r="AE1310" s="109"/>
      <c r="AF1310" s="109"/>
      <c r="AG1310" s="109"/>
      <c r="AH1310" s="109"/>
      <c r="AI1310" s="109"/>
      <c r="AJ1310" s="109"/>
      <c r="AK1310" s="109"/>
      <c r="AL1310" s="109"/>
      <c r="AM1310" s="109"/>
      <c r="AN1310" s="109"/>
      <c r="AO1310" s="109"/>
      <c r="AP1310" s="109"/>
      <c r="AQ1310" s="109"/>
      <c r="AR1310" s="109"/>
      <c r="AS1310" s="109"/>
      <c r="AT1310" s="109"/>
      <c r="AU1310" s="109"/>
      <c r="AV1310" s="109"/>
      <c r="AW1310" s="109"/>
      <c r="AX1310" s="109"/>
      <c r="AY1310" s="109"/>
      <c r="AZ1310" s="109"/>
      <c r="BA1310" s="109"/>
      <c r="BB1310" s="109"/>
      <c r="BC1310" s="109"/>
      <c r="BD1310" s="109"/>
      <c r="BE1310" s="109"/>
      <c r="BF1310" s="109"/>
      <c r="BG1310" s="109"/>
      <c r="BH1310" s="109"/>
      <c r="BI1310" s="109"/>
      <c r="BJ1310" s="109"/>
      <c r="BK1310" s="109"/>
      <c r="BL1310" s="109"/>
      <c r="BM1310" s="109"/>
      <c r="BN1310" s="109"/>
      <c r="BO1310" s="109"/>
      <c r="BP1310" s="109"/>
      <c r="BQ1310" s="109"/>
      <c r="BR1310" s="109"/>
      <c r="BS1310" s="109"/>
      <c r="BT1310" s="109"/>
      <c r="BU1310" s="109"/>
      <c r="BV1310" s="109"/>
      <c r="BW1310" s="109"/>
      <c r="BX1310" s="109"/>
      <c r="BY1310" s="109"/>
      <c r="BZ1310" s="109"/>
      <c r="CA1310" s="109"/>
      <c r="CB1310" s="109"/>
      <c r="CC1310" s="109"/>
      <c r="CD1310" s="109"/>
      <c r="CE1310" s="109"/>
      <c r="CF1310" s="109"/>
      <c r="CG1310" s="109"/>
      <c r="CH1310" s="109"/>
      <c r="CI1310" s="109"/>
      <c r="CJ1310" s="109"/>
      <c r="CK1310" s="109"/>
      <c r="CL1310" s="109"/>
      <c r="CM1310" s="109"/>
      <c r="CN1310" s="109"/>
      <c r="CO1310" s="109"/>
      <c r="CP1310" s="109"/>
      <c r="CQ1310" s="109"/>
      <c r="CR1310" s="109"/>
      <c r="CS1310" s="109"/>
      <c r="CT1310" s="109"/>
      <c r="CU1310" s="109"/>
      <c r="CV1310" s="109"/>
      <c r="CW1310" s="109"/>
      <c r="CX1310" s="109"/>
      <c r="CY1310" s="109"/>
      <c r="CZ1310" s="109"/>
      <c r="DA1310" s="109"/>
    </row>
  </sheetData>
  <sheetProtection algorithmName="SHA-512" hashValue="GtW+H2Y89kJ7wdrcmaMRXZ8T4x3CXOOhtu7y04nYARBwS6T/5hqJBwJD3Nkgh1uAhRphT6yCbofBkhvkI6UugQ==" saltValue="FMbGzyror+nFPU/oOMqRWQ==" spinCount="100000" sheet="1" objects="1" scenarios="1"/>
  <mergeCells count="10">
    <mergeCell ref="B9:C9"/>
    <mergeCell ref="B8:C8"/>
    <mergeCell ref="Y4:AA4"/>
    <mergeCell ref="R3:V3"/>
    <mergeCell ref="E4:G4"/>
    <mergeCell ref="O8:O9"/>
    <mergeCell ref="H8:H9"/>
    <mergeCell ref="I8:I9"/>
    <mergeCell ref="N8:N9"/>
    <mergeCell ref="B7:C7"/>
  </mergeCells>
  <phoneticPr fontId="11" type="noConversion"/>
  <conditionalFormatting sqref="B753:C764 B781:C782">
    <cfRule type="expression" dxfId="391" priority="1384" stopIfTrue="1">
      <formula>AND(1000&lt;$A753,$A753&lt;1001)</formula>
    </cfRule>
  </conditionalFormatting>
  <conditionalFormatting sqref="B811:C814">
    <cfRule type="expression" dxfId="390" priority="566" stopIfTrue="1">
      <formula>AND(1000&lt;$A811,$A811&lt;1001)</formula>
    </cfRule>
  </conditionalFormatting>
  <conditionalFormatting sqref="B834:C839">
    <cfRule type="expression" dxfId="389" priority="1067" stopIfTrue="1">
      <formula>AND(1000&lt;$A834,$A834&lt;1001)</formula>
    </cfRule>
  </conditionalFormatting>
  <conditionalFormatting sqref="B860:C862 B863:D864">
    <cfRule type="expression" dxfId="388" priority="1255" stopIfTrue="1">
      <formula>AND(1000&lt;$A860,$A860&lt;1001)</formula>
    </cfRule>
  </conditionalFormatting>
  <conditionalFormatting sqref="B815:D820">
    <cfRule type="expression" dxfId="387" priority="871" stopIfTrue="1">
      <formula>AND(1000&lt;$A815,$A815&lt;1001)</formula>
    </cfRule>
  </conditionalFormatting>
  <conditionalFormatting sqref="B866:D866">
    <cfRule type="expression" dxfId="386" priority="1246" stopIfTrue="1">
      <formula>AND(1000&lt;$A866,$A866&lt;1001)</formula>
    </cfRule>
  </conditionalFormatting>
  <conditionalFormatting sqref="C113">
    <cfRule type="uniqueValues" dxfId="385" priority="1208"/>
  </conditionalFormatting>
  <conditionalFormatting sqref="C780">
    <cfRule type="expression" dxfId="384" priority="1348" stopIfTrue="1">
      <formula>AND(1000&lt;$A780,$A780&lt;1001)</formula>
    </cfRule>
  </conditionalFormatting>
  <conditionalFormatting sqref="D232 D248 D338">
    <cfRule type="containsText" dxfId="383" priority="899" operator="containsText" text="SKLADEM">
      <formula>NOT(ISERROR(SEARCH("SKLADEM",D232)))</formula>
    </cfRule>
    <cfRule type="containsText" dxfId="382" priority="900" operator="containsText" text="VYPRODÁNO">
      <formula>NOT(ISERROR(SEARCH("VYPRODÁNO",D232)))</formula>
    </cfRule>
    <cfRule type="containsText" dxfId="381" priority="898" operator="containsText" text="POSLEDNÍ KUSY">
      <formula>NOT(ISERROR(SEARCH("POSLEDNÍ KUSY",D232)))</formula>
    </cfRule>
    <cfRule type="containsText" dxfId="380" priority="897" operator="containsText" text="Q1/2023">
      <formula>NOT(ISERROR(SEARCH("Q1/2023",D232)))</formula>
    </cfRule>
  </conditionalFormatting>
  <conditionalFormatting sqref="D240">
    <cfRule type="containsText" dxfId="379" priority="877" operator="containsText" text="Q1/2023">
      <formula>NOT(ISERROR(SEARCH("Q1/2023",D240)))</formula>
    </cfRule>
    <cfRule type="containsText" dxfId="378" priority="878" operator="containsText" text="POSLEDNÍ KUSY">
      <formula>NOT(ISERROR(SEARCH("POSLEDNÍ KUSY",D240)))</formula>
    </cfRule>
    <cfRule type="containsText" dxfId="377" priority="879" operator="containsText" text="SKLADEM">
      <formula>NOT(ISERROR(SEARCH("SKLADEM",D240)))</formula>
    </cfRule>
    <cfRule type="containsText" dxfId="376" priority="880" operator="containsText" text="VYPRODÁNO">
      <formula>NOT(ISERROR(SEARCH("VYPRODÁNO",D240)))</formula>
    </cfRule>
  </conditionalFormatting>
  <conditionalFormatting sqref="D242">
    <cfRule type="containsText" dxfId="375" priority="876" operator="containsText" text="VYPRODÁNO">
      <formula>NOT(ISERROR(SEARCH("VYPRODÁNO",D242)))</formula>
    </cfRule>
    <cfRule type="containsText" dxfId="374" priority="875" operator="containsText" text="SKLADEM">
      <formula>NOT(ISERROR(SEARCH("SKLADEM",D242)))</formula>
    </cfRule>
    <cfRule type="containsText" dxfId="373" priority="874" operator="containsText" text="POSLEDNÍ KUSY">
      <formula>NOT(ISERROR(SEARCH("POSLEDNÍ KUSY",D242)))</formula>
    </cfRule>
    <cfRule type="containsText" dxfId="372" priority="873" operator="containsText" text="Q1/2023">
      <formula>NOT(ISERROR(SEARCH("Q1/2023",D242)))</formula>
    </cfRule>
  </conditionalFormatting>
  <conditionalFormatting sqref="D244">
    <cfRule type="containsText" dxfId="371" priority="895" operator="containsText" text="SKLADEM">
      <formula>NOT(ISERROR(SEARCH("SKLADEM",D244)))</formula>
    </cfRule>
    <cfRule type="containsText" dxfId="370" priority="894" operator="containsText" text="POSLEDNÍ KUSY">
      <formula>NOT(ISERROR(SEARCH("POSLEDNÍ KUSY",D244)))</formula>
    </cfRule>
    <cfRule type="containsText" dxfId="369" priority="896" operator="containsText" text="VYPRODÁNO">
      <formula>NOT(ISERROR(SEARCH("VYPRODÁNO",D244)))</formula>
    </cfRule>
    <cfRule type="containsText" dxfId="368" priority="893" operator="containsText" text="Q1/2023">
      <formula>NOT(ISERROR(SEARCH("Q1/2023",D244)))</formula>
    </cfRule>
  </conditionalFormatting>
  <conditionalFormatting sqref="D246">
    <cfRule type="containsText" dxfId="367" priority="883" operator="containsText" text="SKLADEM">
      <formula>NOT(ISERROR(SEARCH("SKLADEM",D246)))</formula>
    </cfRule>
    <cfRule type="containsText" dxfId="366" priority="881" operator="containsText" text="Q1/2023">
      <formula>NOT(ISERROR(SEARCH("Q1/2023",D246)))</formula>
    </cfRule>
    <cfRule type="containsText" dxfId="365" priority="882" operator="containsText" text="POSLEDNÍ KUSY">
      <formula>NOT(ISERROR(SEARCH("POSLEDNÍ KUSY",D246)))</formula>
    </cfRule>
    <cfRule type="containsText" dxfId="364" priority="884" operator="containsText" text="VYPRODÁNO">
      <formula>NOT(ISERROR(SEARCH("VYPRODÁNO",D246)))</formula>
    </cfRule>
  </conditionalFormatting>
  <conditionalFormatting sqref="D314">
    <cfRule type="containsText" dxfId="363" priority="889" operator="containsText" text="Q1/2023">
      <formula>NOT(ISERROR(SEARCH("Q1/2023",D314)))</formula>
    </cfRule>
    <cfRule type="containsText" dxfId="362" priority="890" operator="containsText" text="POSLEDNÍ KUSY">
      <formula>NOT(ISERROR(SEARCH("POSLEDNÍ KUSY",D314)))</formula>
    </cfRule>
    <cfRule type="containsText" dxfId="361" priority="892" operator="containsText" text="VYPRODÁNO">
      <formula>NOT(ISERROR(SEARCH("VYPRODÁNO",D314)))</formula>
    </cfRule>
    <cfRule type="containsText" dxfId="360" priority="891" operator="containsText" text="SKLADEM">
      <formula>NOT(ISERROR(SEARCH("SKLADEM",D314)))</formula>
    </cfRule>
  </conditionalFormatting>
  <conditionalFormatting sqref="D753:D763">
    <cfRule type="expression" dxfId="359" priority="888" stopIfTrue="1">
      <formula>AND(1000&lt;$A753,$A753&lt;1001)</formula>
    </cfRule>
  </conditionalFormatting>
  <conditionalFormatting sqref="D774">
    <cfRule type="expression" dxfId="358" priority="885" stopIfTrue="1">
      <formula>AND(1000&lt;$A774,$A774&lt;1001)</formula>
    </cfRule>
  </conditionalFormatting>
  <conditionalFormatting sqref="D780:D782">
    <cfRule type="expression" dxfId="357" priority="886" stopIfTrue="1">
      <formula>AND(1000&lt;$A780,$A780&lt;1001)</formula>
    </cfRule>
  </conditionalFormatting>
  <conditionalFormatting sqref="D804:D814">
    <cfRule type="expression" dxfId="356" priority="565" stopIfTrue="1">
      <formula>AND(1000&lt;$A804,$A804&lt;1001)</formula>
    </cfRule>
  </conditionalFormatting>
  <conditionalFormatting sqref="D830:D839">
    <cfRule type="expression" dxfId="355" priority="872" stopIfTrue="1">
      <formula>AND(1000&lt;$A830,$A830&lt;1001)</formula>
    </cfRule>
  </conditionalFormatting>
  <conditionalFormatting sqref="D861:D862">
    <cfRule type="expression" dxfId="354" priority="887" stopIfTrue="1">
      <formula>AND(1000&lt;$A861,$A861&lt;1001)</formula>
    </cfRule>
  </conditionalFormatting>
  <conditionalFormatting sqref="Q1:Q2 Q57:AC57 R68:AD68 Q103:AC103 Q117:AD117 Q127:AD127 Q140:AC140 Q142:AC142 Q144:AD144 Q153:AC153 Q159:AC159 Q161:AD161 Q166:AC166 Q170:AE170 Q172:AD172 Q175:Q177 R177:AD177 R179 U179:AC179 Q183:AD183 R185:AC185 Q194:AC194 Q196:AD196 R200:AD200 Q202:AC202 Q204:AD204 Q208:AD208 R217:AC217 Q217:Q221 R220:AC220 Q224:AC224 Q232:AF232 Q248:AF248 Q254:AE254 Q256:AD256 Q266:AD266 R269:R270 W269:X270 Z269:AA270 R272 W272:X272 Z272:AA272 R274 W274:X274 Z274:AA274 R282:AC282 Q284:AD284 Q287 Q302:AC302 Q324:AD324 Q332:AD332 Q338:AF338 Q347:AD347 Q351:Q362 R362:AE362 Q367 R372 Q372:Q374 Q395:Q400 Q402:Q406 Q408:Q409 Q411 Q417 Q420:Q421 Q423 Q425 Q429:Q431 Q434:Q435 Q437:Q442 Q444:Q445 Q452 Q455:Q456 P456 R456 Q459:Q460 Q462:Q464 Q467 Q469 Q471:Q475 Q479:Q483 Q485:Q492 Q494 Q511:Q512 Q526 Q529:Q532 Q538:R538 Q541:Q542 R542 Q545:Q546 R546 Q548:Q549 R549 Q555 Q572:Q589 R579 R583 R586 R589 Q592:Q597 R596 R602 Q602:Q603 Q607:Q614 R610 R614 Q617:Q623 R618 R621 Q625:Q626 Q629:R629 Q632:Q635 R634 Q637:Q644 R638 R644 Q647 Q651:Q656 Q658:Q660 Q663:R663 Q664:Q673 Q675 Q679:Q681 R680 Q683:Q701 R692 Q703:R703 Q706 R708 Q708:Q746 R720 R724 R727 R731 Q747:R747 Q749:R749 Q867:AD868 R910:AD910 Q910:Q1048576">
    <cfRule type="containsText" dxfId="353" priority="1796" operator="containsText" text="VYPRODÁNO">
      <formula>NOT(ISERROR(SEARCH("VYPRODÁNO",P1)))</formula>
    </cfRule>
    <cfRule type="containsText" dxfId="352" priority="1795" operator="containsText" text="SKLADEM">
      <formula>NOT(ISERROR(SEARCH("SKLADEM",P1)))</formula>
    </cfRule>
    <cfRule type="containsText" dxfId="351" priority="1794" operator="containsText" text="POSLEDNÍ KUSY">
      <formula>NOT(ISERROR(SEARCH("POSLEDNÍ KUSY",P1)))</formula>
    </cfRule>
    <cfRule type="containsText" dxfId="350" priority="1793" operator="containsText" text="Q1/2023">
      <formula>NOT(ISERROR(SEARCH("Q1/2023",P1)))</formula>
    </cfRule>
  </conditionalFormatting>
  <conditionalFormatting sqref="Q11:Q26">
    <cfRule type="containsText" dxfId="349" priority="172" operator="containsText" text="VYPRODÁNO">
      <formula>NOT(ISERROR(SEARCH("VYPRODÁNO",Q11)))</formula>
    </cfRule>
    <cfRule type="containsText" dxfId="348" priority="171" operator="containsText" text="SKLADEM">
      <formula>NOT(ISERROR(SEARCH("SKLADEM",Q11)))</formula>
    </cfRule>
    <cfRule type="containsText" dxfId="347" priority="169" operator="containsText" text="Q1/2023">
      <formula>NOT(ISERROR(SEARCH("Q1/2023",Q11)))</formula>
    </cfRule>
    <cfRule type="containsText" dxfId="346" priority="170" operator="containsText" text="POSLEDNÍ KUSY">
      <formula>NOT(ISERROR(SEARCH("POSLEDNÍ KUSY",Q11)))</formula>
    </cfRule>
  </conditionalFormatting>
  <conditionalFormatting sqref="Q28">
    <cfRule type="containsText" dxfId="345" priority="214" operator="containsText" text="POSLEDNÍ KUSY">
      <formula>NOT(ISERROR(SEARCH("POSLEDNÍ KUSY",Q28)))</formula>
    </cfRule>
    <cfRule type="containsText" dxfId="344" priority="213" operator="containsText" text="Q1/2023">
      <formula>NOT(ISERROR(SEARCH("Q1/2023",Q28)))</formula>
    </cfRule>
    <cfRule type="containsText" dxfId="343" priority="215" operator="containsText" text="SKLADEM">
      <formula>NOT(ISERROR(SEARCH("SKLADEM",Q28)))</formula>
    </cfRule>
    <cfRule type="containsText" dxfId="342" priority="216" operator="containsText" text="VYPRODÁNO">
      <formula>NOT(ISERROR(SEARCH("VYPRODÁNO",Q28)))</formula>
    </cfRule>
  </conditionalFormatting>
  <conditionalFormatting sqref="Q30:Q32">
    <cfRule type="containsText" dxfId="341" priority="211" operator="containsText" text="SKLADEM">
      <formula>NOT(ISERROR(SEARCH("SKLADEM",Q30)))</formula>
    </cfRule>
    <cfRule type="containsText" dxfId="340" priority="212" operator="containsText" text="VYPRODÁNO">
      <formula>NOT(ISERROR(SEARCH("VYPRODÁNO",Q30)))</formula>
    </cfRule>
    <cfRule type="containsText" dxfId="339" priority="210" operator="containsText" text="POSLEDNÍ KUSY">
      <formula>NOT(ISERROR(SEARCH("POSLEDNÍ KUSY",Q30)))</formula>
    </cfRule>
    <cfRule type="containsText" dxfId="338" priority="209" operator="containsText" text="Q1/2023">
      <formula>NOT(ISERROR(SEARCH("Q1/2023",Q30)))</formula>
    </cfRule>
  </conditionalFormatting>
  <conditionalFormatting sqref="Q35:Q37">
    <cfRule type="containsText" dxfId="337" priority="16" operator="containsText" text="VYPRODÁNO">
      <formula>NOT(ISERROR(SEARCH("VYPRODÁNO",Q35)))</formula>
    </cfRule>
    <cfRule type="containsText" dxfId="336" priority="13" operator="containsText" text="Q1/2023">
      <formula>NOT(ISERROR(SEARCH("Q1/2023",Q35)))</formula>
    </cfRule>
    <cfRule type="containsText" dxfId="335" priority="14" operator="containsText" text="POSLEDNÍ KUSY">
      <formula>NOT(ISERROR(SEARCH("POSLEDNÍ KUSY",Q35)))</formula>
    </cfRule>
    <cfRule type="containsText" dxfId="334" priority="15" operator="containsText" text="SKLADEM">
      <formula>NOT(ISERROR(SEARCH("SKLADEM",Q35)))</formula>
    </cfRule>
  </conditionalFormatting>
  <conditionalFormatting sqref="Q39:Q48">
    <cfRule type="containsText" dxfId="333" priority="163" operator="containsText" text="SKLADEM">
      <formula>NOT(ISERROR(SEARCH("SKLADEM",Q39)))</formula>
    </cfRule>
    <cfRule type="containsText" dxfId="332" priority="161" operator="containsText" text="Q1/2023">
      <formula>NOT(ISERROR(SEARCH("Q1/2023",Q39)))</formula>
    </cfRule>
    <cfRule type="containsText" dxfId="331" priority="162" operator="containsText" text="POSLEDNÍ KUSY">
      <formula>NOT(ISERROR(SEARCH("POSLEDNÍ KUSY",Q39)))</formula>
    </cfRule>
    <cfRule type="containsText" dxfId="330" priority="164" operator="containsText" text="VYPRODÁNO">
      <formula>NOT(ISERROR(SEARCH("VYPRODÁNO",Q39)))</formula>
    </cfRule>
  </conditionalFormatting>
  <conditionalFormatting sqref="Q58:Q59">
    <cfRule type="containsText" dxfId="329" priority="11" operator="containsText" text="SKLADEM">
      <formula>NOT(ISERROR(SEARCH("SKLADEM",Q58)))</formula>
    </cfRule>
    <cfRule type="containsText" dxfId="328" priority="9" operator="containsText" text="Q1/2023">
      <formula>NOT(ISERROR(SEARCH("Q1/2023",Q58)))</formula>
    </cfRule>
    <cfRule type="containsText" dxfId="327" priority="10" operator="containsText" text="POSLEDNÍ KUSY">
      <formula>NOT(ISERROR(SEARCH("POSLEDNÍ KUSY",Q58)))</formula>
    </cfRule>
    <cfRule type="containsText" dxfId="326" priority="12" operator="containsText" text="VYPRODÁNO">
      <formula>NOT(ISERROR(SEARCH("VYPRODÁNO",Q58)))</formula>
    </cfRule>
  </conditionalFormatting>
  <conditionalFormatting sqref="Q61:Q63">
    <cfRule type="containsText" dxfId="325" priority="143" operator="containsText" text="SKLADEM">
      <formula>NOT(ISERROR(SEARCH("SKLADEM",Q61)))</formula>
    </cfRule>
    <cfRule type="containsText" dxfId="324" priority="144" operator="containsText" text="VYPRODÁNO">
      <formula>NOT(ISERROR(SEARCH("VYPRODÁNO",Q61)))</formula>
    </cfRule>
    <cfRule type="containsText" dxfId="323" priority="141" operator="containsText" text="Q1/2023">
      <formula>NOT(ISERROR(SEARCH("Q1/2023",Q61)))</formula>
    </cfRule>
    <cfRule type="containsText" dxfId="322" priority="142" operator="containsText" text="POSLEDNÍ KUSY">
      <formula>NOT(ISERROR(SEARCH("POSLEDNÍ KUSY",Q61)))</formula>
    </cfRule>
  </conditionalFormatting>
  <conditionalFormatting sqref="Q65:Q72">
    <cfRule type="containsText" dxfId="321" priority="2" operator="containsText" text="POSLEDNÍ KUSY">
      <formula>NOT(ISERROR(SEARCH("POSLEDNÍ KUSY",Q65)))</formula>
    </cfRule>
    <cfRule type="containsText" dxfId="320" priority="4" operator="containsText" text="VYPRODÁNO">
      <formula>NOT(ISERROR(SEARCH("VYPRODÁNO",Q65)))</formula>
    </cfRule>
    <cfRule type="containsText" dxfId="319" priority="3" operator="containsText" text="SKLADEM">
      <formula>NOT(ISERROR(SEARCH("SKLADEM",Q65)))</formula>
    </cfRule>
    <cfRule type="containsText" dxfId="318" priority="1" operator="containsText" text="Q1/2023">
      <formula>NOT(ISERROR(SEARCH("Q1/2023",Q65)))</formula>
    </cfRule>
  </conditionalFormatting>
  <conditionalFormatting sqref="Q74:Q75">
    <cfRule type="containsText" dxfId="317" priority="269" operator="containsText" text="Q1/2023">
      <formula>NOT(ISERROR(SEARCH("Q1/2023",Q74)))</formula>
    </cfRule>
    <cfRule type="containsText" dxfId="316" priority="271" operator="containsText" text="SKLADEM">
      <formula>NOT(ISERROR(SEARCH("SKLADEM",Q74)))</formula>
    </cfRule>
    <cfRule type="containsText" dxfId="315" priority="272" operator="containsText" text="VYPRODÁNO">
      <formula>NOT(ISERROR(SEARCH("VYPRODÁNO",Q74)))</formula>
    </cfRule>
    <cfRule type="containsText" dxfId="314" priority="270" operator="containsText" text="POSLEDNÍ KUSY">
      <formula>NOT(ISERROR(SEARCH("POSLEDNÍ KUSY",Q74)))</formula>
    </cfRule>
  </conditionalFormatting>
  <conditionalFormatting sqref="Q79:Q95">
    <cfRule type="containsText" dxfId="313" priority="48" operator="containsText" text="VYPRODÁNO">
      <formula>NOT(ISERROR(SEARCH("VYPRODÁNO",Q79)))</formula>
    </cfRule>
    <cfRule type="containsText" dxfId="312" priority="47" operator="containsText" text="SKLADEM">
      <formula>NOT(ISERROR(SEARCH("SKLADEM",Q79)))</formula>
    </cfRule>
    <cfRule type="containsText" dxfId="311" priority="45" operator="containsText" text="Q1/2023">
      <formula>NOT(ISERROR(SEARCH("Q1/2023",Q79)))</formula>
    </cfRule>
    <cfRule type="containsText" dxfId="310" priority="46" operator="containsText" text="POSLEDNÍ KUSY">
      <formula>NOT(ISERROR(SEARCH("POSLEDNÍ KUSY",Q79)))</formula>
    </cfRule>
  </conditionalFormatting>
  <conditionalFormatting sqref="Q97:Q102">
    <cfRule type="containsText" dxfId="309" priority="149" operator="containsText" text="Q1/2023">
      <formula>NOT(ISERROR(SEARCH("Q1/2023",Q97)))</formula>
    </cfRule>
    <cfRule type="containsText" dxfId="308" priority="151" operator="containsText" text="SKLADEM">
      <formula>NOT(ISERROR(SEARCH("SKLADEM",Q97)))</formula>
    </cfRule>
    <cfRule type="containsText" dxfId="307" priority="150" operator="containsText" text="POSLEDNÍ KUSY">
      <formula>NOT(ISERROR(SEARCH("POSLEDNÍ KUSY",Q97)))</formula>
    </cfRule>
    <cfRule type="containsText" dxfId="306" priority="152" operator="containsText" text="VYPRODÁNO">
      <formula>NOT(ISERROR(SEARCH("VYPRODÁNO",Q97)))</formula>
    </cfRule>
  </conditionalFormatting>
  <conditionalFormatting sqref="Q104:Q106">
    <cfRule type="containsText" dxfId="305" priority="42" operator="containsText" text="POSLEDNÍ KUSY">
      <formula>NOT(ISERROR(SEARCH("POSLEDNÍ KUSY",Q104)))</formula>
    </cfRule>
    <cfRule type="containsText" dxfId="304" priority="43" operator="containsText" text="SKLADEM">
      <formula>NOT(ISERROR(SEARCH("SKLADEM",Q104)))</formula>
    </cfRule>
    <cfRule type="containsText" dxfId="303" priority="44" operator="containsText" text="VYPRODÁNO">
      <formula>NOT(ISERROR(SEARCH("VYPRODÁNO",Q104)))</formula>
    </cfRule>
    <cfRule type="containsText" dxfId="302" priority="41" operator="containsText" text="Q1/2023">
      <formula>NOT(ISERROR(SEARCH("Q1/2023",Q104)))</formula>
    </cfRule>
  </conditionalFormatting>
  <conditionalFormatting sqref="Q108:Q113">
    <cfRule type="containsText" dxfId="301" priority="244" operator="containsText" text="VYPRODÁNO">
      <formula>NOT(ISERROR(SEARCH("VYPRODÁNO",Q108)))</formula>
    </cfRule>
    <cfRule type="containsText" dxfId="300" priority="243" operator="containsText" text="SKLADEM">
      <formula>NOT(ISERROR(SEARCH("SKLADEM",Q108)))</formula>
    </cfRule>
    <cfRule type="containsText" dxfId="299" priority="242" operator="containsText" text="POSLEDNÍ KUSY">
      <formula>NOT(ISERROR(SEARCH("POSLEDNÍ KUSY",Q108)))</formula>
    </cfRule>
    <cfRule type="containsText" dxfId="298" priority="241" operator="containsText" text="Q1/2023">
      <formula>NOT(ISERROR(SEARCH("Q1/2023",Q108)))</formula>
    </cfRule>
  </conditionalFormatting>
  <conditionalFormatting sqref="Q115:Q116">
    <cfRule type="containsText" dxfId="297" priority="261" operator="containsText" text="Q1/2023">
      <formula>NOT(ISERROR(SEARCH("Q1/2023",Q115)))</formula>
    </cfRule>
    <cfRule type="containsText" dxfId="296" priority="262" operator="containsText" text="POSLEDNÍ KUSY">
      <formula>NOT(ISERROR(SEARCH("POSLEDNÍ KUSY",Q115)))</formula>
    </cfRule>
    <cfRule type="containsText" dxfId="295" priority="264" operator="containsText" text="VYPRODÁNO">
      <formula>NOT(ISERROR(SEARCH("VYPRODÁNO",Q115)))</formula>
    </cfRule>
    <cfRule type="containsText" dxfId="294" priority="263" operator="containsText" text="SKLADEM">
      <formula>NOT(ISERROR(SEARCH("SKLADEM",Q115)))</formula>
    </cfRule>
  </conditionalFormatting>
  <conditionalFormatting sqref="Q119:Q121">
    <cfRule type="containsText" dxfId="293" priority="1024" operator="containsText" text="VYPRODÁNO">
      <formula>NOT(ISERROR(SEARCH("VYPRODÁNO",Q119)))</formula>
    </cfRule>
    <cfRule type="containsText" dxfId="292" priority="1023" operator="containsText" text="SKLADEM">
      <formula>NOT(ISERROR(SEARCH("SKLADEM",Q119)))</formula>
    </cfRule>
    <cfRule type="containsText" dxfId="291" priority="1022" operator="containsText" text="POSLEDNÍ KUSY">
      <formula>NOT(ISERROR(SEARCH("POSLEDNÍ KUSY",Q119)))</formula>
    </cfRule>
    <cfRule type="containsText" dxfId="290" priority="1021" operator="containsText" text="Q1/2023">
      <formula>NOT(ISERROR(SEARCH("Q1/2023",Q119)))</formula>
    </cfRule>
  </conditionalFormatting>
  <conditionalFormatting sqref="Q124:Q125">
    <cfRule type="containsText" dxfId="289" priority="106" operator="containsText" text="POSLEDNÍ KUSY">
      <formula>NOT(ISERROR(SEARCH("POSLEDNÍ KUSY",Q124)))</formula>
    </cfRule>
    <cfRule type="containsText" dxfId="288" priority="107" operator="containsText" text="SKLADEM">
      <formula>NOT(ISERROR(SEARCH("SKLADEM",Q124)))</formula>
    </cfRule>
    <cfRule type="containsText" dxfId="287" priority="108" operator="containsText" text="VYPRODÁNO">
      <formula>NOT(ISERROR(SEARCH("VYPRODÁNO",Q124)))</formula>
    </cfRule>
    <cfRule type="containsText" dxfId="286" priority="105" operator="containsText" text="Q1/2023">
      <formula>NOT(ISERROR(SEARCH("Q1/2023",Q124)))</formula>
    </cfRule>
  </conditionalFormatting>
  <conditionalFormatting sqref="Q131:Q134 Q136:Q137 Q139">
    <cfRule type="containsText" dxfId="285" priority="37" operator="containsText" text="Q1/2023">
      <formula>NOT(ISERROR(SEARCH("Q1/2023",Q131)))</formula>
    </cfRule>
    <cfRule type="containsText" dxfId="284" priority="38" operator="containsText" text="POSLEDNÍ KUSY">
      <formula>NOT(ISERROR(SEARCH("POSLEDNÍ KUSY",Q131)))</formula>
    </cfRule>
    <cfRule type="containsText" dxfId="283" priority="39" operator="containsText" text="SKLADEM">
      <formula>NOT(ISERROR(SEARCH("SKLADEM",Q131)))</formula>
    </cfRule>
    <cfRule type="containsText" dxfId="282" priority="40" operator="containsText" text="VYPRODÁNO">
      <formula>NOT(ISERROR(SEARCH("VYPRODÁNO",Q131)))</formula>
    </cfRule>
  </conditionalFormatting>
  <conditionalFormatting sqref="Q141">
    <cfRule type="containsText" dxfId="281" priority="104" operator="containsText" text="VYPRODÁNO">
      <formula>NOT(ISERROR(SEARCH("VYPRODÁNO",Q141)))</formula>
    </cfRule>
    <cfRule type="containsText" dxfId="280" priority="103" operator="containsText" text="SKLADEM">
      <formula>NOT(ISERROR(SEARCH("SKLADEM",Q141)))</formula>
    </cfRule>
    <cfRule type="containsText" dxfId="279" priority="102" operator="containsText" text="POSLEDNÍ KUSY">
      <formula>NOT(ISERROR(SEARCH("POSLEDNÍ KUSY",Q141)))</formula>
    </cfRule>
    <cfRule type="containsText" dxfId="278" priority="101" operator="containsText" text="Q1/2023">
      <formula>NOT(ISERROR(SEARCH("Q1/2023",Q141)))</formula>
    </cfRule>
  </conditionalFormatting>
  <conditionalFormatting sqref="Q147:Q150">
    <cfRule type="containsText" dxfId="277" priority="98" operator="containsText" text="POSLEDNÍ KUSY">
      <formula>NOT(ISERROR(SEARCH("POSLEDNÍ KUSY",Q147)))</formula>
    </cfRule>
    <cfRule type="containsText" dxfId="276" priority="97" operator="containsText" text="Q1/2023">
      <formula>NOT(ISERROR(SEARCH("Q1/2023",Q147)))</formula>
    </cfRule>
    <cfRule type="containsText" dxfId="275" priority="99" operator="containsText" text="SKLADEM">
      <formula>NOT(ISERROR(SEARCH("SKLADEM",Q147)))</formula>
    </cfRule>
    <cfRule type="containsText" dxfId="274" priority="100" operator="containsText" text="VYPRODÁNO">
      <formula>NOT(ISERROR(SEARCH("VYPRODÁNO",Q147)))</formula>
    </cfRule>
  </conditionalFormatting>
  <conditionalFormatting sqref="Q152">
    <cfRule type="containsText" dxfId="273" priority="240" operator="containsText" text="VYPRODÁNO">
      <formula>NOT(ISERROR(SEARCH("VYPRODÁNO",Q152)))</formula>
    </cfRule>
    <cfRule type="containsText" dxfId="272" priority="239" operator="containsText" text="SKLADEM">
      <formula>NOT(ISERROR(SEARCH("SKLADEM",Q152)))</formula>
    </cfRule>
    <cfRule type="containsText" dxfId="271" priority="238" operator="containsText" text="POSLEDNÍ KUSY">
      <formula>NOT(ISERROR(SEARCH("POSLEDNÍ KUSY",Q152)))</formula>
    </cfRule>
    <cfRule type="containsText" dxfId="270" priority="237" operator="containsText" text="Q1/2023">
      <formula>NOT(ISERROR(SEARCH("Q1/2023",Q152)))</formula>
    </cfRule>
  </conditionalFormatting>
  <conditionalFormatting sqref="Q154">
    <cfRule type="containsText" dxfId="269" priority="504" operator="containsText" text="VYPRODÁNO">
      <formula>NOT(ISERROR(SEARCH("VYPRODÁNO",Q154)))</formula>
    </cfRule>
    <cfRule type="containsText" dxfId="268" priority="501" operator="containsText" text="Q1/2023">
      <formula>NOT(ISERROR(SEARCH("Q1/2023",Q154)))</formula>
    </cfRule>
    <cfRule type="containsText" dxfId="267" priority="502" operator="containsText" text="POSLEDNÍ KUSY">
      <formula>NOT(ISERROR(SEARCH("POSLEDNÍ KUSY",Q154)))</formula>
    </cfRule>
    <cfRule type="containsText" dxfId="266" priority="503" operator="containsText" text="SKLADEM">
      <formula>NOT(ISERROR(SEARCH("SKLADEM",Q154)))</formula>
    </cfRule>
  </conditionalFormatting>
  <conditionalFormatting sqref="Q157:Q158">
    <cfRule type="containsText" dxfId="265" priority="231" operator="containsText" text="SKLADEM">
      <formula>NOT(ISERROR(SEARCH("SKLADEM",Q157)))</formula>
    </cfRule>
    <cfRule type="containsText" dxfId="264" priority="232" operator="containsText" text="VYPRODÁNO">
      <formula>NOT(ISERROR(SEARCH("VYPRODÁNO",Q157)))</formula>
    </cfRule>
    <cfRule type="containsText" dxfId="263" priority="229" operator="containsText" text="Q1/2023">
      <formula>NOT(ISERROR(SEARCH("Q1/2023",Q157)))</formula>
    </cfRule>
    <cfRule type="containsText" dxfId="262" priority="230" operator="containsText" text="POSLEDNÍ KUSY">
      <formula>NOT(ISERROR(SEARCH("POSLEDNÍ KUSY",Q157)))</formula>
    </cfRule>
  </conditionalFormatting>
  <conditionalFormatting sqref="Q160">
    <cfRule type="containsText" dxfId="261" priority="93" operator="containsText" text="Q1/2023">
      <formula>NOT(ISERROR(SEARCH("Q1/2023",Q160)))</formula>
    </cfRule>
    <cfRule type="containsText" dxfId="260" priority="96" operator="containsText" text="VYPRODÁNO">
      <formula>NOT(ISERROR(SEARCH("VYPRODÁNO",Q160)))</formula>
    </cfRule>
    <cfRule type="containsText" dxfId="259" priority="95" operator="containsText" text="SKLADEM">
      <formula>NOT(ISERROR(SEARCH("SKLADEM",Q160)))</formula>
    </cfRule>
    <cfRule type="containsText" dxfId="258" priority="94" operator="containsText" text="POSLEDNÍ KUSY">
      <formula>NOT(ISERROR(SEARCH("POSLEDNÍ KUSY",Q160)))</formula>
    </cfRule>
  </conditionalFormatting>
  <conditionalFormatting sqref="Q167:Q169">
    <cfRule type="containsText" dxfId="257" priority="89" operator="containsText" text="Q1/2023">
      <formula>NOT(ISERROR(SEARCH("Q1/2023",Q167)))</formula>
    </cfRule>
    <cfRule type="containsText" dxfId="256" priority="92" operator="containsText" text="VYPRODÁNO">
      <formula>NOT(ISERROR(SEARCH("VYPRODÁNO",Q167)))</formula>
    </cfRule>
    <cfRule type="containsText" dxfId="255" priority="91" operator="containsText" text="SKLADEM">
      <formula>NOT(ISERROR(SEARCH("SKLADEM",Q167)))</formula>
    </cfRule>
    <cfRule type="containsText" dxfId="254" priority="90" operator="containsText" text="POSLEDNÍ KUSY">
      <formula>NOT(ISERROR(SEARCH("POSLEDNÍ KUSY",Q167)))</formula>
    </cfRule>
  </conditionalFormatting>
  <conditionalFormatting sqref="Q171">
    <cfRule type="containsText" dxfId="253" priority="640" operator="containsText" text="POSLEDNÍ KUSY">
      <formula>NOT(ISERROR(SEARCH("POSLEDNÍ KUSY",Q171)))</formula>
    </cfRule>
    <cfRule type="containsText" dxfId="252" priority="642" operator="containsText" text="VYPRODÁNO">
      <formula>NOT(ISERROR(SEARCH("VYPRODÁNO",Q171)))</formula>
    </cfRule>
    <cfRule type="containsText" dxfId="251" priority="641" operator="containsText" text="SKLADEM">
      <formula>NOT(ISERROR(SEARCH("SKLADEM",Q171)))</formula>
    </cfRule>
    <cfRule type="containsText" dxfId="250" priority="639" operator="containsText" text="Q1/2023">
      <formula>NOT(ISERROR(SEARCH("Q1/2023",Q171)))</formula>
    </cfRule>
  </conditionalFormatting>
  <conditionalFormatting sqref="Q173">
    <cfRule type="containsText" dxfId="249" priority="1018" operator="containsText" text="POSLEDNÍ KUSY">
      <formula>NOT(ISERROR(SEARCH("POSLEDNÍ KUSY",Q173)))</formula>
    </cfRule>
    <cfRule type="containsText" dxfId="248" priority="1019" operator="containsText" text="SKLADEM">
      <formula>NOT(ISERROR(SEARCH("SKLADEM",Q173)))</formula>
    </cfRule>
    <cfRule type="containsText" dxfId="247" priority="1020" operator="containsText" text="VYPRODÁNO">
      <formula>NOT(ISERROR(SEARCH("VYPRODÁNO",Q173)))</formula>
    </cfRule>
    <cfRule type="containsText" dxfId="246" priority="1017" operator="containsText" text="Q1/2023">
      <formula>NOT(ISERROR(SEARCH("Q1/2023",Q173)))</formula>
    </cfRule>
  </conditionalFormatting>
  <conditionalFormatting sqref="Q179:Q182">
    <cfRule type="containsText" dxfId="245" priority="85" operator="containsText" text="Q1/2023">
      <formula>NOT(ISERROR(SEARCH("Q1/2023",Q179)))</formula>
    </cfRule>
    <cfRule type="containsText" dxfId="244" priority="86" operator="containsText" text="POSLEDNÍ KUSY">
      <formula>NOT(ISERROR(SEARCH("POSLEDNÍ KUSY",Q179)))</formula>
    </cfRule>
    <cfRule type="containsText" dxfId="243" priority="87" operator="containsText" text="SKLADEM">
      <formula>NOT(ISERROR(SEARCH("SKLADEM",Q179)))</formula>
    </cfRule>
    <cfRule type="containsText" dxfId="242" priority="88" operator="containsText" text="VYPRODÁNO">
      <formula>NOT(ISERROR(SEARCH("VYPRODÁNO",Q179)))</formula>
    </cfRule>
  </conditionalFormatting>
  <conditionalFormatting sqref="Q185:Q193">
    <cfRule type="containsText" dxfId="241" priority="83" operator="containsText" text="SKLADEM">
      <formula>NOT(ISERROR(SEARCH("SKLADEM",Q185)))</formula>
    </cfRule>
    <cfRule type="containsText" dxfId="240" priority="84" operator="containsText" text="VYPRODÁNO">
      <formula>NOT(ISERROR(SEARCH("VYPRODÁNO",Q185)))</formula>
    </cfRule>
    <cfRule type="containsText" dxfId="239" priority="81" operator="containsText" text="Q1/2023">
      <formula>NOT(ISERROR(SEARCH("Q1/2023",Q185)))</formula>
    </cfRule>
    <cfRule type="containsText" dxfId="238" priority="82" operator="containsText" text="POSLEDNÍ KUSY">
      <formula>NOT(ISERROR(SEARCH("POSLEDNÍ KUSY",Q185)))</formula>
    </cfRule>
  </conditionalFormatting>
  <conditionalFormatting sqref="Q198:Q200">
    <cfRule type="containsText" dxfId="237" priority="820" operator="containsText" text="POSLEDNÍ KUSY">
      <formula>NOT(ISERROR(SEARCH("POSLEDNÍ KUSY",Q198)))</formula>
    </cfRule>
    <cfRule type="containsText" dxfId="236" priority="819" operator="containsText" text="Q1/2023">
      <formula>NOT(ISERROR(SEARCH("Q1/2023",Q198)))</formula>
    </cfRule>
    <cfRule type="containsText" dxfId="235" priority="821" operator="containsText" text="SKLADEM">
      <formula>NOT(ISERROR(SEARCH("SKLADEM",Q198)))</formula>
    </cfRule>
    <cfRule type="containsText" dxfId="234" priority="822" operator="containsText" text="VYPRODÁNO">
      <formula>NOT(ISERROR(SEARCH("VYPRODÁNO",Q198)))</formula>
    </cfRule>
  </conditionalFormatting>
  <conditionalFormatting sqref="Q203">
    <cfRule type="containsText" dxfId="233" priority="79" operator="containsText" text="SKLADEM">
      <formula>NOT(ISERROR(SEARCH("SKLADEM",Q203)))</formula>
    </cfRule>
    <cfRule type="containsText" dxfId="232" priority="78" operator="containsText" text="POSLEDNÍ KUSY">
      <formula>NOT(ISERROR(SEARCH("POSLEDNÍ KUSY",Q203)))</formula>
    </cfRule>
    <cfRule type="containsText" dxfId="231" priority="77" operator="containsText" text="Q1/2023">
      <formula>NOT(ISERROR(SEARCH("Q1/2023",Q203)))</formula>
    </cfRule>
    <cfRule type="containsText" dxfId="230" priority="80" operator="containsText" text="VYPRODÁNO">
      <formula>NOT(ISERROR(SEARCH("VYPRODÁNO",Q203)))</formula>
    </cfRule>
  </conditionalFormatting>
  <conditionalFormatting sqref="Q205">
    <cfRule type="containsText" dxfId="229" priority="634" operator="containsText" text="VYPRODÁNO">
      <formula>NOT(ISERROR(SEARCH("VYPRODÁNO",Q205)))</formula>
    </cfRule>
    <cfRule type="containsText" dxfId="228" priority="632" operator="containsText" text="POSLEDNÍ KUSY">
      <formula>NOT(ISERROR(SEARCH("POSLEDNÍ KUSY",Q205)))</formula>
    </cfRule>
    <cfRule type="containsText" dxfId="227" priority="633" operator="containsText" text="SKLADEM">
      <formula>NOT(ISERROR(SEARCH("SKLADEM",Q205)))</formula>
    </cfRule>
    <cfRule type="containsText" dxfId="226" priority="631" operator="containsText" text="Q1/2023">
      <formula>NOT(ISERROR(SEARCH("Q1/2023",Q205)))</formula>
    </cfRule>
  </conditionalFormatting>
  <conditionalFormatting sqref="Q210:Q212">
    <cfRule type="containsText" dxfId="225" priority="302" operator="containsText" text="POSLEDNÍ KUSY">
      <formula>NOT(ISERROR(SEARCH("POSLEDNÍ KUSY",Q210)))</formula>
    </cfRule>
    <cfRule type="containsText" dxfId="224" priority="301" operator="containsText" text="Q1/2023">
      <formula>NOT(ISERROR(SEARCH("Q1/2023",Q210)))</formula>
    </cfRule>
    <cfRule type="containsText" dxfId="223" priority="304" operator="containsText" text="VYPRODÁNO">
      <formula>NOT(ISERROR(SEARCH("VYPRODÁNO",Q210)))</formula>
    </cfRule>
    <cfRule type="containsText" dxfId="222" priority="303" operator="containsText" text="SKLADEM">
      <formula>NOT(ISERROR(SEARCH("SKLADEM",Q210)))</formula>
    </cfRule>
  </conditionalFormatting>
  <conditionalFormatting sqref="Q214:Q215">
    <cfRule type="containsText" dxfId="221" priority="76" operator="containsText" text="VYPRODÁNO">
      <formula>NOT(ISERROR(SEARCH("VYPRODÁNO",Q214)))</formula>
    </cfRule>
    <cfRule type="containsText" dxfId="220" priority="75" operator="containsText" text="SKLADEM">
      <formula>NOT(ISERROR(SEARCH("SKLADEM",Q214)))</formula>
    </cfRule>
    <cfRule type="containsText" dxfId="219" priority="73" operator="containsText" text="Q1/2023">
      <formula>NOT(ISERROR(SEARCH("Q1/2023",Q214)))</formula>
    </cfRule>
    <cfRule type="containsText" dxfId="218" priority="74" operator="containsText" text="POSLEDNÍ KUSY">
      <formula>NOT(ISERROR(SEARCH("POSLEDNÍ KUSY",Q214)))</formula>
    </cfRule>
  </conditionalFormatting>
  <conditionalFormatting sqref="Q225:Q231">
    <cfRule type="containsText" dxfId="217" priority="623" operator="containsText" text="Q1/2023">
      <formula>NOT(ISERROR(SEARCH("Q1/2023",Q225)))</formula>
    </cfRule>
    <cfRule type="containsText" dxfId="216" priority="624" operator="containsText" text="POSLEDNÍ KUSY">
      <formula>NOT(ISERROR(SEARCH("POSLEDNÍ KUSY",Q225)))</formula>
    </cfRule>
    <cfRule type="containsText" dxfId="215" priority="625" operator="containsText" text="SKLADEM">
      <formula>NOT(ISERROR(SEARCH("SKLADEM",Q225)))</formula>
    </cfRule>
    <cfRule type="containsText" dxfId="214" priority="626" operator="containsText" text="VYPRODÁNO">
      <formula>NOT(ISERROR(SEARCH("VYPRODÁNO",Q225)))</formula>
    </cfRule>
  </conditionalFormatting>
  <conditionalFormatting sqref="Q233:Q239">
    <cfRule type="containsText" dxfId="213" priority="29" operator="containsText" text="Q1/2023">
      <formula>NOT(ISERROR(SEARCH("Q1/2023",Q233)))</formula>
    </cfRule>
    <cfRule type="containsText" dxfId="212" priority="30" operator="containsText" text="POSLEDNÍ KUSY">
      <formula>NOT(ISERROR(SEARCH("POSLEDNÍ KUSY",Q233)))</formula>
    </cfRule>
    <cfRule type="containsText" dxfId="211" priority="31" operator="containsText" text="SKLADEM">
      <formula>NOT(ISERROR(SEARCH("SKLADEM",Q233)))</formula>
    </cfRule>
    <cfRule type="containsText" dxfId="210" priority="32" operator="containsText" text="VYPRODÁNO">
      <formula>NOT(ISERROR(SEARCH("VYPRODÁNO",Q233)))</formula>
    </cfRule>
  </conditionalFormatting>
  <conditionalFormatting sqref="Q241">
    <cfRule type="containsText" dxfId="209" priority="201" operator="containsText" text="Q1/2023">
      <formula>NOT(ISERROR(SEARCH("Q1/2023",Q241)))</formula>
    </cfRule>
    <cfRule type="containsText" dxfId="208" priority="202" operator="containsText" text="POSLEDNÍ KUSY">
      <formula>NOT(ISERROR(SEARCH("POSLEDNÍ KUSY",Q241)))</formula>
    </cfRule>
    <cfRule type="containsText" dxfId="207" priority="203" operator="containsText" text="SKLADEM">
      <formula>NOT(ISERROR(SEARCH("SKLADEM",Q241)))</formula>
    </cfRule>
    <cfRule type="containsText" dxfId="206" priority="204" operator="containsText" text="VYPRODÁNO">
      <formula>NOT(ISERROR(SEARCH("VYPRODÁNO",Q241)))</formula>
    </cfRule>
  </conditionalFormatting>
  <conditionalFormatting sqref="Q243">
    <cfRule type="containsText" dxfId="205" priority="72" operator="containsText" text="VYPRODÁNO">
      <formula>NOT(ISERROR(SEARCH("VYPRODÁNO",Q243)))</formula>
    </cfRule>
    <cfRule type="containsText" dxfId="204" priority="71" operator="containsText" text="SKLADEM">
      <formula>NOT(ISERROR(SEARCH("SKLADEM",Q243)))</formula>
    </cfRule>
    <cfRule type="containsText" dxfId="203" priority="70" operator="containsText" text="POSLEDNÍ KUSY">
      <formula>NOT(ISERROR(SEARCH("POSLEDNÍ KUSY",Q243)))</formula>
    </cfRule>
    <cfRule type="containsText" dxfId="202" priority="69" operator="containsText" text="Q1/2023">
      <formula>NOT(ISERROR(SEARCH("Q1/2023",Q243)))</formula>
    </cfRule>
  </conditionalFormatting>
  <conditionalFormatting sqref="Q247">
    <cfRule type="containsText" dxfId="201" priority="217" operator="containsText" text="Q1/2023">
      <formula>NOT(ISERROR(SEARCH("Q1/2023",Q247)))</formula>
    </cfRule>
    <cfRule type="containsText" dxfId="200" priority="218" operator="containsText" text="POSLEDNÍ KUSY">
      <formula>NOT(ISERROR(SEARCH("POSLEDNÍ KUSY",Q247)))</formula>
    </cfRule>
    <cfRule type="containsText" dxfId="199" priority="219" operator="containsText" text="SKLADEM">
      <formula>NOT(ISERROR(SEARCH("SKLADEM",Q247)))</formula>
    </cfRule>
    <cfRule type="containsText" dxfId="198" priority="220" operator="containsText" text="VYPRODÁNO">
      <formula>NOT(ISERROR(SEARCH("VYPRODÁNO",Q247)))</formula>
    </cfRule>
  </conditionalFormatting>
  <conditionalFormatting sqref="Q252:Q253">
    <cfRule type="containsText" dxfId="197" priority="794" operator="containsText" text="VYPRODÁNO">
      <formula>NOT(ISERROR(SEARCH("VYPRODÁNO",Q252)))</formula>
    </cfRule>
    <cfRule type="containsText" dxfId="196" priority="793" operator="containsText" text="SKLADEM">
      <formula>NOT(ISERROR(SEARCH("SKLADEM",Q252)))</formula>
    </cfRule>
    <cfRule type="containsText" dxfId="195" priority="792" operator="containsText" text="POSLEDNÍ KUSY">
      <formula>NOT(ISERROR(SEARCH("POSLEDNÍ KUSY",Q252)))</formula>
    </cfRule>
    <cfRule type="containsText" dxfId="194" priority="791" operator="containsText" text="Q1/2023">
      <formula>NOT(ISERROR(SEARCH("Q1/2023",Q252)))</formula>
    </cfRule>
  </conditionalFormatting>
  <conditionalFormatting sqref="Q255">
    <cfRule type="containsText" dxfId="193" priority="62" operator="containsText" text="POSLEDNÍ KUSY">
      <formula>NOT(ISERROR(SEARCH("POSLEDNÍ KUSY",Q255)))</formula>
    </cfRule>
    <cfRule type="containsText" dxfId="192" priority="61" operator="containsText" text="Q1/2023">
      <formula>NOT(ISERROR(SEARCH("Q1/2023",Q255)))</formula>
    </cfRule>
    <cfRule type="containsText" dxfId="191" priority="64" operator="containsText" text="VYPRODÁNO">
      <formula>NOT(ISERROR(SEARCH("VYPRODÁNO",Q255)))</formula>
    </cfRule>
    <cfRule type="containsText" dxfId="190" priority="63" operator="containsText" text="SKLADEM">
      <formula>NOT(ISERROR(SEARCH("SKLADEM",Q255)))</formula>
    </cfRule>
  </conditionalFormatting>
  <conditionalFormatting sqref="Q257:Q259">
    <cfRule type="containsText" dxfId="189" priority="68" operator="containsText" text="VYPRODÁNO">
      <formula>NOT(ISERROR(SEARCH("VYPRODÁNO",Q257)))</formula>
    </cfRule>
    <cfRule type="containsText" dxfId="188" priority="67" operator="containsText" text="SKLADEM">
      <formula>NOT(ISERROR(SEARCH("SKLADEM",Q257)))</formula>
    </cfRule>
    <cfRule type="containsText" dxfId="187" priority="66" operator="containsText" text="POSLEDNÍ KUSY">
      <formula>NOT(ISERROR(SEARCH("POSLEDNÍ KUSY",Q257)))</formula>
    </cfRule>
    <cfRule type="containsText" dxfId="186" priority="65" operator="containsText" text="Q1/2023">
      <formula>NOT(ISERROR(SEARCH("Q1/2023",Q257)))</formula>
    </cfRule>
  </conditionalFormatting>
  <conditionalFormatting sqref="Q262:Q264">
    <cfRule type="containsText" dxfId="185" priority="735" operator="containsText" text="Q1/2023">
      <formula>NOT(ISERROR(SEARCH("Q1/2023",Q262)))</formula>
    </cfRule>
    <cfRule type="containsText" dxfId="184" priority="736" operator="containsText" text="POSLEDNÍ KUSY">
      <formula>NOT(ISERROR(SEARCH("POSLEDNÍ KUSY",Q262)))</formula>
    </cfRule>
    <cfRule type="containsText" dxfId="183" priority="737" operator="containsText" text="SKLADEM">
      <formula>NOT(ISERROR(SEARCH("SKLADEM",Q262)))</formula>
    </cfRule>
    <cfRule type="containsText" dxfId="182" priority="738" operator="containsText" text="VYPRODÁNO">
      <formula>NOT(ISERROR(SEARCH("VYPRODÁNO",Q262)))</formula>
    </cfRule>
  </conditionalFormatting>
  <conditionalFormatting sqref="Q267:Q270">
    <cfRule type="containsText" dxfId="181" priority="508" operator="containsText" text="VYPRODÁNO">
      <formula>NOT(ISERROR(SEARCH("VYPRODÁNO",Q267)))</formula>
    </cfRule>
    <cfRule type="containsText" dxfId="180" priority="506" operator="containsText" text="POSLEDNÍ KUSY">
      <formula>NOT(ISERROR(SEARCH("POSLEDNÍ KUSY",Q267)))</formula>
    </cfRule>
    <cfRule type="containsText" dxfId="179" priority="505" operator="containsText" text="Q1/2023">
      <formula>NOT(ISERROR(SEARCH("Q1/2023",Q267)))</formula>
    </cfRule>
    <cfRule type="containsText" dxfId="178" priority="507" operator="containsText" text="SKLADEM">
      <formula>NOT(ISERROR(SEARCH("SKLADEM",Q267)))</formula>
    </cfRule>
  </conditionalFormatting>
  <conditionalFormatting sqref="Q272:Q278 Q280 Q282:Q283">
    <cfRule type="containsText" dxfId="177" priority="739" operator="containsText" text="Q1/2023">
      <formula>NOT(ISERROR(SEARCH("Q1/2023",Q272)))</formula>
    </cfRule>
    <cfRule type="containsText" dxfId="176" priority="740" operator="containsText" text="POSLEDNÍ KUSY">
      <formula>NOT(ISERROR(SEARCH("POSLEDNÍ KUSY",Q272)))</formula>
    </cfRule>
    <cfRule type="containsText" dxfId="175" priority="741" operator="containsText" text="SKLADEM">
      <formula>NOT(ISERROR(SEARCH("SKLADEM",Q272)))</formula>
    </cfRule>
    <cfRule type="containsText" dxfId="174" priority="742" operator="containsText" text="VYPRODÁNO">
      <formula>NOT(ISERROR(SEARCH("VYPRODÁNO",Q272)))</formula>
    </cfRule>
  </conditionalFormatting>
  <conditionalFormatting sqref="Q285">
    <cfRule type="containsText" dxfId="173" priority="57" operator="containsText" text="Q1/2023">
      <formula>NOT(ISERROR(SEARCH("Q1/2023",Q285)))</formula>
    </cfRule>
    <cfRule type="containsText" dxfId="172" priority="60" operator="containsText" text="VYPRODÁNO">
      <formula>NOT(ISERROR(SEARCH("VYPRODÁNO",Q285)))</formula>
    </cfRule>
    <cfRule type="containsText" dxfId="171" priority="59" operator="containsText" text="SKLADEM">
      <formula>NOT(ISERROR(SEARCH("SKLADEM",Q285)))</formula>
    </cfRule>
    <cfRule type="containsText" dxfId="170" priority="58" operator="containsText" text="POSLEDNÍ KUSY">
      <formula>NOT(ISERROR(SEARCH("POSLEDNÍ KUSY",Q285)))</formula>
    </cfRule>
  </conditionalFormatting>
  <conditionalFormatting sqref="Q289:Q290">
    <cfRule type="containsText" dxfId="169" priority="1605" operator="containsText" text="Q1/2023">
      <formula>NOT(ISERROR(SEARCH("Q1/2023",Q289)))</formula>
    </cfRule>
    <cfRule type="containsText" dxfId="168" priority="1606" operator="containsText" text="POSLEDNÍ KUSY">
      <formula>NOT(ISERROR(SEARCH("POSLEDNÍ KUSY",Q289)))</formula>
    </cfRule>
    <cfRule type="containsText" dxfId="167" priority="1607" operator="containsText" text="SKLADEM">
      <formula>NOT(ISERROR(SEARCH("SKLADEM",Q289)))</formula>
    </cfRule>
    <cfRule type="containsText" dxfId="166" priority="1608" operator="containsText" text="VYPRODÁNO">
      <formula>NOT(ISERROR(SEARCH("VYPRODÁNO",Q289)))</formula>
    </cfRule>
  </conditionalFormatting>
  <conditionalFormatting sqref="Q292:Q295">
    <cfRule type="containsText" dxfId="165" priority="49" operator="containsText" text="Q1/2023">
      <formula>NOT(ISERROR(SEARCH("Q1/2023",Q292)))</formula>
    </cfRule>
    <cfRule type="containsText" dxfId="164" priority="51" operator="containsText" text="SKLADEM">
      <formula>NOT(ISERROR(SEARCH("SKLADEM",Q292)))</formula>
    </cfRule>
    <cfRule type="containsText" dxfId="163" priority="52" operator="containsText" text="VYPRODÁNO">
      <formula>NOT(ISERROR(SEARCH("VYPRODÁNO",Q292)))</formula>
    </cfRule>
    <cfRule type="containsText" dxfId="162" priority="50" operator="containsText" text="POSLEDNÍ KUSY">
      <formula>NOT(ISERROR(SEARCH("POSLEDNÍ KUSY",Q292)))</formula>
    </cfRule>
  </conditionalFormatting>
  <conditionalFormatting sqref="Q297">
    <cfRule type="containsText" dxfId="161" priority="1602" operator="containsText" text="POSLEDNÍ KUSY">
      <formula>NOT(ISERROR(SEARCH("POSLEDNÍ KUSY",Q297)))</formula>
    </cfRule>
    <cfRule type="containsText" dxfId="160" priority="1603" operator="containsText" text="SKLADEM">
      <formula>NOT(ISERROR(SEARCH("SKLADEM",Q297)))</formula>
    </cfRule>
    <cfRule type="containsText" dxfId="159" priority="1604" operator="containsText" text="VYPRODÁNO">
      <formula>NOT(ISERROR(SEARCH("VYPRODÁNO",Q297)))</formula>
    </cfRule>
    <cfRule type="containsText" dxfId="158" priority="1601" operator="containsText" text="Q1/2023">
      <formula>NOT(ISERROR(SEARCH("Q1/2023",Q297)))</formula>
    </cfRule>
  </conditionalFormatting>
  <conditionalFormatting sqref="Q299">
    <cfRule type="containsText" dxfId="157" priority="1599" operator="containsText" text="SKLADEM">
      <formula>NOT(ISERROR(SEARCH("SKLADEM",Q299)))</formula>
    </cfRule>
    <cfRule type="containsText" dxfId="156" priority="1600" operator="containsText" text="VYPRODÁNO">
      <formula>NOT(ISERROR(SEARCH("VYPRODÁNO",Q299)))</formula>
    </cfRule>
    <cfRule type="containsText" dxfId="155" priority="1597" operator="containsText" text="Q1/2023">
      <formula>NOT(ISERROR(SEARCH("Q1/2023",Q299)))</formula>
    </cfRule>
    <cfRule type="containsText" dxfId="154" priority="1598" operator="containsText" text="POSLEDNÍ KUSY">
      <formula>NOT(ISERROR(SEARCH("POSLEDNÍ KUSY",Q299)))</formula>
    </cfRule>
  </conditionalFormatting>
  <conditionalFormatting sqref="Q301">
    <cfRule type="containsText" dxfId="153" priority="1593" operator="containsText" text="Q1/2023">
      <formula>NOT(ISERROR(SEARCH("Q1/2023",Q301)))</formula>
    </cfRule>
    <cfRule type="containsText" dxfId="152" priority="1594" operator="containsText" text="POSLEDNÍ KUSY">
      <formula>NOT(ISERROR(SEARCH("POSLEDNÍ KUSY",Q301)))</formula>
    </cfRule>
    <cfRule type="containsText" dxfId="151" priority="1595" operator="containsText" text="SKLADEM">
      <formula>NOT(ISERROR(SEARCH("SKLADEM",Q301)))</formula>
    </cfRule>
    <cfRule type="containsText" dxfId="150" priority="1596" operator="containsText" text="VYPRODÁNO">
      <formula>NOT(ISERROR(SEARCH("VYPRODÁNO",Q301)))</formula>
    </cfRule>
  </conditionalFormatting>
  <conditionalFormatting sqref="Q304">
    <cfRule type="containsText" dxfId="149" priority="779" operator="containsText" text="Q1/2023">
      <formula>NOT(ISERROR(SEARCH("Q1/2023",Q304)))</formula>
    </cfRule>
    <cfRule type="containsText" dxfId="148" priority="780" operator="containsText" text="POSLEDNÍ KUSY">
      <formula>NOT(ISERROR(SEARCH("POSLEDNÍ KUSY",Q304)))</formula>
    </cfRule>
    <cfRule type="containsText" dxfId="147" priority="781" operator="containsText" text="SKLADEM">
      <formula>NOT(ISERROR(SEARCH("SKLADEM",Q304)))</formula>
    </cfRule>
    <cfRule type="containsText" dxfId="146" priority="782" operator="containsText" text="VYPRODÁNO">
      <formula>NOT(ISERROR(SEARCH("VYPRODÁNO",Q304)))</formula>
    </cfRule>
  </conditionalFormatting>
  <conditionalFormatting sqref="Q306:Q309">
    <cfRule type="containsText" dxfId="145" priority="352" operator="containsText" text="VYPRODÁNO">
      <formula>NOT(ISERROR(SEARCH("VYPRODÁNO",Q306)))</formula>
    </cfRule>
    <cfRule type="containsText" dxfId="144" priority="349" operator="containsText" text="Q1/2023">
      <formula>NOT(ISERROR(SEARCH("Q1/2023",Q306)))</formula>
    </cfRule>
    <cfRule type="containsText" dxfId="143" priority="350" operator="containsText" text="POSLEDNÍ KUSY">
      <formula>NOT(ISERROR(SEARCH("POSLEDNÍ KUSY",Q306)))</formula>
    </cfRule>
    <cfRule type="containsText" dxfId="142" priority="351" operator="containsText" text="SKLADEM">
      <formula>NOT(ISERROR(SEARCH("SKLADEM",Q306)))</formula>
    </cfRule>
  </conditionalFormatting>
  <conditionalFormatting sqref="Q312:Q313">
    <cfRule type="containsText" dxfId="141" priority="396" operator="containsText" text="VYPRODÁNO">
      <formula>NOT(ISERROR(SEARCH("VYPRODÁNO",Q312)))</formula>
    </cfRule>
    <cfRule type="containsText" dxfId="140" priority="395" operator="containsText" text="SKLADEM">
      <formula>NOT(ISERROR(SEARCH("SKLADEM",Q312)))</formula>
    </cfRule>
    <cfRule type="containsText" dxfId="139" priority="394" operator="containsText" text="POSLEDNÍ KUSY">
      <formula>NOT(ISERROR(SEARCH("POSLEDNÍ KUSY",Q312)))</formula>
    </cfRule>
    <cfRule type="containsText" dxfId="138" priority="393" operator="containsText" text="Q1/2023">
      <formula>NOT(ISERROR(SEARCH("Q1/2023",Q312)))</formula>
    </cfRule>
  </conditionalFormatting>
  <conditionalFormatting sqref="Q319 Q321">
    <cfRule type="containsText" dxfId="137" priority="188" operator="containsText" text="VYPRODÁNO">
      <formula>NOT(ISERROR(SEARCH("VYPRODÁNO",Q319)))</formula>
    </cfRule>
    <cfRule type="containsText" dxfId="136" priority="185" operator="containsText" text="Q1/2023">
      <formula>NOT(ISERROR(SEARCH("Q1/2023",Q319)))</formula>
    </cfRule>
    <cfRule type="containsText" dxfId="135" priority="187" operator="containsText" text="SKLADEM">
      <formula>NOT(ISERROR(SEARCH("SKLADEM",Q319)))</formula>
    </cfRule>
    <cfRule type="containsText" dxfId="134" priority="186" operator="containsText" text="POSLEDNÍ KUSY">
      <formula>NOT(ISERROR(SEARCH("POSLEDNÍ KUSY",Q319)))</formula>
    </cfRule>
  </conditionalFormatting>
  <conditionalFormatting sqref="Q323">
    <cfRule type="containsText" dxfId="133" priority="360" operator="containsText" text="VYPRODÁNO">
      <formula>NOT(ISERROR(SEARCH("VYPRODÁNO",Q323)))</formula>
    </cfRule>
    <cfRule type="containsText" dxfId="132" priority="359" operator="containsText" text="SKLADEM">
      <formula>NOT(ISERROR(SEARCH("SKLADEM",Q323)))</formula>
    </cfRule>
    <cfRule type="containsText" dxfId="131" priority="357" operator="containsText" text="Q1/2023">
      <formula>NOT(ISERROR(SEARCH("Q1/2023",Q323)))</formula>
    </cfRule>
    <cfRule type="containsText" dxfId="130" priority="358" operator="containsText" text="POSLEDNÍ KUSY">
      <formula>NOT(ISERROR(SEARCH("POSLEDNÍ KUSY",Q323)))</formula>
    </cfRule>
  </conditionalFormatting>
  <conditionalFormatting sqref="Q498">
    <cfRule type="containsText" dxfId="129" priority="1784" operator="containsText" text="VYPRODÁNO">
      <formula>NOT(ISERROR(SEARCH("VYPRODÁNO",Q498)))</formula>
    </cfRule>
    <cfRule type="containsText" dxfId="128" priority="1781" operator="containsText" text="Q1/2023">
      <formula>NOT(ISERROR(SEARCH("Q1/2023",Q498)))</formula>
    </cfRule>
    <cfRule type="containsText" dxfId="127" priority="1782" operator="containsText" text="POSLEDNÍ KUSY">
      <formula>NOT(ISERROR(SEARCH("POSLEDNÍ KUSY",Q498)))</formula>
    </cfRule>
    <cfRule type="containsText" dxfId="126" priority="1783" operator="containsText" text="SKLADEM">
      <formula>NOT(ISERROR(SEARCH("SKLADEM",Q498)))</formula>
    </cfRule>
  </conditionalFormatting>
  <conditionalFormatting sqref="Q561:Q565">
    <cfRule type="containsText" dxfId="125" priority="1779" operator="containsText" text="SKLADEM">
      <formula>NOT(ISERROR(SEARCH("SKLADEM",Q561)))</formula>
    </cfRule>
    <cfRule type="containsText" dxfId="124" priority="1778" operator="containsText" text="POSLEDNÍ KUSY">
      <formula>NOT(ISERROR(SEARCH("POSLEDNÍ KUSY",Q561)))</formula>
    </cfRule>
    <cfRule type="containsText" dxfId="123" priority="1777" operator="containsText" text="Q1/2023">
      <formula>NOT(ISERROR(SEARCH("Q1/2023",Q561)))</formula>
    </cfRule>
    <cfRule type="containsText" dxfId="122" priority="1780" operator="containsText" text="VYPRODÁNO">
      <formula>NOT(ISERROR(SEARCH("VYPRODÁNO",Q561)))</formula>
    </cfRule>
  </conditionalFormatting>
  <conditionalFormatting sqref="Q767:Q768">
    <cfRule type="containsText" dxfId="121" priority="1044" operator="containsText" text="VYPRODÁNO">
      <formula>NOT(ISERROR(SEARCH("VYPRODÁNO",Q767)))</formula>
    </cfRule>
    <cfRule type="containsText" dxfId="120" priority="1041" operator="containsText" text="Q1/2023">
      <formula>NOT(ISERROR(SEARCH("Q1/2023",Q767)))</formula>
    </cfRule>
    <cfRule type="containsText" dxfId="119" priority="1042" operator="containsText" text="POSLEDNÍ KUSY">
      <formula>NOT(ISERROR(SEARCH("POSLEDNÍ KUSY",Q767)))</formula>
    </cfRule>
    <cfRule type="containsText" dxfId="118" priority="1043" operator="containsText" text="SKLADEM">
      <formula>NOT(ISERROR(SEARCH("SKLADEM",Q767)))</formula>
    </cfRule>
  </conditionalFormatting>
  <conditionalFormatting sqref="Q779">
    <cfRule type="containsText" dxfId="117" priority="580" operator="containsText" text="POSLEDNÍ KUSY">
      <formula>NOT(ISERROR(SEARCH("POSLEDNÍ KUSY",Q779)))</formula>
    </cfRule>
    <cfRule type="containsText" dxfId="116" priority="582" operator="containsText" text="VYPRODÁNO">
      <formula>NOT(ISERROR(SEARCH("VYPRODÁNO",Q779)))</formula>
    </cfRule>
    <cfRule type="containsText" dxfId="115" priority="581" operator="containsText" text="SKLADEM">
      <formula>NOT(ISERROR(SEARCH("SKLADEM",Q779)))</formula>
    </cfRule>
    <cfRule type="containsText" dxfId="114" priority="579" operator="containsText" text="Q1/2023">
      <formula>NOT(ISERROR(SEARCH("Q1/2023",Q779)))</formula>
    </cfRule>
  </conditionalFormatting>
  <conditionalFormatting sqref="Q784:Q786">
    <cfRule type="containsText" dxfId="113" priority="1039" operator="containsText" text="SKLADEM">
      <formula>NOT(ISERROR(SEARCH("SKLADEM",Q784)))</formula>
    </cfRule>
    <cfRule type="containsText" dxfId="112" priority="1038" operator="containsText" text="POSLEDNÍ KUSY">
      <formula>NOT(ISERROR(SEARCH("POSLEDNÍ KUSY",Q784)))</formula>
    </cfRule>
    <cfRule type="containsText" dxfId="111" priority="1037" operator="containsText" text="Q1/2023">
      <formula>NOT(ISERROR(SEARCH("Q1/2023",Q784)))</formula>
    </cfRule>
    <cfRule type="containsText" dxfId="110" priority="1040" operator="containsText" text="VYPRODÁNO">
      <formula>NOT(ISERROR(SEARCH("VYPRODÁNO",Q784)))</formula>
    </cfRule>
  </conditionalFormatting>
  <conditionalFormatting sqref="Q789">
    <cfRule type="containsText" dxfId="109" priority="578" operator="containsText" text="VYPRODÁNO">
      <formula>NOT(ISERROR(SEARCH("VYPRODÁNO",Q789)))</formula>
    </cfRule>
    <cfRule type="containsText" dxfId="108" priority="577" operator="containsText" text="SKLADEM">
      <formula>NOT(ISERROR(SEARCH("SKLADEM",Q789)))</formula>
    </cfRule>
    <cfRule type="containsText" dxfId="107" priority="575" operator="containsText" text="Q1/2023">
      <formula>NOT(ISERROR(SEARCH("Q1/2023",Q789)))</formula>
    </cfRule>
    <cfRule type="containsText" dxfId="106" priority="576" operator="containsText" text="POSLEDNÍ KUSY">
      <formula>NOT(ISERROR(SEARCH("POSLEDNÍ KUSY",Q789)))</formula>
    </cfRule>
  </conditionalFormatting>
  <conditionalFormatting sqref="Q792">
    <cfRule type="containsText" dxfId="105" priority="1319" operator="containsText" text="POSLEDNÍ KUSY">
      <formula>NOT(ISERROR(SEARCH("POSLEDNÍ KUSY",Q792)))</formula>
    </cfRule>
    <cfRule type="containsText" dxfId="104" priority="1318" operator="containsText" text="Q1/2023">
      <formula>NOT(ISERROR(SEARCH("Q1/2023",Q792)))</formula>
    </cfRule>
    <cfRule type="containsText" dxfId="103" priority="1320" operator="containsText" text="SKLADEM">
      <formula>NOT(ISERROR(SEARCH("SKLADEM",Q792)))</formula>
    </cfRule>
    <cfRule type="containsText" dxfId="102" priority="1321" operator="containsText" text="VYPRODÁNO">
      <formula>NOT(ISERROR(SEARCH("VYPRODÁNO",Q792)))</formula>
    </cfRule>
  </conditionalFormatting>
  <conditionalFormatting sqref="Q797 Q800:Q801 Q803">
    <cfRule type="containsText" dxfId="101" priority="573" operator="containsText" text="SKLADEM">
      <formula>NOT(ISERROR(SEARCH("SKLADEM",Q797)))</formula>
    </cfRule>
    <cfRule type="containsText" dxfId="100" priority="571" operator="containsText" text="Q1/2023">
      <formula>NOT(ISERROR(SEARCH("Q1/2023",Q797)))</formula>
    </cfRule>
    <cfRule type="containsText" dxfId="99" priority="574" operator="containsText" text="VYPRODÁNO">
      <formula>NOT(ISERROR(SEARCH("VYPRODÁNO",Q797)))</formula>
    </cfRule>
    <cfRule type="containsText" dxfId="98" priority="572" operator="containsText" text="POSLEDNÍ KUSY">
      <formula>NOT(ISERROR(SEARCH("POSLEDNÍ KUSY",Q797)))</formula>
    </cfRule>
  </conditionalFormatting>
  <conditionalFormatting sqref="Q809">
    <cfRule type="containsText" dxfId="97" priority="1074" operator="containsText" text="SKLADEM">
      <formula>NOT(ISERROR(SEARCH("SKLADEM",Q809)))</formula>
    </cfRule>
    <cfRule type="containsText" dxfId="96" priority="1075" operator="containsText" text="VYPRODÁNO">
      <formula>NOT(ISERROR(SEARCH("VYPRODÁNO",Q809)))</formula>
    </cfRule>
    <cfRule type="containsText" dxfId="95" priority="1072" operator="containsText" text="Q1/2023">
      <formula>NOT(ISERROR(SEARCH("Q1/2023",Q809)))</formula>
    </cfRule>
    <cfRule type="containsText" dxfId="94" priority="1073" operator="containsText" text="POSLEDNÍ KUSY">
      <formula>NOT(ISERROR(SEARCH("POSLEDNÍ KUSY",Q809)))</formula>
    </cfRule>
  </conditionalFormatting>
  <conditionalFormatting sqref="Q825">
    <cfRule type="containsText" dxfId="93" priority="557" operator="containsText" text="Q1/2023">
      <formula>NOT(ISERROR(SEARCH("Q1/2023",Q825)))</formula>
    </cfRule>
    <cfRule type="containsText" dxfId="92" priority="558" operator="containsText" text="POSLEDNÍ KUSY">
      <formula>NOT(ISERROR(SEARCH("POSLEDNÍ KUSY",Q825)))</formula>
    </cfRule>
    <cfRule type="containsText" dxfId="91" priority="559" operator="containsText" text="SKLADEM">
      <formula>NOT(ISERROR(SEARCH("SKLADEM",Q825)))</formula>
    </cfRule>
    <cfRule type="containsText" dxfId="90" priority="560" operator="containsText" text="VYPRODÁNO">
      <formula>NOT(ISERROR(SEARCH("VYPRODÁNO",Q825)))</formula>
    </cfRule>
  </conditionalFormatting>
  <conditionalFormatting sqref="Q827">
    <cfRule type="containsText" dxfId="89" priority="1297" operator="containsText" text="Q1/2023">
      <formula>NOT(ISERROR(SEARCH("Q1/2023",Q827)))</formula>
    </cfRule>
    <cfRule type="containsText" dxfId="88" priority="1298" operator="containsText" text="POSLEDNÍ KUSY">
      <formula>NOT(ISERROR(SEARCH("POSLEDNÍ KUSY",Q827)))</formula>
    </cfRule>
    <cfRule type="containsText" dxfId="87" priority="1300" operator="containsText" text="VYPRODÁNO">
      <formula>NOT(ISERROR(SEARCH("VYPRODÁNO",Q827)))</formula>
    </cfRule>
    <cfRule type="containsText" dxfId="86" priority="1299" operator="containsText" text="SKLADEM">
      <formula>NOT(ISERROR(SEARCH("SKLADEM",Q827)))</formula>
    </cfRule>
  </conditionalFormatting>
  <conditionalFormatting sqref="Q837">
    <cfRule type="containsText" dxfId="85" priority="1071" operator="containsText" text="VYPRODÁNO">
      <formula>NOT(ISERROR(SEARCH("VYPRODÁNO",Q837)))</formula>
    </cfRule>
    <cfRule type="containsText" dxfId="84" priority="1070" operator="containsText" text="SKLADEM">
      <formula>NOT(ISERROR(SEARCH("SKLADEM",Q837)))</formula>
    </cfRule>
    <cfRule type="containsText" dxfId="83" priority="1069" operator="containsText" text="POSLEDNÍ KUSY">
      <formula>NOT(ISERROR(SEARCH("POSLEDNÍ KUSY",Q837)))</formula>
    </cfRule>
    <cfRule type="containsText" dxfId="82" priority="1068" operator="containsText" text="Q1/2023">
      <formula>NOT(ISERROR(SEARCH("Q1/2023",Q837)))</formula>
    </cfRule>
  </conditionalFormatting>
  <conditionalFormatting sqref="Q841:Q843">
    <cfRule type="containsText" dxfId="81" priority="1066" operator="containsText" text="VYPRODÁNO">
      <formula>NOT(ISERROR(SEARCH("VYPRODÁNO",Q841)))</formula>
    </cfRule>
    <cfRule type="containsText" dxfId="80" priority="1063" operator="containsText" text="Q1/2023">
      <formula>NOT(ISERROR(SEARCH("Q1/2023",Q841)))</formula>
    </cfRule>
    <cfRule type="containsText" dxfId="79" priority="1064" operator="containsText" text="POSLEDNÍ KUSY">
      <formula>NOT(ISERROR(SEARCH("POSLEDNÍ KUSY",Q841)))</formula>
    </cfRule>
    <cfRule type="containsText" dxfId="78" priority="1065" operator="containsText" text="SKLADEM">
      <formula>NOT(ISERROR(SEARCH("SKLADEM",Q841)))</formula>
    </cfRule>
  </conditionalFormatting>
  <conditionalFormatting sqref="Q847">
    <cfRule type="containsText" dxfId="77" priority="1286" operator="containsText" text="SKLADEM">
      <formula>NOT(ISERROR(SEARCH("SKLADEM",Q847)))</formula>
    </cfRule>
    <cfRule type="containsText" dxfId="76" priority="1287" operator="containsText" text="VYPRODÁNO">
      <formula>NOT(ISERROR(SEARCH("VYPRODÁNO",Q847)))</formula>
    </cfRule>
    <cfRule type="containsText" dxfId="75" priority="1285" operator="containsText" text="POSLEDNÍ KUSY">
      <formula>NOT(ISERROR(SEARCH("POSLEDNÍ KUSY",Q847)))</formula>
    </cfRule>
    <cfRule type="containsText" dxfId="74" priority="1284" operator="containsText" text="Q1/2023">
      <formula>NOT(ISERROR(SEARCH("Q1/2023",Q847)))</formula>
    </cfRule>
  </conditionalFormatting>
  <conditionalFormatting sqref="Q849">
    <cfRule type="containsText" dxfId="73" priority="1276" operator="containsText" text="Q1/2023">
      <formula>NOT(ISERROR(SEARCH("Q1/2023",Q849)))</formula>
    </cfRule>
    <cfRule type="containsText" dxfId="72" priority="1277" operator="containsText" text="POSLEDNÍ KUSY">
      <formula>NOT(ISERROR(SEARCH("POSLEDNÍ KUSY",Q849)))</formula>
    </cfRule>
    <cfRule type="containsText" dxfId="71" priority="1278" operator="containsText" text="SKLADEM">
      <formula>NOT(ISERROR(SEARCH("SKLADEM",Q849)))</formula>
    </cfRule>
    <cfRule type="containsText" dxfId="70" priority="1279" operator="containsText" text="VYPRODÁNO">
      <formula>NOT(ISERROR(SEARCH("VYPRODÁNO",Q849)))</formula>
    </cfRule>
  </conditionalFormatting>
  <conditionalFormatting sqref="Q852">
    <cfRule type="containsText" dxfId="69" priority="1271" operator="containsText" text="VYPRODÁNO">
      <formula>NOT(ISERROR(SEARCH("VYPRODÁNO",Q852)))</formula>
    </cfRule>
    <cfRule type="containsText" dxfId="68" priority="1270" operator="containsText" text="SKLADEM">
      <formula>NOT(ISERROR(SEARCH("SKLADEM",Q852)))</formula>
    </cfRule>
    <cfRule type="containsText" dxfId="67" priority="1268" operator="containsText" text="Q1/2023">
      <formula>NOT(ISERROR(SEARCH("Q1/2023",Q852)))</formula>
    </cfRule>
    <cfRule type="containsText" dxfId="66" priority="1269" operator="containsText" text="POSLEDNÍ KUSY">
      <formula>NOT(ISERROR(SEARCH("POSLEDNÍ KUSY",Q852)))</formula>
    </cfRule>
  </conditionalFormatting>
  <conditionalFormatting sqref="Q854:Q856 Q858:Q859">
    <cfRule type="containsText" dxfId="65" priority="554" operator="containsText" text="POSLEDNÍ KUSY">
      <formula>NOT(ISERROR(SEARCH("POSLEDNÍ KUSY",Q854)))</formula>
    </cfRule>
    <cfRule type="containsText" dxfId="64" priority="553" operator="containsText" text="Q1/2023">
      <formula>NOT(ISERROR(SEARCH("Q1/2023",Q854)))</formula>
    </cfRule>
    <cfRule type="containsText" dxfId="63" priority="556" operator="containsText" text="VYPRODÁNO">
      <formula>NOT(ISERROR(SEARCH("VYPRODÁNO",Q854)))</formula>
    </cfRule>
    <cfRule type="containsText" dxfId="62" priority="555" operator="containsText" text="SKLADEM">
      <formula>NOT(ISERROR(SEARCH("SKLADEM",Q854)))</formula>
    </cfRule>
  </conditionalFormatting>
  <conditionalFormatting sqref="Q865">
    <cfRule type="containsText" dxfId="61" priority="1251" operator="containsText" text="Q1/2023">
      <formula>NOT(ISERROR(SEARCH("Q1/2023",Q865)))</formula>
    </cfRule>
    <cfRule type="containsText" dxfId="60" priority="1252" operator="containsText" text="POSLEDNÍ KUSY">
      <formula>NOT(ISERROR(SEARCH("POSLEDNÍ KUSY",Q865)))</formula>
    </cfRule>
    <cfRule type="containsText" dxfId="59" priority="1253" operator="containsText" text="SKLADEM">
      <formula>NOT(ISERROR(SEARCH("SKLADEM",Q865)))</formula>
    </cfRule>
    <cfRule type="containsText" dxfId="58" priority="1254" operator="containsText" text="VYPRODÁNO">
      <formula>NOT(ISERROR(SEARCH("VYPRODÁNO",Q865)))</formula>
    </cfRule>
  </conditionalFormatting>
  <conditionalFormatting sqref="Q135:AC135">
    <cfRule type="containsText" dxfId="57" priority="25" operator="containsText" text="Q1/2023">
      <formula>NOT(ISERROR(SEARCH("Q1/2023",Q135)))</formula>
    </cfRule>
    <cfRule type="containsText" dxfId="56" priority="27" operator="containsText" text="SKLADEM">
      <formula>NOT(ISERROR(SEARCH("SKLADEM",Q135)))</formula>
    </cfRule>
    <cfRule type="containsText" dxfId="55" priority="26" operator="containsText" text="POSLEDNÍ KUSY">
      <formula>NOT(ISERROR(SEARCH("POSLEDNÍ KUSY",Q135)))</formula>
    </cfRule>
    <cfRule type="containsText" dxfId="54" priority="28" operator="containsText" text="VYPRODÁNO">
      <formula>NOT(ISERROR(SEARCH("VYPRODÁNO",Q135)))</formula>
    </cfRule>
  </conditionalFormatting>
  <conditionalFormatting sqref="Q138:AC138">
    <cfRule type="containsText" dxfId="53" priority="24" operator="containsText" text="VYPRODÁNO">
      <formula>NOT(ISERROR(SEARCH("VYPRODÁNO",Q138)))</formula>
    </cfRule>
    <cfRule type="containsText" dxfId="52" priority="21" operator="containsText" text="Q1/2023">
      <formula>NOT(ISERROR(SEARCH("Q1/2023",Q138)))</formula>
    </cfRule>
    <cfRule type="containsText" dxfId="51" priority="22" operator="containsText" text="POSLEDNÍ KUSY">
      <formula>NOT(ISERROR(SEARCH("POSLEDNÍ KUSY",Q138)))</formula>
    </cfRule>
    <cfRule type="containsText" dxfId="50" priority="23" operator="containsText" text="SKLADEM">
      <formula>NOT(ISERROR(SEARCH("SKLADEM",Q138)))</formula>
    </cfRule>
  </conditionalFormatting>
  <conditionalFormatting sqref="Q151:AC151">
    <cfRule type="containsText" dxfId="49" priority="1187" operator="containsText" text="VYPRODÁNO">
      <formula>NOT(ISERROR(SEARCH("VYPRODÁNO",Q151)))</formula>
    </cfRule>
    <cfRule type="containsText" dxfId="48" priority="1185" operator="containsText" text="POSLEDNÍ KUSY">
      <formula>NOT(ISERROR(SEARCH("POSLEDNÍ KUSY",Q151)))</formula>
    </cfRule>
    <cfRule type="containsText" dxfId="47" priority="1184" operator="containsText" text="Q1/2023">
      <formula>NOT(ISERROR(SEARCH("Q1/2023",Q151)))</formula>
    </cfRule>
    <cfRule type="containsText" dxfId="46" priority="1186" operator="containsText" text="SKLADEM">
      <formula>NOT(ISERROR(SEARCH("SKLADEM",Q151)))</formula>
    </cfRule>
  </conditionalFormatting>
  <conditionalFormatting sqref="Q296:AC296">
    <cfRule type="containsText" dxfId="45" priority="1792" operator="containsText" text="VYPRODÁNO">
      <formula>NOT(ISERROR(SEARCH("VYPRODÁNO",Q296)))</formula>
    </cfRule>
    <cfRule type="containsText" dxfId="44" priority="1790" operator="containsText" text="POSLEDNÍ KUSY">
      <formula>NOT(ISERROR(SEARCH("POSLEDNÍ KUSY",Q296)))</formula>
    </cfRule>
    <cfRule type="containsText" dxfId="43" priority="1789" operator="containsText" text="Q1/2023">
      <formula>NOT(ISERROR(SEARCH("Q1/2023",Q296)))</formula>
    </cfRule>
    <cfRule type="containsText" dxfId="42" priority="1791" operator="containsText" text="SKLADEM">
      <formula>NOT(ISERROR(SEARCH("SKLADEM",Q296)))</formula>
    </cfRule>
  </conditionalFormatting>
  <conditionalFormatting sqref="Q96:AD96">
    <cfRule type="containsText" dxfId="41" priority="153" operator="containsText" text="Q1/2023">
      <formula>NOT(ISERROR(SEARCH("Q1/2023",Q96)))</formula>
    </cfRule>
    <cfRule type="containsText" dxfId="40" priority="156" operator="containsText" text="VYPRODÁNO">
      <formula>NOT(ISERROR(SEARCH("VYPRODÁNO",Q96)))</formula>
    </cfRule>
    <cfRule type="containsText" dxfId="39" priority="154" operator="containsText" text="POSLEDNÍ KUSY">
      <formula>NOT(ISERROR(SEARCH("POSLEDNÍ KUSY",Q96)))</formula>
    </cfRule>
    <cfRule type="containsText" dxfId="38" priority="155" operator="containsText" text="SKLADEM">
      <formula>NOT(ISERROR(SEARCH("SKLADEM",Q96)))</formula>
    </cfRule>
  </conditionalFormatting>
  <conditionalFormatting sqref="Q206:AD206">
    <cfRule type="containsText" dxfId="37" priority="1169" operator="containsText" text="POSLEDNÍ KUSY">
      <formula>NOT(ISERROR(SEARCH("POSLEDNÍ KUSY",Q206)))</formula>
    </cfRule>
    <cfRule type="containsText" dxfId="36" priority="1171" operator="containsText" text="VYPRODÁNO">
      <formula>NOT(ISERROR(SEARCH("VYPRODÁNO",Q206)))</formula>
    </cfRule>
    <cfRule type="containsText" dxfId="35" priority="1170" operator="containsText" text="SKLADEM">
      <formula>NOT(ISERROR(SEARCH("SKLADEM",Q206)))</formula>
    </cfRule>
    <cfRule type="containsText" dxfId="34" priority="1168" operator="containsText" text="Q1/2023">
      <formula>NOT(ISERROR(SEARCH("Q1/2023",Q206)))</formula>
    </cfRule>
  </conditionalFormatting>
  <conditionalFormatting sqref="Q64:AE64">
    <cfRule type="containsText" dxfId="33" priority="1489" operator="containsText" text="Q1/2023">
      <formula>NOT(ISERROR(SEARCH("Q1/2023",Q64)))</formula>
    </cfRule>
    <cfRule type="containsText" dxfId="32" priority="1490" operator="containsText" text="POSLEDNÍ KUSY">
      <formula>NOT(ISERROR(SEARCH("POSLEDNÍ KUSY",Q64)))</formula>
    </cfRule>
    <cfRule type="containsText" dxfId="31" priority="1491" operator="containsText" text="SKLADEM">
      <formula>NOT(ISERROR(SEARCH("SKLADEM",Q64)))</formula>
    </cfRule>
    <cfRule type="containsText" dxfId="30" priority="1492" operator="containsText" text="VYPRODÁNO">
      <formula>NOT(ISERROR(SEARCH("VYPRODÁNO",Q64)))</formula>
    </cfRule>
  </conditionalFormatting>
  <conditionalFormatting sqref="Q240:AF240">
    <cfRule type="containsText" dxfId="29" priority="1167" operator="containsText" text="VYPRODÁNO">
      <formula>NOT(ISERROR(SEARCH("VYPRODÁNO",Q240)))</formula>
    </cfRule>
    <cfRule type="containsText" dxfId="28" priority="1166" operator="containsText" text="SKLADEM">
      <formula>NOT(ISERROR(SEARCH("SKLADEM",Q240)))</formula>
    </cfRule>
    <cfRule type="containsText" dxfId="27" priority="1165" operator="containsText" text="POSLEDNÍ KUSY">
      <formula>NOT(ISERROR(SEARCH("POSLEDNÍ KUSY",Q240)))</formula>
    </cfRule>
    <cfRule type="containsText" dxfId="26" priority="1164" operator="containsText" text="Q1/2023">
      <formula>NOT(ISERROR(SEARCH("Q1/2023",Q240)))</formula>
    </cfRule>
  </conditionalFormatting>
  <conditionalFormatting sqref="Q242:AF242">
    <cfRule type="containsText" dxfId="25" priority="1156" operator="containsText" text="Q1/2023">
      <formula>NOT(ISERROR(SEARCH("Q1/2023",Q242)))</formula>
    </cfRule>
    <cfRule type="containsText" dxfId="24" priority="1157" operator="containsText" text="POSLEDNÍ KUSY">
      <formula>NOT(ISERROR(SEARCH("POSLEDNÍ KUSY",Q242)))</formula>
    </cfRule>
    <cfRule type="containsText" dxfId="23" priority="1159" operator="containsText" text="VYPRODÁNO">
      <formula>NOT(ISERROR(SEARCH("VYPRODÁNO",Q242)))</formula>
    </cfRule>
    <cfRule type="containsText" dxfId="22" priority="1158" operator="containsText" text="SKLADEM">
      <formula>NOT(ISERROR(SEARCH("SKLADEM",Q242)))</formula>
    </cfRule>
  </conditionalFormatting>
  <conditionalFormatting sqref="Q244:AF244">
    <cfRule type="containsText" dxfId="21" priority="1564" operator="containsText" text="VYPRODÁNO">
      <formula>NOT(ISERROR(SEARCH("VYPRODÁNO",Q244)))</formula>
    </cfRule>
    <cfRule type="containsText" dxfId="20" priority="1563" operator="containsText" text="SKLADEM">
      <formula>NOT(ISERROR(SEARCH("SKLADEM",Q244)))</formula>
    </cfRule>
    <cfRule type="containsText" dxfId="19" priority="1562" operator="containsText" text="POSLEDNÍ KUSY">
      <formula>NOT(ISERROR(SEARCH("POSLEDNÍ KUSY",Q244)))</formula>
    </cfRule>
    <cfRule type="containsText" dxfId="18" priority="1561" operator="containsText" text="Q1/2023">
      <formula>NOT(ISERROR(SEARCH("Q1/2023",Q244)))</formula>
    </cfRule>
  </conditionalFormatting>
  <conditionalFormatting sqref="Q246:AF246">
    <cfRule type="containsText" dxfId="17" priority="1223" operator="containsText" text="SKLADEM">
      <formula>NOT(ISERROR(SEARCH("SKLADEM",Q246)))</formula>
    </cfRule>
    <cfRule type="containsText" dxfId="16" priority="1222" operator="containsText" text="POSLEDNÍ KUSY">
      <formula>NOT(ISERROR(SEARCH("POSLEDNÍ KUSY",Q246)))</formula>
    </cfRule>
    <cfRule type="containsText" dxfId="15" priority="1221" operator="containsText" text="Q1/2023">
      <formula>NOT(ISERROR(SEARCH("Q1/2023",Q246)))</formula>
    </cfRule>
    <cfRule type="containsText" dxfId="14" priority="1224" operator="containsText" text="VYPRODÁNO">
      <formula>NOT(ISERROR(SEARCH("VYPRODÁNO",Q246)))</formula>
    </cfRule>
  </conditionalFormatting>
  <conditionalFormatting sqref="Q314:AF314">
    <cfRule type="containsText" dxfId="13" priority="902" operator="containsText" text="POSLEDNÍ KUSY">
      <formula>NOT(ISERROR(SEARCH("POSLEDNÍ KUSY",Q314)))</formula>
    </cfRule>
    <cfRule type="containsText" dxfId="12" priority="904" operator="containsText" text="VYPRODÁNO">
      <formula>NOT(ISERROR(SEARCH("VYPRODÁNO",Q314)))</formula>
    </cfRule>
    <cfRule type="containsText" dxfId="11" priority="903" operator="containsText" text="SKLADEM">
      <formula>NOT(ISERROR(SEARCH("SKLADEM",Q314)))</formula>
    </cfRule>
    <cfRule type="containsText" dxfId="10" priority="901" operator="containsText" text="Q1/2023">
      <formula>NOT(ISERROR(SEARCH("Q1/2023",Q314)))</formula>
    </cfRule>
  </conditionalFormatting>
  <conditionalFormatting sqref="AF753:AF763">
    <cfRule type="expression" dxfId="9" priority="1373" stopIfTrue="1">
      <formula>AND(1000&lt;$A753,$A753&lt;1001)</formula>
    </cfRule>
  </conditionalFormatting>
  <conditionalFormatting sqref="AF774:AF776">
    <cfRule type="expression" dxfId="8" priority="1225" stopIfTrue="1">
      <formula>AND(1000&lt;$A774,$A774&lt;1001)</formula>
    </cfRule>
  </conditionalFormatting>
  <conditionalFormatting sqref="AF780:AF782">
    <cfRule type="expression" dxfId="7" priority="1226" stopIfTrue="1">
      <formula>AND(1000&lt;$A780,$A780&lt;1001)</formula>
    </cfRule>
  </conditionalFormatting>
  <conditionalFormatting sqref="AF804:AF820">
    <cfRule type="expression" dxfId="6" priority="1049" stopIfTrue="1">
      <formula>AND(1000&lt;$A804,$A804&lt;1001)</formula>
    </cfRule>
  </conditionalFormatting>
  <conditionalFormatting sqref="AF830:AF839">
    <cfRule type="expression" dxfId="5" priority="1050" stopIfTrue="1">
      <formula>AND(1000&lt;$A830,$A830&lt;1001)</formula>
    </cfRule>
  </conditionalFormatting>
  <conditionalFormatting sqref="AF861:AF864">
    <cfRule type="expression" dxfId="4" priority="1242" stopIfTrue="1">
      <formula>AND(1000&lt;$A861,$A861&lt;1001)</formula>
    </cfRule>
  </conditionalFormatting>
  <hyperlinks>
    <hyperlink ref="AF26" r:id="rId1" xr:uid="{284DC7B1-7603-403E-B1F0-3AFCF83AAA1C}"/>
    <hyperlink ref="AF27" r:id="rId2" xr:uid="{85F8B986-4507-4911-8552-1669F5CDAE3B}"/>
    <hyperlink ref="AF29" r:id="rId3" xr:uid="{6C292EB9-02B3-4360-A50A-261602F8F578}"/>
    <hyperlink ref="AF28" r:id="rId4" xr:uid="{341FF29F-D4B6-4F1E-B7AB-909FBFC669B5}"/>
    <hyperlink ref="AF30" r:id="rId5" xr:uid="{86B73D3A-01AF-48DD-A96F-6D1F3C53650C}"/>
    <hyperlink ref="AF31" r:id="rId6" xr:uid="{B0A0C68D-E5FA-4FC2-AA08-07061D2A2FDD}"/>
    <hyperlink ref="AF32" r:id="rId7" xr:uid="{662BAC90-1C9F-475E-A5BD-34FAB78AAAEB}"/>
    <hyperlink ref="AF33" r:id="rId8" xr:uid="{88C9ECE8-C6B6-4311-BFF3-5D1679D5E232}"/>
    <hyperlink ref="AF34" r:id="rId9" xr:uid="{DB0BE567-5DCB-4FCC-99E3-55E82A470615}"/>
    <hyperlink ref="AF118" r:id="rId10" xr:uid="{66DDBB9D-C75B-4A51-A633-E7DDC576BDBE}"/>
    <hyperlink ref="AF126" r:id="rId11" xr:uid="{8BE305BA-4E4E-4463-B2F2-D1C680404E02}"/>
    <hyperlink ref="AF173" r:id="rId12" xr:uid="{DBC97DDA-C5ED-4249-9CC1-02746B176DD5}"/>
    <hyperlink ref="AF167" r:id="rId13" xr:uid="{1223B750-FA4C-428B-94F9-569F5E74BFB4}"/>
    <hyperlink ref="AF162" r:id="rId14" xr:uid="{2C5987BD-936D-4BD8-B319-1030FBCE40BA}"/>
    <hyperlink ref="AF178" r:id="rId15" xr:uid="{4098E8E8-E734-4773-8D27-9F69944750E4}"/>
    <hyperlink ref="AF187" r:id="rId16" xr:uid="{C2CE4F70-0ABD-4361-8B10-BFC3C8649D0C}"/>
    <hyperlink ref="AF195" r:id="rId17" xr:uid="{F965FA85-7679-4E13-8729-289C6590EE44}"/>
    <hyperlink ref="AF197" r:id="rId18" xr:uid="{71C5B3A7-7330-4F75-B20D-42AA599201BD}"/>
    <hyperlink ref="AF154" r:id="rId19" xr:uid="{B86D80F8-C247-47CD-B4A9-9D82A48E5A76}"/>
    <hyperlink ref="AF155" r:id="rId20" xr:uid="{C5D973C6-CD1A-447C-948C-E615F9FD1B39}"/>
    <hyperlink ref="AF156" r:id="rId21" xr:uid="{1CEA7998-A3A6-4A93-BB68-AF1A15FA6850}"/>
    <hyperlink ref="AF223" r:id="rId22" xr:uid="{EE7C165B-00E0-4520-A246-9E4FAAA74D41}"/>
    <hyperlink ref="AF222" r:id="rId23" xr:uid="{A588F0E5-11CF-4810-A188-61C9A19696CE}"/>
    <hyperlink ref="AF251" r:id="rId24" xr:uid="{495A9745-A3E0-4389-9C11-0FAF97A405BD}"/>
    <hyperlink ref="AF146" r:id="rId25" xr:uid="{3B3E7DE6-46F3-4F19-8C03-8C7FB3DA2FD4}"/>
    <hyperlink ref="AF203" r:id="rId26" xr:uid="{F9ECFF7C-CAF2-43C7-9AC7-54B6D1E59506}"/>
    <hyperlink ref="AF257" r:id="rId27" xr:uid="{8E2AD06A-A680-4E3D-A696-034D4607ECDC}"/>
    <hyperlink ref="AF285" r:id="rId28" xr:uid="{FBA57694-039B-4216-A2F7-751F51FACF8B}"/>
    <hyperlink ref="AF286" r:id="rId29" xr:uid="{3E6BD48E-377B-4355-BC16-29FEB99C1092}"/>
    <hyperlink ref="AF60" r:id="rId30" xr:uid="{A37BEE4F-E51E-40A1-8FAE-BFCC18166462}"/>
    <hyperlink ref="AF490" r:id="rId31" xr:uid="{6F54FCCC-491D-4CC3-86CE-46597131BC8A}"/>
    <hyperlink ref="AF520" r:id="rId32" xr:uid="{52627B8F-9CF3-40E5-9954-F4ED6DC2A172}"/>
    <hyperlink ref="AF568" r:id="rId33" xr:uid="{A76115B0-00BE-4519-98E7-6F9BD07372A6}"/>
    <hyperlink ref="AF569" r:id="rId34" tooltip="OPEN" xr:uid="{0B7CE0FB-2C0B-4BDA-B7A9-2114FDA7FD48}"/>
    <hyperlink ref="AF570" r:id="rId35" tooltip="zobacz" xr:uid="{8D71434E-5F07-4966-B67F-2491E6782E7E}"/>
    <hyperlink ref="AF588" r:id="rId36" xr:uid="{50BBC348-A66B-4E58-B007-92FE6089C001}"/>
    <hyperlink ref="AF641" r:id="rId37" xr:uid="{79ACE312-4ABE-4AEA-87EB-E2C632CCE473}"/>
    <hyperlink ref="AF628" r:id="rId38" tooltip="OPEN" xr:uid="{EB3140DC-62A6-4B0D-9F99-4BAFF0D2AE4B}"/>
    <hyperlink ref="AF600" r:id="rId39" xr:uid="{49B0C4A5-E6F7-4812-A624-CEBB81FAEC08}"/>
    <hyperlink ref="AF601" r:id="rId40" tooltip="OPEN" xr:uid="{C16B6E82-2028-4F8C-AE8D-7FE9BD745835}"/>
    <hyperlink ref="AF702" r:id="rId41" xr:uid="{A37A9876-0476-4C83-9237-BB0C5BB04050}"/>
    <hyperlink ref="AF671" r:id="rId42" tooltip="zobacz" xr:uid="{B681313D-8994-4963-96E9-2DF6086441B4}"/>
    <hyperlink ref="AF674" r:id="rId43" xr:uid="{2CED7034-EB14-4EB2-98A2-554BE564D2F8}"/>
    <hyperlink ref="AF675" r:id="rId44" tooltip="zobacz" xr:uid="{A8F49BD3-3029-40BA-AE24-CF95536BFEF9}"/>
    <hyperlink ref="AF707" r:id="rId45" tooltip="zobacz" xr:uid="{E613E72A-3FF4-42BB-9F7B-D986FB43CB5A}"/>
    <hyperlink ref="AF676" r:id="rId46" tooltip="zobacz" xr:uid="{63FBFC04-8F6D-434D-BD55-B82864341FB2}"/>
    <hyperlink ref="AF677" r:id="rId47" tooltip="zobacz" xr:uid="{CD3ECA3D-57C1-43E9-BD37-4C416E85503E}"/>
    <hyperlink ref="AF678" r:id="rId48" tooltip="zobacz" xr:uid="{060DC748-DA7A-4F21-8DA4-8E368FFC03AC}"/>
    <hyperlink ref="AF752" r:id="rId49" xr:uid="{484D0D71-AA44-47E5-8A6E-1866CCCD3612}"/>
    <hyperlink ref="AF750" r:id="rId50" xr:uid="{1AF7C4D5-37BC-4C3D-A40E-952AF62E3650}"/>
    <hyperlink ref="AF748" r:id="rId51" xr:uid="{71CA389F-E23B-421B-BC93-2522936BDBE0}"/>
    <hyperlink ref="AF250" r:id="rId52" xr:uid="{C799E71F-E610-4E33-99BD-F498EB527521}"/>
    <hyperlink ref="AF163" r:id="rId53" xr:uid="{5837CD02-F0EF-462B-8455-3DAC5D9B2344}"/>
    <hyperlink ref="AF164" r:id="rId54" xr:uid="{721584AC-E489-448C-A080-E7FAE5712342}"/>
    <hyperlink ref="AF165" r:id="rId55" xr:uid="{1DFB862F-5E4E-44C3-A952-A727B018E9A0}"/>
    <hyperlink ref="AF225" r:id="rId56" xr:uid="{28046EE6-801B-417A-9A62-E090FB69958B}"/>
    <hyperlink ref="AF233" r:id="rId57" xr:uid="{DBDB6DC4-A0C1-40EE-89F2-76A0649F6DC5}"/>
    <hyperlink ref="AF141" r:id="rId58" xr:uid="{3AF7381B-5633-4419-9B08-485D319F1937}"/>
    <hyperlink ref="AF106" r:id="rId59" xr:uid="{3DA9B52B-1604-4BAF-83A0-37C298FB8DA4}"/>
    <hyperlink ref="AF19" r:id="rId60" xr:uid="{DB3FF986-8637-43CF-BDA1-C9975FC8B2D2}"/>
    <hyperlink ref="AF58" r:id="rId61" xr:uid="{72FC804D-149C-4849-A354-22FE86A1C9BE}"/>
    <hyperlink ref="AF73" r:id="rId62" xr:uid="{DFDF6C87-8856-4A63-A1F4-99A31591FF42}"/>
    <hyperlink ref="AF74" r:id="rId63" xr:uid="{DB36FC92-CC3D-4466-B38A-C10980F48CF5}"/>
    <hyperlink ref="AF75" r:id="rId64" xr:uid="{37EA0982-9A36-4B7B-AC5B-089BF9FF0B9B}"/>
    <hyperlink ref="AF76" r:id="rId65" xr:uid="{FF693B16-9A77-48E3-8439-3093B59B3B6D}"/>
    <hyperlink ref="AF77" r:id="rId66" xr:uid="{E41021E9-E965-459A-BA9E-93ED3F07311D}"/>
    <hyperlink ref="AF78" r:id="rId67" xr:uid="{1881D096-F5CF-406D-8AD2-08610A6AD134}"/>
    <hyperlink ref="AF128" r:id="rId68" xr:uid="{91613A18-6DBD-438A-8938-0BBD447BF101}"/>
    <hyperlink ref="AF129" r:id="rId69" xr:uid="{81F6E122-25B5-4F27-B285-C6028DE772EE}"/>
    <hyperlink ref="AF130" r:id="rId70" xr:uid="{F959802C-6242-4C50-86DB-A8B927C52581}"/>
    <hyperlink ref="AF143" r:id="rId71" xr:uid="{9EAA5329-7F63-4010-A86C-4FA54BBD0BFC}"/>
    <hyperlink ref="AF145" r:id="rId72" xr:uid="{F2557622-05B8-41FE-9574-7BDDA5C600F2}"/>
    <hyperlink ref="AF160" r:id="rId73" xr:uid="{329F7DC3-BAC8-4CF8-BC74-AE9E23D3EC16}"/>
    <hyperlink ref="AF174" r:id="rId74" xr:uid="{C57C50DE-7D18-424C-AC82-EF6490B37AD2}"/>
    <hyperlink ref="AF184" r:id="rId75" xr:uid="{C2217461-70E5-4C4F-A97E-9D122EDE5053}"/>
    <hyperlink ref="AF201" r:id="rId76" xr:uid="{C755A794-AF0B-47FF-A2BE-18017C19E8D2}"/>
    <hyperlink ref="AF218" r:id="rId77" xr:uid="{A8178E84-5E38-4B08-A7B5-2664365CA77B}"/>
    <hyperlink ref="AF249" r:id="rId78" xr:uid="{5E263EA6-9732-4F40-AFD8-4F961FA8F6B3}"/>
    <hyperlink ref="AF267" r:id="rId79" xr:uid="{1897B164-BB00-410F-8EC9-3A4C38662536}"/>
    <hyperlink ref="AF271" r:id="rId80" xr:uid="{0670F464-CAF4-4452-9A25-0F496169AD94}"/>
    <hyperlink ref="AF289" r:id="rId81" xr:uid="{2DB5B47E-7ED1-4B19-B35F-D0CDE69A73DB}"/>
    <hyperlink ref="AF283" r:id="rId82" xr:uid="{100F84ED-E303-479F-AFA8-F72FC91D4B16}"/>
    <hyperlink ref="AF297" r:id="rId83" xr:uid="{94DB7B34-148B-4A23-AD08-DFBFFB949219}"/>
    <hyperlink ref="AF299" r:id="rId84" xr:uid="{A08CD1A1-2F42-43AB-8AC9-61CB989E235F}"/>
    <hyperlink ref="AF301" r:id="rId85" xr:uid="{FDB3B531-5E68-40F8-9EA7-11598D9804F7}"/>
    <hyperlink ref="AF62" r:id="rId86" xr:uid="{6539A555-B5DE-447A-A117-A446117F6A98}"/>
    <hyperlink ref="AF22" r:id="rId87" xr:uid="{279E17A1-3EDD-4E56-A5D7-FAB5CB3A869A}"/>
    <hyperlink ref="AF41" r:id="rId88" xr:uid="{B5AF79E8-70C5-4FDF-BEED-7988C32F2FC3}"/>
    <hyperlink ref="AF46" r:id="rId89" xr:uid="{675C2559-C9BA-410C-9BA2-8A44B66804D9}"/>
    <hyperlink ref="AF47" r:id="rId90" xr:uid="{DD3D0663-2779-4638-8DD5-CCA25608D4DE}"/>
    <hyperlink ref="AF104" r:id="rId91" xr:uid="{5D95DB5E-700D-4256-B984-9C067778A03E}"/>
    <hyperlink ref="AF119" r:id="rId92" xr:uid="{206B4383-803A-4647-91FF-3B8F9B10EB1A}"/>
    <hyperlink ref="AF189" r:id="rId93" xr:uid="{A1DD2CFC-70ED-436A-AE84-3694951E445D}"/>
    <hyperlink ref="AF209" r:id="rId94" xr:uid="{42594CFB-8FC4-4D70-8EAD-ABEFDC6EF565}"/>
    <hyperlink ref="AF214" r:id="rId95" xr:uid="{EDE15540-28FB-4AC3-9946-4C4819836640}"/>
    <hyperlink ref="AF212" r:id="rId96" xr:uid="{F1F2CDF6-39A5-4BEC-AC3E-40A44AB4C781}"/>
    <hyperlink ref="AF215" r:id="rId97" xr:uid="{548B3EB9-33CE-4AF7-AC67-11DB8A45BC19}"/>
    <hyperlink ref="AF216" r:id="rId98" xr:uid="{6364BCD1-7109-43BE-B846-42125C121D9E}"/>
    <hyperlink ref="AF211" r:id="rId99" xr:uid="{531E8AD2-25FB-42FB-A825-0841904F415C}"/>
    <hyperlink ref="AF213" r:id="rId100" xr:uid="{71C0EC90-4CD4-48BE-A6C7-61A0E194F5F1}"/>
    <hyperlink ref="AF210" r:id="rId101" xr:uid="{16DEF7B3-C269-46A4-BD88-EA91CD9CB08A}"/>
    <hyperlink ref="AF255" r:id="rId102" xr:uid="{4846C510-635D-494E-B97D-341019277316}"/>
    <hyperlink ref="AF293" r:id="rId103" xr:uid="{E56D6D76-59DA-41D8-BAB7-3D70B4728C16}"/>
    <hyperlink ref="AF309" r:id="rId104" xr:uid="{E6EA91F7-E9DD-47E6-B033-A3AC91477DEF}"/>
    <hyperlink ref="AF308" r:id="rId105" xr:uid="{2EB3FCB9-B1F3-4739-8140-E2910751D006}"/>
    <hyperlink ref="AF310" r:id="rId106" xr:uid="{423C32DE-F0C6-4981-AE1D-486DCBE181D8}"/>
    <hyperlink ref="AF311" r:id="rId107" xr:uid="{CFF88228-289F-44EB-B057-61CF7A3734DB}"/>
    <hyperlink ref="AF304" r:id="rId108" xr:uid="{A2BFB14A-99E9-487D-A08D-9D70342BAC32}"/>
    <hyperlink ref="AF313" r:id="rId109" xr:uid="{317512FB-C052-48F3-932E-A43D135BCE70}"/>
    <hyperlink ref="AF305" r:id="rId110" xr:uid="{3F123BC1-BFC8-42A7-8AF1-BA8DFDB57792}"/>
    <hyperlink ref="AF316" r:id="rId111" xr:uid="{6B8094C3-7D33-4590-B05C-442BCE1E2444}"/>
    <hyperlink ref="AF317" r:id="rId112" xr:uid="{D2B1F80D-90A9-449D-93E8-05ECEDC271DC}"/>
    <hyperlink ref="AF319" r:id="rId113" xr:uid="{097B0174-CE63-4156-ADA7-7EC740C67F76}"/>
    <hyperlink ref="AF320" r:id="rId114" xr:uid="{BDEA6E44-D5EA-405C-8D09-29A65184C383}"/>
    <hyperlink ref="AF65" r:id="rId115" xr:uid="{C79485B0-32F8-420C-8F28-737C027A6DEA}"/>
    <hyperlink ref="AF66" r:id="rId116" xr:uid="{512A5A4A-D2D5-46AD-9880-308D6BE9236A}"/>
    <hyperlink ref="AF120" r:id="rId117" xr:uid="{78BFD0E7-6902-4DD5-B6B1-DCCA610E6FBA}"/>
    <hyperlink ref="AF121" r:id="rId118" xr:uid="{2188D938-67FC-4848-8218-F71F615A79C9}"/>
    <hyperlink ref="AF193" r:id="rId119" xr:uid="{D5CF64B5-4F5B-493B-87CD-B0E9989DA874}"/>
    <hyperlink ref="AF237" r:id="rId120" xr:uid="{70B01F2C-7E7D-4C84-91B8-9D2FE385AD82}"/>
    <hyperlink ref="AF239" r:id="rId121" xr:uid="{C57AC461-6E3E-4C0E-AB73-B31F6AA23028}"/>
    <hyperlink ref="AF265" r:id="rId122" xr:uid="{BAEFCA57-46A4-49B7-BB2E-E5348E4C326D}"/>
    <hyperlink ref="AF277" r:id="rId123" xr:uid="{AC107E1A-63A1-4891-85D4-9A643445C659}"/>
    <hyperlink ref="AF279" r:id="rId124" xr:uid="{1B1DD763-F72A-4C4C-84DE-6F4B7D5EA28C}"/>
    <hyperlink ref="AF281" r:id="rId125" xr:uid="{3C9B179A-9400-4510-8224-5F0A95259A4A}"/>
    <hyperlink ref="AF322" r:id="rId126" xr:uid="{5F83C642-93D3-4306-8053-4C3E7F77282A}"/>
    <hyperlink ref="AF323" r:id="rId127" xr:uid="{F50E8EC9-0C0F-4D4F-87ED-695413C0F6C3}"/>
    <hyperlink ref="AF753" r:id="rId128" xr:uid="{F65B5AC4-2CD6-4DF9-A9DE-73B0FD68C6C2}"/>
    <hyperlink ref="AF754" r:id="rId129" tooltip="zobacz" xr:uid="{4B86A32D-68E1-47D8-A0D4-C306E65FA440}"/>
    <hyperlink ref="AF755" r:id="rId130" tooltip="zobacz" xr:uid="{E745A145-58AA-439D-8D40-B8155BB5F774}"/>
    <hyperlink ref="AF756" r:id="rId131" xr:uid="{55C65C6D-129A-47B9-B668-A4C840229B28}"/>
    <hyperlink ref="AF757" r:id="rId132" xr:uid="{450020DA-7AF7-4184-A807-0077E4E6F751}"/>
    <hyperlink ref="AF758" r:id="rId133" xr:uid="{40F0190E-D927-4708-96D8-E8FD14841097}"/>
    <hyperlink ref="AF759" r:id="rId134" tooltip="zobacz" xr:uid="{C6A2AE95-BED4-4756-8783-D91266BC67DE}"/>
    <hyperlink ref="AF760" r:id="rId135" tooltip="zobacz" xr:uid="{93568798-3B56-4F69-9AD8-047BD82CFCFA}"/>
    <hyperlink ref="AF761" r:id="rId136" tooltip="zobacz" xr:uid="{2B0C4DC1-A36B-4F9B-BDF9-DC122516F3CC}"/>
    <hyperlink ref="AF762" r:id="rId137" tooltip="zobacz" xr:uid="{CFBD5B03-F360-4296-97A4-98D56CDC1814}"/>
    <hyperlink ref="AF763" r:id="rId138" tooltip="zobacz" xr:uid="{15E8CA37-4A71-4351-90A5-6EC42BAC4D09}"/>
    <hyperlink ref="AF864" r:id="rId139" tooltip="zobacz" xr:uid="{806D89B1-D8E1-4ABB-AC3C-3598A56BEF40}"/>
    <hyperlink ref="AF863" r:id="rId140" xr:uid="{D1585F4F-82C8-48F5-8CED-E36554798225}"/>
    <hyperlink ref="AF862" r:id="rId141" xr:uid="{A3D634D8-E47D-4DB9-AF9D-430FBE94D0D8}"/>
    <hyperlink ref="AF861" r:id="rId142" xr:uid="{800403F4-09C7-4A88-B828-6FC380BE25E2}"/>
    <hyperlink ref="AF853" r:id="rId143" xr:uid="{7CDCC046-E404-41E7-B9AD-B402CFB75169}"/>
    <hyperlink ref="AF851" r:id="rId144" tooltip="zobacz" xr:uid="{66488131-106A-423E-9339-667E806300C2}"/>
    <hyperlink ref="AF850" r:id="rId145" xr:uid="{1BCE3F8E-A03F-4ACC-B763-AAAC7AA3E037}"/>
    <hyperlink ref="AF848" r:id="rId146" tooltip="zobacz" xr:uid="{C56F1F92-5803-4BEE-8FAE-6C2A963BED35}"/>
    <hyperlink ref="AF780" r:id="rId147" xr:uid="{7D059797-90F5-4E92-83F4-610419ED1C8A}"/>
    <hyperlink ref="AF781" r:id="rId148" xr:uid="{C9D90DFD-ED68-48F7-B304-ADA64B85BC14}"/>
    <hyperlink ref="AF782" r:id="rId149" xr:uid="{43DA3CD7-D6E1-4F2D-95BB-7B11D65D81E5}"/>
    <hyperlink ref="AF770" r:id="rId150" xr:uid="{E65EA121-348A-4C23-AC57-FC5CAA6EA977}"/>
    <hyperlink ref="AF773" r:id="rId151" xr:uid="{21618821-AC8E-4420-A689-2830AABA8D93}"/>
    <hyperlink ref="AF774" r:id="rId152" tooltip="zobacz" xr:uid="{C41F94C3-1048-45D6-A657-A7667748AADC}"/>
    <hyperlink ref="AF777" r:id="rId153" tooltip="zobacz" xr:uid="{02622E38-583A-4245-BB81-C2C6F4B10F35}"/>
    <hyperlink ref="AF247" r:id="rId154" xr:uid="{D5E265F6-CA4A-4EF0-842E-FC054F7646D5}"/>
    <hyperlink ref="AF315" r:id="rId155" xr:uid="{A75421DA-3BEE-490C-AE41-7045140CF0FA}"/>
    <hyperlink ref="AF318" r:id="rId156" xr:uid="{F2C0E829-E204-4EF5-A8E7-DAC632D18E5B}"/>
    <hyperlink ref="AF295" r:id="rId157" xr:uid="{66D1D328-086C-4BEE-8E63-7D704871795C}"/>
    <hyperlink ref="AF111" r:id="rId158" xr:uid="{3BCD3DC5-11FE-4DE3-A7B5-A61A0DAA2E5B}"/>
    <hyperlink ref="AF152" r:id="rId159" xr:uid="{8760495E-93FF-491A-92E3-D6B94AE85CB2}"/>
    <hyperlink ref="AF157" r:id="rId160" xr:uid="{ADFA0738-9981-4DF3-BD5C-B34E2013AD92}"/>
    <hyperlink ref="AF158" r:id="rId161" xr:uid="{2C153F1A-2B24-4436-993B-3BAC0EFE987B}"/>
    <hyperlink ref="AF207" r:id="rId162" xr:uid="{03130CAB-2152-4DB7-9A3F-C8608AD40E3D}"/>
    <hyperlink ref="AF241" r:id="rId163" xr:uid="{66184014-9046-42C4-83C6-6155FBF9828E}"/>
    <hyperlink ref="AF243" r:id="rId164" xr:uid="{92F98735-EC0D-43E2-873C-9DBC922B777D}"/>
    <hyperlink ref="B7:C7" r:id="rId165" display="PRESENTATION 2024" xr:uid="{8DBCDE9A-A051-40A7-855E-6D179B8291DB}"/>
    <hyperlink ref="B8:C8" r:id="rId166" display="SHOW LIST + NEWS 2024" xr:uid="{50E17A5E-E856-49E6-AF59-051314ADBFBE}"/>
    <hyperlink ref="P322" r:id="rId167" xr:uid="{FCD33FC9-544F-4C4B-9508-BFCCA5C2E5A1}"/>
    <hyperlink ref="P279" r:id="rId168" xr:uid="{287AAF10-B1E7-46F5-B821-FFA5E7250E92}"/>
    <hyperlink ref="P281" r:id="rId169" xr:uid="{27CCF8CE-5816-4290-B9E8-04AEB3348E26}"/>
    <hyperlink ref="P239" r:id="rId170" xr:uid="{A42F23AE-B0CA-4071-A093-070663713532}"/>
    <hyperlink ref="P265" r:id="rId171" xr:uid="{8B5C30BC-E0F9-4F9C-8676-1CEEE7D7CDA7}"/>
    <hyperlink ref="P277" r:id="rId172" xr:uid="{730CE535-7D42-4C5C-BF25-12D3AF013C26}"/>
    <hyperlink ref="P237" r:id="rId173" xr:uid="{C766F888-AC24-4128-9DD9-32FB051B4BDF}"/>
    <hyperlink ref="P247" r:id="rId174" xr:uid="{5C3DE741-5E4E-468D-BBCA-02321BE177A8}"/>
    <hyperlink ref="P193" r:id="rId175" xr:uid="{6723E9C5-5039-45EC-B189-8EAAE9A67F3B}"/>
    <hyperlink ref="P293" r:id="rId176" xr:uid="{848B0218-FB37-43B4-BEDA-E87F3F1BA482}"/>
    <hyperlink ref="P295" r:id="rId177" xr:uid="{BDFD862D-0091-4B7D-9732-3C628770EF5E}"/>
    <hyperlink ref="P320" r:id="rId178" xr:uid="{CA40397A-06EC-44F3-8972-84C26EBEE005}"/>
    <hyperlink ref="P319" r:id="rId179" xr:uid="{AF912CA3-49A5-4CAA-A55B-679C3F90811B}"/>
    <hyperlink ref="P318" r:id="rId180" xr:uid="{0DBAF0AA-2DCF-4DD8-A415-E3ADF7B14119}"/>
    <hyperlink ref="P317" r:id="rId181" xr:uid="{86543896-DBA9-48C5-9D19-14937A7595E7}"/>
    <hyperlink ref="P316" r:id="rId182" xr:uid="{A5EDC36E-F92C-4459-ACCA-820FF70909E8}"/>
    <hyperlink ref="P315" r:id="rId183" xr:uid="{E1D0B679-AB7C-4AEC-BF30-A82DCE27243E}"/>
    <hyperlink ref="P225" r:id="rId184" xr:uid="{EA96ED33-0367-41AA-A850-57179824C0D6}"/>
    <hyperlink ref="P231" r:id="rId185" xr:uid="{CA142093-F453-4A54-9C47-7058750C1C95}"/>
    <hyperlink ref="P233" r:id="rId186" xr:uid="{C9C5026A-63F6-441D-A624-6CC0E7CE64C1}"/>
    <hyperlink ref="P255" r:id="rId187" xr:uid="{EC320E2F-8765-40E2-8988-7296AACBC67F}"/>
    <hyperlink ref="P285" r:id="rId188" xr:uid="{36CD4C1B-45A4-4890-A096-A9DD16864144}"/>
    <hyperlink ref="P286" r:id="rId189" xr:uid="{028EDE5C-3618-4813-839C-FE6453EDC458}"/>
    <hyperlink ref="AF856" r:id="rId190" xr:uid="{7B76D2BB-10F1-434C-BAD6-C3ACBE632859}"/>
    <hyperlink ref="AF854" r:id="rId191" xr:uid="{F29A699B-12F0-40ED-A7AA-21BE3A64E358}"/>
    <hyperlink ref="AF844" r:id="rId192" tooltip="zobacz" xr:uid="{A65AFD97-833D-4566-8FEA-7409DF5C7858}"/>
    <hyperlink ref="AF845" r:id="rId193" tooltip="zobacz" xr:uid="{3FD3CEFA-6673-4824-A2B2-B1195B4CF550}"/>
    <hyperlink ref="AF846" r:id="rId194" tooltip="zobacz" xr:uid="{CFB1D833-43B2-485E-8281-0BAE67B74111}"/>
    <hyperlink ref="AF836" r:id="rId195" tooltip="zobacz" xr:uid="{FD0D7856-F0A4-4FB1-9B3A-63E537FF35A7}"/>
    <hyperlink ref="AF838" r:id="rId196" xr:uid="{9E69ACE4-C29D-443A-B127-A5E163E23FFF}"/>
    <hyperlink ref="AF835" r:id="rId197" xr:uid="{E307CB4D-6808-4C78-B30A-65EFEEBE819D}"/>
    <hyperlink ref="AF839" r:id="rId198" xr:uid="{EBD21166-9A2A-42C0-9C59-137D3E0277D8}"/>
    <hyperlink ref="AF840" r:id="rId199" xr:uid="{8D7B8EFB-5C3F-4C2B-9960-B71F6C469BDC}"/>
    <hyperlink ref="AF841" r:id="rId200" xr:uid="{3079D5DB-943A-483C-8CB2-9A6C0B4FD97D}"/>
    <hyperlink ref="AF837" r:id="rId201" xr:uid="{BA091668-680D-43A3-973E-09F0032EF699}"/>
    <hyperlink ref="AF833" r:id="rId202" xr:uid="{D39E7665-B5A3-459D-AC63-A66E6E65E4FA}"/>
    <hyperlink ref="AF832" r:id="rId203" xr:uid="{75EDB8D6-C1B8-401A-A45D-BB02FC39EC41}"/>
    <hyperlink ref="AF831" r:id="rId204" tooltip="zobacz" xr:uid="{47448453-FCAB-4D43-B023-07DEAC9E268F}"/>
    <hyperlink ref="AF830" r:id="rId205" tooltip="zobacz" xr:uid="{C3F80DC8-D492-43C7-B9CB-AB7818931107}"/>
    <hyperlink ref="AF834" r:id="rId206" xr:uid="{896CE0EE-02A9-4527-B23D-D21291BC5937}"/>
    <hyperlink ref="AF829" r:id="rId207" tooltip="zobacz" xr:uid="{A9420422-AC68-4459-941B-CDFC57372227}"/>
    <hyperlink ref="AF828" r:id="rId208" xr:uid="{3735C286-F8CA-4CA3-9407-A6D7A6CBFD68}"/>
    <hyperlink ref="AF811" r:id="rId209" tooltip="OPEN" xr:uid="{3C460060-F21A-4DC5-B25D-AEC759B200D3}"/>
    <hyperlink ref="AF810" r:id="rId210" tooltip="OPEN" xr:uid="{CF7D4E36-BDA9-4263-9349-F7C82E6DB122}"/>
    <hyperlink ref="AF804" r:id="rId211" tooltip="zobacz" xr:uid="{5A2B4D34-6102-4FE6-9F9E-B161CA0B2410}"/>
    <hyperlink ref="AF812" r:id="rId212" tooltip="zobacz" xr:uid="{5DAB8080-25D9-4EAE-8D51-7FF41470F528}"/>
    <hyperlink ref="AF813" r:id="rId213" tooltip="OPEN" xr:uid="{BD23CDC5-151A-48F5-81D0-DE6CF7D8AB1E}"/>
    <hyperlink ref="AF815" r:id="rId214" xr:uid="{8E9F344C-A40C-4F66-8864-8B2CD23317A5}"/>
    <hyperlink ref="AF816" r:id="rId215" tooltip="zobacz" xr:uid="{602B2982-6996-4185-89C3-C34E34243924}"/>
    <hyperlink ref="AF817" r:id="rId216" tooltip="zobacz" xr:uid="{45A8DF39-3848-4931-A941-08D9169618A4}"/>
    <hyperlink ref="AF794" r:id="rId217" xr:uid="{D39C3B6D-99E5-47D7-A644-B59DC9DEA441}"/>
    <hyperlink ref="AF797" r:id="rId218" xr:uid="{0362D70C-5321-400C-89A2-AF4C2496745F}"/>
    <hyperlink ref="AF800" r:id="rId219" xr:uid="{90CAD902-B5CA-448A-8E98-94C2F292DF17}"/>
    <hyperlink ref="AF801" r:id="rId220" xr:uid="{36576D48-F79F-430E-8D74-30569A96D1C8}"/>
    <hyperlink ref="AF803" r:id="rId221" xr:uid="{F54F5CCD-BCD4-4C36-967B-672371A16FA2}"/>
    <hyperlink ref="AF809" r:id="rId222" tooltip="zobacz" xr:uid="{9FE3A648-7550-47AB-8CFB-81AF40DA27DC}"/>
    <hyperlink ref="AF825" r:id="rId223" xr:uid="{07BFA2DC-82A3-4DE7-A242-2E66BA9A24E0}"/>
    <hyperlink ref="AF822" r:id="rId224" xr:uid="{4D957BC9-BEF2-4C69-BC0E-8B3E4C003649}"/>
    <hyperlink ref="AF790" r:id="rId225" xr:uid="{A592C582-0970-440C-AFFA-83004C7AA599}"/>
    <hyperlink ref="AF787" r:id="rId226" xr:uid="{BB9B1019-E508-4A40-86BF-85784259E011}"/>
    <hyperlink ref="AF785" r:id="rId227" xr:uid="{A8185A0A-A4F8-4E59-AEC1-5A30AF3DABAB}"/>
    <hyperlink ref="AF772" r:id="rId228" xr:uid="{EF1A56BF-601E-41A3-8936-F5460962FE45}"/>
    <hyperlink ref="AF768" r:id="rId229" xr:uid="{59AED5DA-011A-41EA-9A14-A22A5777A1EB}"/>
    <hyperlink ref="AF767" r:id="rId230" xr:uid="{1203AC2F-34D0-4A62-97DD-430142EE21CC}"/>
    <hyperlink ref="AF79" r:id="rId231" xr:uid="{6BF2FCC2-451D-4C6B-82F9-8509FE87309A}"/>
    <hyperlink ref="AF86" r:id="rId232" xr:uid="{432788DC-4E65-48BD-8E30-06B10F6E1500}"/>
    <hyperlink ref="AF85" r:id="rId233" xr:uid="{71328CC4-EC37-41F1-9E39-F423D4854AFE}"/>
    <hyperlink ref="AF84" r:id="rId234" xr:uid="{E6C8AEF2-0D08-44DB-9069-CE1B8F3A3D60}"/>
    <hyperlink ref="AF83" r:id="rId235" xr:uid="{C87CD535-5486-4C23-88AD-6497DBC0150C}"/>
    <hyperlink ref="AF82" r:id="rId236" xr:uid="{492E4587-F0F2-4A54-8334-B5EDD2CFD057}"/>
    <hyperlink ref="AF81" r:id="rId237" xr:uid="{563CD115-6B5C-4BD3-B5C5-B84AF4CB079B}"/>
    <hyperlink ref="AF80" r:id="rId238" xr:uid="{115741E7-1726-4193-B5AA-3933E6D0206D}"/>
    <hyperlink ref="D27" r:id="rId239" xr:uid="{97F71618-14A4-4640-84E5-469E0625D86B}"/>
    <hyperlink ref="D29" r:id="rId240" xr:uid="{3F564F82-A230-43E6-9BF4-49A3C347307B}"/>
    <hyperlink ref="D28" r:id="rId241" xr:uid="{90EC44C7-1BE8-46B4-965E-372E229E3281}"/>
    <hyperlink ref="D30" r:id="rId242" xr:uid="{2E116810-7381-40E3-9E09-C7A1711E4411}"/>
    <hyperlink ref="D31" r:id="rId243" xr:uid="{EB0FDC96-9DEF-414C-AA91-2719E1042857}"/>
    <hyperlink ref="D32" r:id="rId244" xr:uid="{B94CC8F8-7D8B-4212-A6FD-331D2A4AF64D}"/>
    <hyperlink ref="D33" r:id="rId245" xr:uid="{C6BC921E-BA60-4C94-BA6F-EA4C2051C4E6}"/>
    <hyperlink ref="D34" r:id="rId246" xr:uid="{62E7D54D-61D1-4C22-A305-9C00C909EB93}"/>
    <hyperlink ref="D118" r:id="rId247" xr:uid="{5471547E-2117-47CA-88AD-EBA98B10D561}"/>
    <hyperlink ref="D126" r:id="rId248" xr:uid="{B9886726-D7B4-4015-9E63-3C4DA72242A9}"/>
    <hyperlink ref="D173" r:id="rId249" xr:uid="{23BD3F2C-4D92-4564-9C70-5C0A72949E69}"/>
    <hyperlink ref="D167" r:id="rId250" xr:uid="{00A81842-0E1F-4A90-9F64-0A94326F1309}"/>
    <hyperlink ref="D162" r:id="rId251" xr:uid="{56AA3F2E-2EAD-4F1E-AAD6-A2C612B53C8E}"/>
    <hyperlink ref="D178" r:id="rId252" xr:uid="{7C3401A2-85CD-4AFF-9620-22DE4DA9EBC8}"/>
    <hyperlink ref="D187" r:id="rId253" xr:uid="{5467E2F7-F1EC-4F35-85AB-00EC02CA1E0D}"/>
    <hyperlink ref="D195" r:id="rId254" xr:uid="{B4E27D8C-BFF8-4523-8E4F-B9E384B4A26E}"/>
    <hyperlink ref="D197" r:id="rId255" xr:uid="{1F0575AB-BADC-4E0A-A8EF-DEB48F07A62A}"/>
    <hyperlink ref="D154" r:id="rId256" xr:uid="{0D3207CE-077B-40D6-BF84-BE2470B7F251}"/>
    <hyperlink ref="D155" r:id="rId257" xr:uid="{EBBD6B0D-8E59-4EE3-9594-07459EBF586D}"/>
    <hyperlink ref="D156" r:id="rId258" xr:uid="{7CD958E0-EBC8-4D3F-BEC5-59EF0276A031}"/>
    <hyperlink ref="D223" r:id="rId259" xr:uid="{714451B8-A43A-4E56-A115-C2F1D2CFECA8}"/>
    <hyperlink ref="D222" r:id="rId260" xr:uid="{BB60E2E6-8171-47BE-AF7F-311EAD3FF461}"/>
    <hyperlink ref="D251" r:id="rId261" xr:uid="{45CC726E-0B9C-406A-BD75-740D806A64A1}"/>
    <hyperlink ref="D146" r:id="rId262" xr:uid="{054DCCE1-10F8-4884-A87F-0F71ABBAD45C}"/>
    <hyperlink ref="D203" r:id="rId263" xr:uid="{BD536027-6C8D-48D9-95E9-F40D856E8941}"/>
    <hyperlink ref="D257" r:id="rId264" xr:uid="{88BCFA0B-C8A8-45C0-B469-40C964976F6F}"/>
    <hyperlink ref="D285" r:id="rId265" xr:uid="{42F0E079-AD60-49C9-B22F-83E8D70AB826}"/>
    <hyperlink ref="D286" r:id="rId266" xr:uid="{C16BA31C-8188-4DE0-9C9D-57DD388CBF9A}"/>
    <hyperlink ref="D60" r:id="rId267" xr:uid="{5AE95552-64F9-47A3-8776-A68A89555CE9}"/>
    <hyperlink ref="D490" r:id="rId268" xr:uid="{CADA96F9-2AE4-4D43-8249-782D823592AB}"/>
    <hyperlink ref="D520" r:id="rId269" xr:uid="{0D0AABDD-4FBE-4392-AD94-A39A1EF37448}"/>
    <hyperlink ref="D568" r:id="rId270" xr:uid="{C073CCBD-636D-47D7-AE5B-58A292C4715D}"/>
    <hyperlink ref="D569" r:id="rId271" tooltip="OPEN" xr:uid="{ED1053F3-5E8B-44EB-9FD7-2043743461B1}"/>
    <hyperlink ref="D570" r:id="rId272" tooltip="zobacz" xr:uid="{BF6D2407-0E90-42DD-90E4-E664E4451D46}"/>
    <hyperlink ref="D588" r:id="rId273" xr:uid="{7E6F8048-6F96-4C10-9A12-0F737998B8CE}"/>
    <hyperlink ref="D641" r:id="rId274" xr:uid="{E3561BBB-F1DC-480E-AC0D-409A6EE8ED2E}"/>
    <hyperlink ref="D628" r:id="rId275" tooltip="OPEN" xr:uid="{44BABE12-F1E4-4987-A3D5-AF76498273F6}"/>
    <hyperlink ref="D600" r:id="rId276" xr:uid="{06652075-1AD4-4D16-8F03-69A0B12CF6CA}"/>
    <hyperlink ref="D601" r:id="rId277" tooltip="OPEN" xr:uid="{B9DCF154-1107-48CB-8BFC-0FF9DE73CF4F}"/>
    <hyperlink ref="D702" r:id="rId278" xr:uid="{B20227B8-0537-4D41-A631-6E3DA04A5212}"/>
    <hyperlink ref="D671" r:id="rId279" tooltip="zobacz" xr:uid="{83A3A893-5AC4-458A-854E-938180A07BDC}"/>
    <hyperlink ref="D674" r:id="rId280" xr:uid="{DC34C634-663D-4DEC-8682-6B6E05E60CBF}"/>
    <hyperlink ref="D675" r:id="rId281" tooltip="zobacz" xr:uid="{F50F69B1-C14F-4BF3-A4E9-54E077A64E29}"/>
    <hyperlink ref="D707" r:id="rId282" tooltip="zobacz" xr:uid="{4B540E22-B1B9-43EE-9012-263AC5AD1B41}"/>
    <hyperlink ref="D676" r:id="rId283" tooltip="zobacz" xr:uid="{AB2E6D1B-C67F-4071-958C-12664DDC328E}"/>
    <hyperlink ref="D677" r:id="rId284" tooltip="zobacz" xr:uid="{F7191487-2F4B-43C9-8DA4-5280761542B2}"/>
    <hyperlink ref="D678" r:id="rId285" tooltip="zobacz" xr:uid="{D3F76CD3-4383-462E-9416-42A6C4882ABE}"/>
    <hyperlink ref="D752" r:id="rId286" xr:uid="{2E96F050-9C59-438F-8B0F-71B7674D37A3}"/>
    <hyperlink ref="D750" r:id="rId287" xr:uid="{6EF45551-A2DF-4967-9E32-1006A7175C6F}"/>
    <hyperlink ref="D748" r:id="rId288" xr:uid="{29AD9B1B-3D5D-4644-9697-F407AE5D014B}"/>
    <hyperlink ref="D250" r:id="rId289" xr:uid="{8C9185BB-9DB6-4724-833A-D0CF3D572650}"/>
    <hyperlink ref="D163" r:id="rId290" xr:uid="{7D63112F-6D95-4789-A684-5D4A7D2B2DA4}"/>
    <hyperlink ref="D164" r:id="rId291" xr:uid="{D9F6C9B6-6DE3-4585-B68D-7E5A07DED2C1}"/>
    <hyperlink ref="D165" r:id="rId292" xr:uid="{36815D0B-E30A-4BF5-8B12-2A4E02A88DE5}"/>
    <hyperlink ref="D225" r:id="rId293" xr:uid="{6E9B4303-7531-4713-A60A-35124F8FBA0D}"/>
    <hyperlink ref="D233" r:id="rId294" xr:uid="{F0F947E1-4D83-4AFE-A9A2-64B296311619}"/>
    <hyperlink ref="D141" r:id="rId295" xr:uid="{8D593878-9435-4311-B635-85A22D295DF4}"/>
    <hyperlink ref="D106" r:id="rId296" xr:uid="{EE966E5B-F2E1-4493-9F96-6C568937BADD}"/>
    <hyperlink ref="D19" r:id="rId297" xr:uid="{3B9E2640-5FC7-4579-9996-676B135F7C50}"/>
    <hyperlink ref="D58" r:id="rId298" xr:uid="{694794C4-1A11-4DBE-B999-B2ECB14F9FB6}"/>
    <hyperlink ref="D73" r:id="rId299" xr:uid="{2D055F28-A57B-4F06-A4F0-CF4B2542B17D}"/>
    <hyperlink ref="D74" r:id="rId300" xr:uid="{C341D367-38FF-4C3E-B6A8-4D4C12F19F8D}"/>
    <hyperlink ref="D75" r:id="rId301" xr:uid="{E6F1F681-FCDF-4353-B31B-9250CCC0EF6C}"/>
    <hyperlink ref="D76" r:id="rId302" xr:uid="{CD246E7D-FE4C-4709-A265-FCC4143A005E}"/>
    <hyperlink ref="D77" r:id="rId303" xr:uid="{71385D41-777F-4C6E-A199-483DD92419E2}"/>
    <hyperlink ref="D78" r:id="rId304" xr:uid="{450D271E-49B9-4452-873A-6DF2D15A86BE}"/>
    <hyperlink ref="D128" r:id="rId305" xr:uid="{7DC0A1A7-D3B8-4065-AF7D-8A3C2FDAD804}"/>
    <hyperlink ref="D129" r:id="rId306" xr:uid="{6C9328C5-E81B-4CAA-A3A5-8C8D5A92FB53}"/>
    <hyperlink ref="D130" r:id="rId307" xr:uid="{197CAD92-5672-49CF-97C1-51C3249E48FE}"/>
    <hyperlink ref="D143" r:id="rId308" xr:uid="{91389010-BCA7-495E-A9D1-99CA6263F61A}"/>
    <hyperlink ref="D145" r:id="rId309" xr:uid="{152194D4-1C18-484F-B3DF-48A170C6704B}"/>
    <hyperlink ref="D160" r:id="rId310" xr:uid="{B34104E4-8E00-4EB6-BD38-2908C3801D67}"/>
    <hyperlink ref="D174" r:id="rId311" xr:uid="{A2AD0F53-DC62-4F30-853C-B78B56A66A85}"/>
    <hyperlink ref="D184" r:id="rId312" xr:uid="{63B522F1-1896-4921-B80A-5DF64C5016A3}"/>
    <hyperlink ref="D201" r:id="rId313" xr:uid="{02C49A6E-DAAC-4C23-AEE9-2BBE07BCF3A1}"/>
    <hyperlink ref="D218" r:id="rId314" xr:uid="{E9106ADC-C99E-4A58-9B22-2160A4103464}"/>
    <hyperlink ref="D249" r:id="rId315" xr:uid="{0AB71B66-EA68-455D-B550-F400D4C88F9B}"/>
    <hyperlink ref="D267" r:id="rId316" xr:uid="{7507604B-C8FE-409D-ABEA-465267BB7612}"/>
    <hyperlink ref="D271" r:id="rId317" xr:uid="{CE97AEA5-2C2D-43B7-8CE4-437ABBA661F7}"/>
    <hyperlink ref="D289" r:id="rId318" xr:uid="{1C344FDD-D90B-4F90-9D6D-778A19779901}"/>
    <hyperlink ref="D283" r:id="rId319" xr:uid="{AF733F07-6488-4A1C-9584-514E82D966CA}"/>
    <hyperlink ref="D297" r:id="rId320" xr:uid="{678704A3-72DA-46A6-A230-B27ADDAFBF96}"/>
    <hyperlink ref="D299" r:id="rId321" xr:uid="{7F12329D-2D80-4380-829B-CF926C93D0B2}"/>
    <hyperlink ref="D301" r:id="rId322" xr:uid="{DCCF643C-5417-4013-855A-7B1419E5E389}"/>
    <hyperlink ref="D62" r:id="rId323" xr:uid="{1184F016-9EB2-4992-B301-16C78070980C}"/>
    <hyperlink ref="D22" r:id="rId324" xr:uid="{6571528E-16BF-4127-861D-5DA0F218B962}"/>
    <hyperlink ref="D41" r:id="rId325" xr:uid="{1A7CB437-18FF-43DE-B306-9AB6BF3885E9}"/>
    <hyperlink ref="D46" r:id="rId326" xr:uid="{CA6A37BA-37C0-4F17-98F7-D2DE4A6035C9}"/>
    <hyperlink ref="D47" r:id="rId327" xr:uid="{4125E9DB-E326-44BE-AF16-59F4EE7097B7}"/>
    <hyperlink ref="D104" r:id="rId328" xr:uid="{67ABA435-7961-4F61-BA08-192029749E68}"/>
    <hyperlink ref="D119" r:id="rId329" xr:uid="{CD7CC78B-CA84-4B9E-87E1-4409A569194C}"/>
    <hyperlink ref="D189" r:id="rId330" xr:uid="{DDF245C1-8800-46FB-9B39-0ACC5B92F664}"/>
    <hyperlink ref="D209" r:id="rId331" xr:uid="{A3C2B45D-C515-4AE2-A8D7-A3433F223880}"/>
    <hyperlink ref="D214" r:id="rId332" xr:uid="{C9527435-897B-43E8-9CC2-FE9AA77D59A9}"/>
    <hyperlink ref="D212" r:id="rId333" xr:uid="{1E93A05A-E5C1-4071-AC1E-EC2403C36F57}"/>
    <hyperlink ref="D215" r:id="rId334" xr:uid="{8FF41C53-BAAF-48BB-BFA4-CDB64B084E6D}"/>
    <hyperlink ref="D216" r:id="rId335" xr:uid="{071B7E2B-BADB-42AC-BFF4-D50983D6834B}"/>
    <hyperlink ref="D211" r:id="rId336" xr:uid="{71619C29-698B-4BD1-A9CC-C4D73268EB1A}"/>
    <hyperlink ref="D213" r:id="rId337" xr:uid="{9B22643E-9DA1-403F-ABBA-4E4A9F5BCCE2}"/>
    <hyperlink ref="D210" r:id="rId338" xr:uid="{B6941F15-FB9D-4173-938D-D6A9268F1100}"/>
    <hyperlink ref="D255" r:id="rId339" xr:uid="{DA76BAD0-458F-42A2-89E5-F34D407BBF70}"/>
    <hyperlink ref="D293" r:id="rId340" xr:uid="{37532EAE-BA7A-4BBF-837A-56ADE1D1202F}"/>
    <hyperlink ref="D309" r:id="rId341" xr:uid="{E6CBA772-A9E2-4203-AE32-74529299BE14}"/>
    <hyperlink ref="D308" r:id="rId342" xr:uid="{900E5F02-9DD8-4F37-943E-91042366C0F8}"/>
    <hyperlink ref="D310" r:id="rId343" xr:uid="{0DFE26A8-947C-4C1B-9E06-872266F2C2E4}"/>
    <hyperlink ref="D311" r:id="rId344" xr:uid="{16C1DA1E-CBF2-4C62-A4D6-BF6B46FC0884}"/>
    <hyperlink ref="D304" r:id="rId345" xr:uid="{E77FDDFD-FCE7-405B-B948-17F05E140648}"/>
    <hyperlink ref="D313" r:id="rId346" xr:uid="{1B7A8BC0-1BC0-47E5-9D44-0C7DEEF9406A}"/>
    <hyperlink ref="D305" r:id="rId347" xr:uid="{2CF026F9-920F-43B7-8A0A-70B750D62982}"/>
    <hyperlink ref="D316" r:id="rId348" xr:uid="{60463453-BB63-416E-8573-5F2E4ACBC473}"/>
    <hyperlink ref="D317" r:id="rId349" xr:uid="{FC9C0B52-AAE2-483B-BBD1-677F0D7A0983}"/>
    <hyperlink ref="D319" r:id="rId350" xr:uid="{32C457B2-E06E-404C-AAAA-1684EC3022A2}"/>
    <hyperlink ref="D320" r:id="rId351" xr:uid="{64583A80-F884-491C-82E1-182256869D8C}"/>
    <hyperlink ref="D65" r:id="rId352" xr:uid="{4C257390-74CA-4947-B30C-28BC0ABF23D9}"/>
    <hyperlink ref="D66" r:id="rId353" xr:uid="{D8E4AC79-D236-40D1-80E6-4AACBF10C235}"/>
    <hyperlink ref="D120" r:id="rId354" xr:uid="{27A39C9D-F774-45C0-87EA-9BCC82577D24}"/>
    <hyperlink ref="D121" r:id="rId355" xr:uid="{8856D12F-FBAF-42D3-9A67-E2BD71E72C99}"/>
    <hyperlink ref="D193" r:id="rId356" xr:uid="{9325D805-DB18-4F10-9EDF-64C9FAD51147}"/>
    <hyperlink ref="D237" r:id="rId357" xr:uid="{7065733D-C32F-4AA6-9F03-D4BA5E4839AD}"/>
    <hyperlink ref="D239" r:id="rId358" xr:uid="{504139A6-326A-432B-871D-358675D786FE}"/>
    <hyperlink ref="D277" r:id="rId359" xr:uid="{F458A7FA-4950-474F-AD66-C84543B37B27}"/>
    <hyperlink ref="D279" r:id="rId360" xr:uid="{BB5999E7-0D75-4A72-B096-4C9650B27880}"/>
    <hyperlink ref="D281" r:id="rId361" xr:uid="{88F201D9-5C94-4816-B4CF-E818D0A76F57}"/>
    <hyperlink ref="D323" r:id="rId362" xr:uid="{E9C4FBFA-DCE3-469B-9CDF-2898ABB319B7}"/>
    <hyperlink ref="D753" r:id="rId363" xr:uid="{50861EE1-98C5-493D-9552-C7A5502CC401}"/>
    <hyperlink ref="D754" r:id="rId364" tooltip="zobacz" xr:uid="{7829AE35-72A4-476C-9EF5-6D41C4AA8FCC}"/>
    <hyperlink ref="D755" r:id="rId365" tooltip="zobacz" xr:uid="{E4DA35A7-3F30-4D91-996D-EE4D7CE62F80}"/>
    <hyperlink ref="D756" r:id="rId366" xr:uid="{94C91DFF-EC54-464B-B4B7-40D83DC6F4B2}"/>
    <hyperlink ref="D757" r:id="rId367" xr:uid="{714FCB95-8168-4018-A506-37F5F701B798}"/>
    <hyperlink ref="D758" r:id="rId368" xr:uid="{3525C460-A12E-4ED9-9A36-99C4B741B75D}"/>
    <hyperlink ref="D759" r:id="rId369" tooltip="zobacz" xr:uid="{8B9EC0ED-E8DB-482E-9B44-18745B8192AA}"/>
    <hyperlink ref="D760" r:id="rId370" tooltip="zobacz" xr:uid="{BDB4DE3E-AA88-4E8F-9D9D-5B0B7B825C86}"/>
    <hyperlink ref="D761" r:id="rId371" tooltip="zobacz" xr:uid="{2D0FACEE-96D4-4A43-A966-3A3FE309C4C8}"/>
    <hyperlink ref="D762" r:id="rId372" tooltip="zobacz" xr:uid="{7E23C010-F3D5-41D9-9147-779B20E38CDF}"/>
    <hyperlink ref="D763" r:id="rId373" tooltip="zobacz" xr:uid="{B8258168-6F6B-4E48-8E66-BB04959D2515}"/>
    <hyperlink ref="D862" r:id="rId374" xr:uid="{FAFACBCD-C937-41A0-B709-FAFCC9807CE2}"/>
    <hyperlink ref="D861" r:id="rId375" xr:uid="{02E76B6A-9417-4509-8486-4954DD2A307B}"/>
    <hyperlink ref="D853" r:id="rId376" xr:uid="{138CBF77-BE67-4AD0-A79C-8A321F128F78}"/>
    <hyperlink ref="D851" r:id="rId377" tooltip="zobacz" xr:uid="{1B20CCB8-743E-427F-833A-74DB4F24B457}"/>
    <hyperlink ref="D850" r:id="rId378" xr:uid="{C7416247-AAF7-421F-8E1A-635005ABF7D1}"/>
    <hyperlink ref="D848" r:id="rId379" tooltip="zobacz" xr:uid="{786EAE2B-A9EA-4AF8-BE41-7FFED6FFC08B}"/>
    <hyperlink ref="D780" r:id="rId380" xr:uid="{2F8039A7-472C-4041-ADF1-9BCD8943E600}"/>
    <hyperlink ref="D781" r:id="rId381" xr:uid="{63E1FCED-1BD6-4C40-A382-F9F56A97F367}"/>
    <hyperlink ref="D782" r:id="rId382" xr:uid="{46D65B64-44F5-4AD8-86CE-347E1079E669}"/>
    <hyperlink ref="D770" r:id="rId383" xr:uid="{C49C854F-4928-4A57-914E-D032A8D40253}"/>
    <hyperlink ref="D773" r:id="rId384" xr:uid="{1A5BFCE5-E97A-4702-9016-6F49E136A754}"/>
    <hyperlink ref="D774" r:id="rId385" tooltip="zobacz" xr:uid="{716C6D17-07D7-431A-9338-B4C9578E1325}"/>
    <hyperlink ref="D247" r:id="rId386" xr:uid="{6BF742A0-4EB8-43D1-AC2B-CEA8806284B9}"/>
    <hyperlink ref="D315" r:id="rId387" xr:uid="{D3387AF3-4983-43CB-BDE9-EB532319F0CC}"/>
    <hyperlink ref="D318" r:id="rId388" xr:uid="{067B8F63-BB94-453D-886D-17017FF9186D}"/>
    <hyperlink ref="D295" r:id="rId389" xr:uid="{C8C5521A-09B5-4CD6-A01E-B65CE14F3F00}"/>
    <hyperlink ref="D111" r:id="rId390" xr:uid="{FB218C4C-1324-4E75-B68B-A7B34BB6FF98}"/>
    <hyperlink ref="D152" r:id="rId391" xr:uid="{6FF98EAE-04D2-4285-A081-2752FE121D48}"/>
    <hyperlink ref="D157" r:id="rId392" xr:uid="{FEA0CE71-C2AC-4AE8-92A8-3AF95265B674}"/>
    <hyperlink ref="D207" r:id="rId393" xr:uid="{9C5CFF28-34EE-4A9A-AECB-D9739544D695}"/>
    <hyperlink ref="D241" r:id="rId394" xr:uid="{3E071AD3-9B7E-4EDD-81E9-C18C30A43A79}"/>
    <hyperlink ref="D243" r:id="rId395" xr:uid="{D2A43B00-ED71-43C9-BA6C-319E6C3345E6}"/>
    <hyperlink ref="D856" r:id="rId396" xr:uid="{CC08D05B-87B8-4A13-9C20-DE7C0CECE43B}"/>
    <hyperlink ref="D854" r:id="rId397" xr:uid="{4D4B8FCE-C322-474B-95EC-92000A0BC1C1}"/>
    <hyperlink ref="D844" r:id="rId398" tooltip="zobacz" xr:uid="{545F167F-A940-414B-8CCE-C74911D5342D}"/>
    <hyperlink ref="D845" r:id="rId399" tooltip="zobacz" xr:uid="{C390F4A4-02C7-448B-ABF1-10630461E840}"/>
    <hyperlink ref="D846" r:id="rId400" tooltip="zobacz" xr:uid="{68ADE895-6F6D-4060-9880-3C470A4C24C2}"/>
    <hyperlink ref="D836" r:id="rId401" tooltip="zobacz" xr:uid="{53247678-52E0-4D7E-8BF9-26C9BBC56731}"/>
    <hyperlink ref="D838" r:id="rId402" xr:uid="{5F742D89-D914-4FBF-9DE2-749B569B574D}"/>
    <hyperlink ref="D835" r:id="rId403" xr:uid="{DCFAC8ED-12D6-4A7B-AC89-5919926B22A6}"/>
    <hyperlink ref="D839" r:id="rId404" xr:uid="{FA94C0F6-94AE-43B7-A687-1BDA8A27E467}"/>
    <hyperlink ref="D840" r:id="rId405" xr:uid="{10D6E4A4-E056-4851-96B7-ABBA7B6F6277}"/>
    <hyperlink ref="D841" r:id="rId406" xr:uid="{BD2C04F3-ED48-4635-83E4-1434DAF19B03}"/>
    <hyperlink ref="D837" r:id="rId407" xr:uid="{2A6B922C-BE00-4218-971F-073EAFDD9CDE}"/>
    <hyperlink ref="D833" r:id="rId408" xr:uid="{8572D45C-C15F-44CB-9959-AD6481F07FFB}"/>
    <hyperlink ref="D832" r:id="rId409" xr:uid="{A68F0EFD-5A48-487A-A5EA-14D2A1D172EB}"/>
    <hyperlink ref="D831" r:id="rId410" tooltip="zobacz" xr:uid="{F501B022-BF7C-42F8-A91A-BCE63624AD6E}"/>
    <hyperlink ref="D830" r:id="rId411" tooltip="zobacz" xr:uid="{45CD866F-B62E-48D6-AC62-62C3E90710B5}"/>
    <hyperlink ref="D834" r:id="rId412" xr:uid="{9161B6D3-56EE-4B8F-AA28-9284206B4212}"/>
    <hyperlink ref="D829" r:id="rId413" tooltip="zobacz" xr:uid="{887E278D-9910-4954-BCC2-6EFF4E38073A}"/>
    <hyperlink ref="D828" r:id="rId414" xr:uid="{062EAED5-DE84-4E00-9275-5B0965AA4D94}"/>
    <hyperlink ref="D811" r:id="rId415" tooltip="OPEN" xr:uid="{25D4D362-0EB8-4D0B-9899-8905ACD2C5E6}"/>
    <hyperlink ref="D810" r:id="rId416" tooltip="OPEN" xr:uid="{0C109ABE-8F05-4A03-9FC4-84D3DB73664C}"/>
    <hyperlink ref="D804" r:id="rId417" tooltip="zobacz" xr:uid="{D2FC629C-4E4B-4397-A12A-46394DE86F21}"/>
    <hyperlink ref="D812" r:id="rId418" tooltip="zobacz" xr:uid="{63A630BA-72DD-4CDB-898D-5740A09BC5C8}"/>
    <hyperlink ref="D813" r:id="rId419" tooltip="OPEN" xr:uid="{EB907DA2-DB2B-4635-AA04-ED4645E1BD63}"/>
    <hyperlink ref="D815" r:id="rId420" xr:uid="{79C51E4F-3358-4AD5-A5B0-74EAE7E94728}"/>
    <hyperlink ref="D816" r:id="rId421" tooltip="zobacz" xr:uid="{057CE867-8F93-4338-A1EB-7F2768B80582}"/>
    <hyperlink ref="D817" r:id="rId422" tooltip="zobacz" xr:uid="{3DC4681A-F6C3-4EAE-978A-643C16915AD5}"/>
    <hyperlink ref="D794" r:id="rId423" xr:uid="{CD59D36D-558C-45F8-B57E-D24EBD7BAFA6}"/>
    <hyperlink ref="D797" r:id="rId424" xr:uid="{8A171598-2819-4F5E-B42C-E79F7C18EEDA}"/>
    <hyperlink ref="D800" r:id="rId425" xr:uid="{9D0DD349-677B-40D2-8375-21046726CFB6}"/>
    <hyperlink ref="D801" r:id="rId426" xr:uid="{8745C087-16B3-4E58-BE10-A4DF8409B59C}"/>
    <hyperlink ref="D803" r:id="rId427" xr:uid="{E86F1258-F694-42F0-B72B-69AFFFE44308}"/>
    <hyperlink ref="D809" r:id="rId428" tooltip="zobacz" xr:uid="{F1DE30E4-7466-4896-BBE1-1801B6171CBE}"/>
    <hyperlink ref="D825" r:id="rId429" xr:uid="{E7C62DD6-9B1C-42C5-A535-5D02950D9F08}"/>
    <hyperlink ref="D822" r:id="rId430" xr:uid="{748779DF-65F9-48A1-BC6C-4D7A1EA0C699}"/>
    <hyperlink ref="D790" r:id="rId431" xr:uid="{CC45B0B8-A927-42A2-82D4-57250C5DB7DF}"/>
    <hyperlink ref="D787" r:id="rId432" xr:uid="{81ACDD2E-17F8-4925-9137-817593FC0641}"/>
    <hyperlink ref="D785" r:id="rId433" xr:uid="{16B83D95-7DC1-4933-A645-808C3F1C26CA}"/>
    <hyperlink ref="D772" r:id="rId434" xr:uid="{C4D67570-9D06-4D26-B556-6C6A8AE0E6C2}"/>
    <hyperlink ref="D768" r:id="rId435" xr:uid="{5647B1B9-D026-4C3B-A2EC-D8FBB53C0291}"/>
    <hyperlink ref="D767" r:id="rId436" xr:uid="{2227D88E-A5ED-4657-BDB5-F87AFB7DCFEA}"/>
    <hyperlink ref="D79" r:id="rId437" xr:uid="{1CB3212F-730E-4C1E-A9DD-187DB724C586}"/>
    <hyperlink ref="D86" r:id="rId438" xr:uid="{BD619541-86C8-461C-9A70-134A6FD3A0B5}"/>
    <hyperlink ref="D85" r:id="rId439" xr:uid="{160F6AD9-7105-4211-A02C-6FAEBBD08682}"/>
    <hyperlink ref="D84" r:id="rId440" xr:uid="{A3675879-5CA1-496E-A975-EB3820B5FDC3}"/>
    <hyperlink ref="D83" r:id="rId441" xr:uid="{0DF94D22-44DB-493D-BF07-079C228312F8}"/>
    <hyperlink ref="D82" r:id="rId442" xr:uid="{5B745350-A4EF-48BB-B8DD-452D0840241C}"/>
    <hyperlink ref="D81" r:id="rId443" xr:uid="{C5F329BD-FC37-484B-9BB5-F48D423BBC83}"/>
    <hyperlink ref="D80" r:id="rId444" xr:uid="{B301F16C-A28D-471C-8390-1C7FE3464CF3}"/>
    <hyperlink ref="D150" r:id="rId445" xr:uid="{07A5E338-CBCA-4FAA-B769-3FACCBFB1912}"/>
    <hyperlink ref="D171" r:id="rId446" xr:uid="{8F29640C-02BF-4E2D-8451-45F169221D10}"/>
    <hyperlink ref="D205" r:id="rId447" xr:uid="{DA244A11-48AE-465B-B5BB-CA86EF4A583A}"/>
    <hyperlink ref="D191" r:id="rId448" xr:uid="{97043365-6E9E-44EA-8B69-9725ACE70090}"/>
    <hyperlink ref="D775" r:id="rId449" xr:uid="{A5D8D671-FBB6-4944-9F2E-B858A4E98FB8}"/>
    <hyperlink ref="D777" r:id="rId450" tooltip="OPEN" xr:uid="{275AC16A-7346-40B8-B924-2A39709A4933}"/>
    <hyperlink ref="D776" r:id="rId451" tooltip="OPEN" xr:uid="{B7894BF1-8FFA-4DB2-B03D-7F72A8DF07BF}"/>
    <hyperlink ref="D778" r:id="rId452" tooltip="zobacz" xr:uid="{507E1DF1-BA0F-47DC-B647-EB2B7E4A479A}"/>
    <hyperlink ref="D788" r:id="rId453" tooltip="OPEN" xr:uid="{EF091FA0-C122-4185-B511-EAD47D55FEEB}"/>
    <hyperlink ref="D799" r:id="rId454" xr:uid="{12542D09-42DB-4E5E-941D-E347076BBA4C}"/>
    <hyperlink ref="D814" r:id="rId455" xr:uid="{278A3F60-859B-4D5A-AF1B-D0C945439F93}"/>
    <hyperlink ref="D823" r:id="rId456" xr:uid="{972D63DC-8441-4CC5-892D-35ACFD49D468}"/>
    <hyperlink ref="D824" r:id="rId457" tooltip="OPEN" xr:uid="{D5025226-BCD6-4037-9206-F778FBFE38CA}"/>
    <hyperlink ref="D857" r:id="rId458" xr:uid="{151E6FDD-E1D2-4661-A77C-458F242A926C}"/>
    <hyperlink ref="D793" r:id="rId459" xr:uid="{526735C4-B772-44ED-8DF6-4AE60CA207EC}"/>
    <hyperlink ref="D795" r:id="rId460" xr:uid="{1D11D6DE-010A-4EF8-9B4F-31144820D81B}"/>
    <hyperlink ref="D796" r:id="rId461" xr:uid="{076DC1D7-04EE-4160-A878-FC9693AE2480}"/>
    <hyperlink ref="D798" r:id="rId462" xr:uid="{71BD62A7-0105-4A2C-A933-5FBC1C5176BC}"/>
    <hyperlink ref="D802" r:id="rId463" xr:uid="{90D84049-D26E-4FDC-9690-E2C29E21F142}"/>
    <hyperlink ref="D805" r:id="rId464" xr:uid="{CA22FAFC-6C93-4C55-93D6-3B6FF29E2366}"/>
    <hyperlink ref="D806" r:id="rId465" xr:uid="{8564B07B-4E75-402B-B5FF-9446534DE8EB}"/>
    <hyperlink ref="D807" r:id="rId466" xr:uid="{5EF42145-DEFC-443A-A4D6-AED14EF1C3BF}"/>
    <hyperlink ref="D808" r:id="rId467" xr:uid="{20E3367C-4F10-47C2-92B8-00D50097F182}"/>
    <hyperlink ref="D818" r:id="rId468" xr:uid="{5F48981F-A013-4DC9-A1EC-0E5A2D1CB7B3}"/>
    <hyperlink ref="D819" r:id="rId469" xr:uid="{749D03D6-E7F1-4212-9E6F-19BD434EB086}"/>
    <hyperlink ref="D820" r:id="rId470" xr:uid="{547647B9-EC92-46BC-9023-D06586FB2742}"/>
    <hyperlink ref="D842" r:id="rId471" xr:uid="{33CF7B0C-6CE3-4B1E-AFBE-42326F3EE4F7}"/>
    <hyperlink ref="D843" r:id="rId472" xr:uid="{2A3C7C86-23A4-40B7-B40E-FAF4F82A575C}"/>
    <hyperlink ref="D158" r:id="rId473" xr:uid="{3386B422-BB5E-49A6-A880-3637BB7C82A3}"/>
    <hyperlink ref="D265" r:id="rId474" xr:uid="{865EC57E-E504-41F4-8208-21CFC2ECB83C}"/>
    <hyperlink ref="D322" r:id="rId475" xr:uid="{8318DD0B-3931-4C9E-BF2B-0F0461B01160}"/>
    <hyperlink ref="D109" r:id="rId476" xr:uid="{A68E1EE0-AF24-4E57-B648-C79FCB5B265D}"/>
    <hyperlink ref="D26" r:id="rId477" xr:uid="{589610EA-0138-4FF4-BB0B-99B247DABEB9}"/>
    <hyperlink ref="D182" r:id="rId478" xr:uid="{18320621-B26F-4EAC-823D-E17B0D45D2BA}"/>
  </hyperlinks>
  <pageMargins left="0.25" right="0.25" top="0.75" bottom="0.75" header="0.3" footer="0.3"/>
  <pageSetup paperSize="9" scale="10" fitToHeight="0" orientation="portrait" horizontalDpi="300" verticalDpi="300" r:id="rId479"/>
  <ignoredErrors>
    <ignoredError sqref="E50:E51 E485:E487 E602:E607 E708:E746 E129:E130 E494:E519 E521:E565 E567 E571:E587 E629:E640 E611:E627 E589:E599 E642:E660 E679:E701 E662:E673 E703:E706 E675:E678" twoDigitTextYear="1"/>
  </ignoredErrors>
  <drawing r:id="rId4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FEEB-9664-4865-9306-B6942F4EFC50}">
  <dimension ref="B7:R19"/>
  <sheetViews>
    <sheetView workbookViewId="0">
      <selection activeCell="D15" sqref="D15"/>
    </sheetView>
  </sheetViews>
  <sheetFormatPr defaultRowHeight="15"/>
  <sheetData>
    <row r="7" spans="2:18">
      <c r="B7" s="281"/>
      <c r="C7" s="281"/>
      <c r="D7" s="281"/>
      <c r="E7" s="281"/>
      <c r="F7" s="281"/>
      <c r="G7" s="281"/>
      <c r="H7" s="281"/>
      <c r="I7" s="281"/>
      <c r="J7" s="281"/>
      <c r="K7" s="281"/>
      <c r="L7" s="281"/>
      <c r="M7" s="281"/>
      <c r="N7" s="281"/>
      <c r="O7" s="281"/>
      <c r="P7" s="281"/>
      <c r="Q7" s="281"/>
      <c r="R7" s="281"/>
    </row>
    <row r="8" spans="2:18">
      <c r="B8" s="281"/>
      <c r="C8" s="282"/>
      <c r="D8" s="282"/>
      <c r="E8" s="283"/>
      <c r="F8" s="283"/>
      <c r="G8" s="283"/>
      <c r="H8" s="283"/>
      <c r="I8" s="283"/>
      <c r="J8" s="283"/>
      <c r="K8" s="283"/>
      <c r="L8" s="283"/>
      <c r="M8" s="283"/>
      <c r="N8" s="283"/>
      <c r="O8" s="284"/>
      <c r="P8" s="284"/>
      <c r="Q8" s="286"/>
      <c r="R8" s="281"/>
    </row>
    <row r="9" spans="2:18">
      <c r="B9" s="281"/>
      <c r="C9" s="281"/>
      <c r="D9" s="281"/>
      <c r="E9" s="281"/>
      <c r="F9" s="281"/>
      <c r="G9" s="281"/>
      <c r="H9" s="281"/>
      <c r="I9" s="281"/>
      <c r="J9" s="281"/>
      <c r="K9" s="281"/>
      <c r="L9" s="281"/>
      <c r="M9" s="281"/>
      <c r="N9" s="281"/>
      <c r="O9" s="281"/>
      <c r="P9" s="281"/>
      <c r="Q9" s="281"/>
      <c r="R9" s="281"/>
    </row>
    <row r="10" spans="2:18">
      <c r="B10" s="281"/>
      <c r="C10" s="281"/>
      <c r="D10" s="281"/>
      <c r="E10" s="281"/>
      <c r="F10" s="281"/>
      <c r="G10" s="281"/>
      <c r="H10" s="281"/>
      <c r="I10" s="281"/>
      <c r="J10" s="281"/>
      <c r="K10" s="281"/>
      <c r="L10" s="281"/>
      <c r="M10" s="281"/>
      <c r="N10" s="281"/>
      <c r="O10" s="281"/>
      <c r="P10" s="281"/>
      <c r="Q10" s="281"/>
      <c r="R10" s="281"/>
    </row>
    <row r="11" spans="2:18">
      <c r="B11" s="281"/>
      <c r="C11" s="281"/>
      <c r="D11" s="281"/>
      <c r="E11" s="281"/>
      <c r="F11" s="281"/>
      <c r="G11" s="281"/>
      <c r="H11" s="281"/>
      <c r="I11" s="281"/>
      <c r="J11" s="281"/>
      <c r="K11" s="281"/>
      <c r="L11" s="281"/>
      <c r="M11" s="281"/>
      <c r="N11" s="281"/>
      <c r="O11" s="281"/>
      <c r="P11" s="281"/>
      <c r="Q11" s="281"/>
      <c r="R11" s="281"/>
    </row>
    <row r="12" spans="2:18">
      <c r="B12" s="281"/>
      <c r="C12" s="281"/>
      <c r="D12" s="281"/>
      <c r="E12" s="281"/>
      <c r="F12" s="281"/>
      <c r="G12" s="281"/>
      <c r="H12" s="281"/>
      <c r="I12" s="281"/>
      <c r="J12" s="281"/>
      <c r="K12" s="281"/>
      <c r="L12" s="281"/>
      <c r="M12" s="281"/>
      <c r="N12" s="281"/>
      <c r="O12" s="281"/>
      <c r="P12" s="281"/>
      <c r="Q12" s="281"/>
      <c r="R12" s="281"/>
    </row>
    <row r="13" spans="2:18">
      <c r="B13" s="281"/>
      <c r="C13" s="281"/>
      <c r="D13" s="281"/>
      <c r="E13" s="281"/>
      <c r="F13" s="283"/>
      <c r="G13" s="281"/>
      <c r="H13" s="281"/>
      <c r="I13" s="281"/>
      <c r="J13" s="281"/>
      <c r="K13" s="281"/>
      <c r="L13" s="281"/>
      <c r="M13" s="281"/>
      <c r="N13" s="281"/>
      <c r="O13" s="281"/>
      <c r="P13" s="281"/>
      <c r="Q13" s="281"/>
      <c r="R13" s="281"/>
    </row>
    <row r="14" spans="2:18">
      <c r="B14" s="281"/>
      <c r="C14" s="281"/>
      <c r="D14" s="281"/>
      <c r="E14" s="281"/>
      <c r="F14" s="281"/>
      <c r="G14" s="281"/>
      <c r="H14" s="281"/>
      <c r="I14" s="281"/>
      <c r="J14" s="281"/>
      <c r="K14" s="281"/>
      <c r="L14" s="281"/>
      <c r="M14" s="281"/>
      <c r="N14" s="281"/>
      <c r="O14" s="281"/>
      <c r="P14" s="281"/>
      <c r="Q14" s="281"/>
      <c r="R14" s="281"/>
    </row>
    <row r="15" spans="2:18">
      <c r="B15" s="281"/>
      <c r="C15" s="281"/>
      <c r="D15" s="281"/>
      <c r="E15" s="281"/>
      <c r="F15" s="281"/>
      <c r="G15" s="281"/>
      <c r="H15" s="281"/>
      <c r="I15" s="281"/>
      <c r="J15" s="281"/>
      <c r="K15" s="281"/>
      <c r="L15" s="281"/>
      <c r="M15" s="281"/>
      <c r="N15" s="281"/>
      <c r="O15" s="281"/>
      <c r="P15" s="281"/>
      <c r="Q15" s="281"/>
      <c r="R15" s="281"/>
    </row>
    <row r="16" spans="2:18">
      <c r="B16" s="281"/>
      <c r="C16" s="281"/>
      <c r="D16" s="281"/>
      <c r="E16" s="281"/>
      <c r="F16" s="281"/>
      <c r="G16" s="281"/>
      <c r="H16" s="281"/>
      <c r="I16" s="281"/>
      <c r="J16" s="281"/>
      <c r="K16" s="281"/>
      <c r="L16" s="281"/>
      <c r="M16" s="281"/>
      <c r="N16" s="281"/>
      <c r="O16" s="281"/>
      <c r="P16" s="281"/>
      <c r="Q16" s="281"/>
      <c r="R16" s="281"/>
    </row>
    <row r="17" spans="2:18">
      <c r="B17" s="281"/>
      <c r="C17" s="281"/>
      <c r="D17" s="281"/>
      <c r="E17" s="281"/>
      <c r="F17" s="281"/>
      <c r="G17" s="281"/>
      <c r="H17" s="281"/>
      <c r="I17" s="281"/>
      <c r="J17" s="281"/>
      <c r="K17" s="281"/>
      <c r="L17" s="281"/>
      <c r="M17" s="281"/>
      <c r="N17" s="281"/>
      <c r="O17" s="281"/>
      <c r="P17" s="281"/>
      <c r="Q17" s="281"/>
      <c r="R17" s="281"/>
    </row>
    <row r="18" spans="2:18">
      <c r="B18" s="281"/>
      <c r="C18" s="281"/>
      <c r="D18" s="281"/>
      <c r="E18" s="281"/>
      <c r="F18" s="281"/>
      <c r="G18" s="285"/>
      <c r="H18" s="281"/>
      <c r="I18" s="281"/>
      <c r="J18" s="281"/>
      <c r="K18" s="281"/>
      <c r="L18" s="281"/>
      <c r="M18" s="281"/>
      <c r="N18" s="281"/>
      <c r="O18" s="281"/>
      <c r="P18" s="281"/>
      <c r="Q18" s="281"/>
      <c r="R18" s="281"/>
    </row>
    <row r="19" spans="2:18">
      <c r="B19" s="281"/>
      <c r="C19" s="281"/>
      <c r="D19" s="281"/>
      <c r="E19" s="281"/>
      <c r="F19" s="281"/>
      <c r="G19" s="281"/>
      <c r="H19" s="281"/>
      <c r="I19" s="281"/>
      <c r="J19" s="281"/>
      <c r="K19" s="281"/>
      <c r="L19" s="281"/>
      <c r="M19" s="281"/>
      <c r="N19" s="281"/>
      <c r="O19" s="281"/>
      <c r="P19" s="281"/>
      <c r="Q19" s="281"/>
      <c r="R19" s="281"/>
    </row>
  </sheetData>
  <conditionalFormatting sqref="Q8">
    <cfRule type="containsText" dxfId="3" priority="1" operator="containsText" text="Q1/2023">
      <formula>NOT(ISERROR(SEARCH("Q1/2023",Q8)))</formula>
    </cfRule>
    <cfRule type="containsText" dxfId="2" priority="2" operator="containsText" text="POSLEDNÍ KUSY">
      <formula>NOT(ISERROR(SEARCH("POSLEDNÍ KUSY",Q8)))</formula>
    </cfRule>
    <cfRule type="containsText" dxfId="1" priority="3" operator="containsText" text="SKLADEM">
      <formula>NOT(ISERROR(SEARCH("SKLADEM",Q8)))</formula>
    </cfRule>
    <cfRule type="containsText" dxfId="0" priority="4" operator="containsText" text="VYPRODÁNO">
      <formula>NOT(ISERROR(SEARCH("VYPRODÁNO",Q8)))</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fd66be-2dca-473a-b912-1d27bc86eb3a">
      <Terms xmlns="http://schemas.microsoft.com/office/infopath/2007/PartnerControls"/>
    </lcf76f155ced4ddcb4097134ff3c332f>
    <TaxCatchAll xmlns="ab2e3188-b4aa-4189-9e14-172fef08d8f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5722DD932A6D4469779816E99901CB1" ma:contentTypeVersion="18" ma:contentTypeDescription="Vytvoří nový dokument" ma:contentTypeScope="" ma:versionID="9e02f1b5961e7d3891b0ceae1b7c98dc">
  <xsd:schema xmlns:xsd="http://www.w3.org/2001/XMLSchema" xmlns:xs="http://www.w3.org/2001/XMLSchema" xmlns:p="http://schemas.microsoft.com/office/2006/metadata/properties" xmlns:ns2="d6fd66be-2dca-473a-b912-1d27bc86eb3a" xmlns:ns3="ab2e3188-b4aa-4189-9e14-172fef08d8f1" targetNamespace="http://schemas.microsoft.com/office/2006/metadata/properties" ma:root="true" ma:fieldsID="cfc0cb64c5b98dd011ecbd72311dcf07" ns2:_="" ns3:_="">
    <xsd:import namespace="d6fd66be-2dca-473a-b912-1d27bc86eb3a"/>
    <xsd:import namespace="ab2e3188-b4aa-4189-9e14-172fef08d8f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d66be-2dca-473a-b912-1d27bc86eb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d7e2d1d9-952d-44ca-938f-a32ec9bfab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e3188-b4aa-4189-9e14-172fef08d8f1"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2e70119-7ea7-4b05-9b88-e1ca82cdbcf6}" ma:internalName="TaxCatchAll" ma:showField="CatchAllData" ma:web="ab2e3188-b4aa-4189-9e14-172fef08d8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3196B7-4FEC-4E01-A938-B8863937E78A}">
  <ds:schemaRefs>
    <ds:schemaRef ds:uri="http://schemas.microsoft.com/sharepoint/v3/contenttype/forms"/>
  </ds:schemaRefs>
</ds:datastoreItem>
</file>

<file path=customXml/itemProps2.xml><?xml version="1.0" encoding="utf-8"?>
<ds:datastoreItem xmlns:ds="http://schemas.openxmlformats.org/officeDocument/2006/customXml" ds:itemID="{99616DF4-FCF1-43BC-A1FA-BFEFCA222388}">
  <ds:schemaRefs>
    <ds:schemaRef ds:uri="http://schemas.microsoft.com/office/2006/metadata/properties"/>
    <ds:schemaRef ds:uri="http://schemas.microsoft.com/office/infopath/2007/PartnerControls"/>
    <ds:schemaRef ds:uri="d6fd66be-2dca-473a-b912-1d27bc86eb3a"/>
    <ds:schemaRef ds:uri="ab2e3188-b4aa-4189-9e14-172fef08d8f1"/>
  </ds:schemaRefs>
</ds:datastoreItem>
</file>

<file path=customXml/itemProps3.xml><?xml version="1.0" encoding="utf-8"?>
<ds:datastoreItem xmlns:ds="http://schemas.openxmlformats.org/officeDocument/2006/customXml" ds:itemID="{43A062BA-AD34-455F-9B03-55DC3BCA5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d66be-2dca-473a-b912-1d27bc86eb3a"/>
    <ds:schemaRef ds:uri="ab2e3188-b4aa-4189-9e14-172fef08d8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Money</dc:creator>
  <cp:lastModifiedBy>Účetní | PANTA &amp; PYROTECHNIK s.r.o.</cp:lastModifiedBy>
  <cp:lastPrinted>2024-08-01T07:49:33Z</cp:lastPrinted>
  <dcterms:created xsi:type="dcterms:W3CDTF">2022-12-20T12:33:52Z</dcterms:created>
  <dcterms:modified xsi:type="dcterms:W3CDTF">2025-04-14T11:32:39Z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0x010100B5722DD932A6D4469779816E99901CB1</vt:lpwstr>
  </property>
  <property fmtid="{D5CDD505-2E9C-101B-9397-08002B2CF9AE}" pid="3" name="MediaServiceImageTags">
    <vt:lpwstr/>
  </property>
</Properties>
</file>