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Cenik\"/>
    </mc:Choice>
  </mc:AlternateContent>
  <xr:revisionPtr revIDLastSave="0" documentId="13_ncr:1_{E9445906-E222-48FB-842B-0602AE57AF6D}" xr6:coauthVersionLast="47" xr6:coauthVersionMax="47" xr10:uidLastSave="{00000000-0000-0000-0000-000000000000}"/>
  <workbookProtection workbookAlgorithmName="SHA-512" workbookHashValue="Dwi2QF/NO3VuZdph+RYb4UFB92HPofK7i//8IvGz59sZdg0S4h5x/c/BcfyTDhkTqFJXTUwCRwJsMKA+Zf0TQw==" workbookSaltValue="KhcdYvyooTlrW5zOThZmbg==" workbookSpinCount="100000" lockStructure="1"/>
  <bookViews>
    <workbookView xWindow="-120" yWindow="-120" windowWidth="29040" windowHeight="15840" xr2:uid="{00000000-000D-0000-FFFF-FFFF00000000}"/>
  </bookViews>
  <sheets>
    <sheet name="List1" sheetId="1" r:id="rId1"/>
    <sheet name="List2" sheetId="2" r:id="rId2"/>
  </sheets>
  <definedNames>
    <definedName name="_FilterDatabase" localSheetId="0" hidden="1">List1!$B$12:$AA$833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3" i="1" l="1"/>
  <c r="Y73" i="1"/>
  <c r="S73" i="1"/>
  <c r="U73" i="1"/>
  <c r="X73" i="1"/>
  <c r="W73" i="1"/>
  <c r="T73" i="1"/>
  <c r="Z65" i="1"/>
  <c r="Y65" i="1"/>
  <c r="S65" i="1"/>
  <c r="U65" i="1"/>
  <c r="X65" i="1"/>
  <c r="W65" i="1"/>
  <c r="T65" i="1"/>
  <c r="Z126" i="1"/>
  <c r="Y126" i="1"/>
  <c r="S126" i="1"/>
  <c r="U126" i="1"/>
  <c r="X126" i="1"/>
  <c r="W126" i="1"/>
  <c r="T126" i="1"/>
  <c r="Z142" i="1"/>
  <c r="Y142" i="1"/>
  <c r="S142" i="1"/>
  <c r="U142" i="1"/>
  <c r="X142" i="1"/>
  <c r="W142" i="1"/>
  <c r="T142" i="1"/>
  <c r="Z140" i="1"/>
  <c r="Y140" i="1"/>
  <c r="S140" i="1"/>
  <c r="U140" i="1"/>
  <c r="X140" i="1"/>
  <c r="W140" i="1"/>
  <c r="T140" i="1"/>
  <c r="Z139" i="1"/>
  <c r="Y139" i="1"/>
  <c r="S139" i="1"/>
  <c r="U139" i="1"/>
  <c r="X139" i="1"/>
  <c r="W139" i="1"/>
  <c r="T139" i="1"/>
  <c r="Z137" i="1"/>
  <c r="Y137" i="1"/>
  <c r="S137" i="1"/>
  <c r="U137" i="1"/>
  <c r="X137" i="1"/>
  <c r="W137" i="1"/>
  <c r="T137" i="1"/>
  <c r="Z136" i="1"/>
  <c r="Y136" i="1"/>
  <c r="S136" i="1"/>
  <c r="U136" i="1"/>
  <c r="X136" i="1"/>
  <c r="W136" i="1"/>
  <c r="T136" i="1"/>
  <c r="Z135" i="1"/>
  <c r="Y135" i="1"/>
  <c r="S135" i="1"/>
  <c r="U135" i="1"/>
  <c r="X135" i="1"/>
  <c r="W135" i="1"/>
  <c r="T135" i="1"/>
  <c r="Z134" i="1"/>
  <c r="Y134" i="1"/>
  <c r="S134" i="1"/>
  <c r="U134" i="1"/>
  <c r="X134" i="1"/>
  <c r="W134" i="1"/>
  <c r="T134" i="1"/>
  <c r="Z107" i="1"/>
  <c r="Y107" i="1"/>
  <c r="S107" i="1"/>
  <c r="U107" i="1"/>
  <c r="X107" i="1"/>
  <c r="W107" i="1"/>
  <c r="T107" i="1"/>
  <c r="Z234" i="1"/>
  <c r="Y234" i="1"/>
  <c r="S234" i="1"/>
  <c r="U234" i="1"/>
  <c r="X234" i="1"/>
  <c r="W234" i="1"/>
  <c r="T234" i="1"/>
  <c r="S89" i="1"/>
  <c r="T89" i="1"/>
  <c r="U89" i="1"/>
  <c r="W89" i="1"/>
  <c r="X89" i="1"/>
  <c r="Y89" i="1"/>
  <c r="Z89" i="1"/>
  <c r="S90" i="1"/>
  <c r="T90" i="1"/>
  <c r="U90" i="1"/>
  <c r="W90" i="1"/>
  <c r="X90" i="1"/>
  <c r="Y90" i="1"/>
  <c r="Z90" i="1"/>
  <c r="S91" i="1"/>
  <c r="T91" i="1"/>
  <c r="U91" i="1"/>
  <c r="W91" i="1"/>
  <c r="X91" i="1"/>
  <c r="Y91" i="1"/>
  <c r="Z91" i="1"/>
  <c r="S92" i="1"/>
  <c r="T92" i="1"/>
  <c r="U92" i="1"/>
  <c r="W92" i="1"/>
  <c r="X92" i="1"/>
  <c r="Y92" i="1"/>
  <c r="Z92" i="1"/>
  <c r="S93" i="1"/>
  <c r="T93" i="1"/>
  <c r="U93" i="1"/>
  <c r="W93" i="1"/>
  <c r="X93" i="1"/>
  <c r="Y93" i="1"/>
  <c r="Z93" i="1"/>
  <c r="S94" i="1"/>
  <c r="T94" i="1"/>
  <c r="U94" i="1"/>
  <c r="W94" i="1"/>
  <c r="X94" i="1"/>
  <c r="Y94" i="1"/>
  <c r="Z94" i="1"/>
  <c r="S95" i="1"/>
  <c r="T95" i="1"/>
  <c r="U95" i="1"/>
  <c r="W95" i="1"/>
  <c r="X95" i="1"/>
  <c r="Y95" i="1"/>
  <c r="Z95" i="1"/>
  <c r="S96" i="1"/>
  <c r="T96" i="1"/>
  <c r="U96" i="1"/>
  <c r="W96" i="1"/>
  <c r="X96" i="1"/>
  <c r="Y96" i="1"/>
  <c r="Z96" i="1"/>
  <c r="S97" i="1"/>
  <c r="T97" i="1"/>
  <c r="U97" i="1"/>
  <c r="W97" i="1"/>
  <c r="X97" i="1"/>
  <c r="Y97" i="1"/>
  <c r="Z97" i="1"/>
  <c r="S258" i="1"/>
  <c r="T258" i="1"/>
  <c r="U258" i="1"/>
  <c r="W258" i="1"/>
  <c r="X258" i="1"/>
  <c r="Y258" i="1"/>
  <c r="Z258" i="1"/>
  <c r="S27" i="1"/>
  <c r="Y24" i="1"/>
  <c r="Z24" i="1"/>
  <c r="S24" i="1"/>
  <c r="U24" i="1"/>
  <c r="T24" i="1"/>
  <c r="S23" i="1"/>
  <c r="U23" i="1"/>
  <c r="T23" i="1"/>
  <c r="Y23" i="1"/>
  <c r="Z23" i="1"/>
  <c r="Y22" i="1"/>
  <c r="Z22" i="1"/>
  <c r="S22" i="1"/>
  <c r="U22" i="1"/>
  <c r="T22" i="1"/>
  <c r="S99" i="1"/>
  <c r="U99" i="1"/>
  <c r="T99" i="1"/>
  <c r="Y99" i="1"/>
  <c r="Z99" i="1"/>
  <c r="S100" i="1"/>
  <c r="T100" i="1"/>
  <c r="U100" i="1"/>
  <c r="W100" i="1"/>
  <c r="Y100" i="1"/>
  <c r="Z100" i="1"/>
  <c r="S101" i="1"/>
  <c r="U101" i="1"/>
  <c r="W101" i="1"/>
  <c r="T101" i="1"/>
  <c r="Y101" i="1"/>
  <c r="Z101" i="1"/>
  <c r="S102" i="1"/>
  <c r="U102" i="1"/>
  <c r="T102" i="1"/>
  <c r="Y102" i="1"/>
  <c r="Z102" i="1"/>
  <c r="S103" i="1"/>
  <c r="U103" i="1"/>
  <c r="T103" i="1"/>
  <c r="Y103" i="1"/>
  <c r="Z103" i="1"/>
  <c r="S104" i="1"/>
  <c r="U104" i="1"/>
  <c r="W104" i="1"/>
  <c r="T104" i="1"/>
  <c r="Y104" i="1"/>
  <c r="Z104" i="1"/>
  <c r="S44" i="1"/>
  <c r="U44" i="1"/>
  <c r="T44" i="1"/>
  <c r="Y44" i="1"/>
  <c r="Z44" i="1"/>
  <c r="S164" i="1"/>
  <c r="S171" i="1"/>
  <c r="S182" i="1"/>
  <c r="U182" i="1"/>
  <c r="X182" i="1"/>
  <c r="T182" i="1"/>
  <c r="Y182" i="1"/>
  <c r="Z182" i="1"/>
  <c r="W24" i="1"/>
  <c r="X24" i="1"/>
  <c r="W22" i="1"/>
  <c r="X22" i="1"/>
  <c r="X23" i="1"/>
  <c r="W23" i="1"/>
  <c r="W99" i="1"/>
  <c r="X99" i="1"/>
  <c r="X102" i="1"/>
  <c r="W102" i="1"/>
  <c r="X103" i="1"/>
  <c r="W103" i="1"/>
  <c r="X104" i="1"/>
  <c r="X100" i="1"/>
  <c r="X101" i="1"/>
  <c r="W182" i="1"/>
  <c r="W44" i="1"/>
  <c r="X44" i="1"/>
  <c r="AA2" i="2"/>
  <c r="AA3" i="2"/>
  <c r="AA4" i="2"/>
  <c r="AA5" i="2"/>
  <c r="AA6" i="2"/>
  <c r="AA7" i="2"/>
  <c r="AA8" i="2"/>
  <c r="AA9"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AA151" i="2"/>
  <c r="AA152" i="2"/>
  <c r="AA153" i="2"/>
  <c r="AA154" i="2"/>
  <c r="AA155" i="2"/>
  <c r="AA156" i="2"/>
  <c r="AA157" i="2"/>
  <c r="AA158" i="2"/>
  <c r="AA159" i="2"/>
  <c r="AA160" i="2"/>
  <c r="AA161" i="2"/>
  <c r="AA162" i="2"/>
  <c r="AA163" i="2"/>
  <c r="AA164" i="2"/>
  <c r="AA165" i="2"/>
  <c r="AA166" i="2"/>
  <c r="AA167" i="2"/>
  <c r="AA168" i="2"/>
  <c r="AA169" i="2"/>
  <c r="AA170" i="2"/>
  <c r="AA171" i="2"/>
  <c r="AA172" i="2"/>
  <c r="AA173" i="2"/>
  <c r="AA174" i="2"/>
  <c r="AA175" i="2"/>
  <c r="AA176" i="2"/>
  <c r="AA177" i="2"/>
  <c r="AA178" i="2"/>
  <c r="AA179" i="2"/>
  <c r="AA180" i="2"/>
  <c r="AA181" i="2"/>
  <c r="AA182" i="2"/>
  <c r="AA183" i="2"/>
  <c r="AA184" i="2"/>
  <c r="AA185" i="2"/>
  <c r="AA186" i="2"/>
  <c r="AA187" i="2"/>
  <c r="AA188" i="2"/>
  <c r="AA189" i="2"/>
  <c r="AA190" i="2"/>
  <c r="AA191" i="2"/>
  <c r="AA192" i="2"/>
  <c r="AA193" i="2"/>
  <c r="AA194" i="2"/>
  <c r="AA195" i="2"/>
  <c r="AA196" i="2"/>
  <c r="AA197" i="2"/>
  <c r="AA198" i="2"/>
  <c r="AA199" i="2"/>
  <c r="AA200" i="2"/>
  <c r="AA201" i="2"/>
  <c r="AA202" i="2"/>
  <c r="AA203" i="2"/>
  <c r="AA204" i="2"/>
  <c r="AA205" i="2"/>
  <c r="AA206" i="2"/>
  <c r="AA207" i="2"/>
  <c r="AA208" i="2"/>
  <c r="AA209" i="2"/>
  <c r="AA210" i="2"/>
  <c r="AA211" i="2"/>
  <c r="AA212" i="2"/>
  <c r="AA213" i="2"/>
  <c r="AA214" i="2"/>
  <c r="AA215" i="2"/>
  <c r="AA216" i="2"/>
  <c r="AA217" i="2"/>
  <c r="AA218" i="2"/>
  <c r="AA219" i="2"/>
  <c r="AA220" i="2"/>
  <c r="AA221" i="2"/>
  <c r="AA222" i="2"/>
  <c r="AA223" i="2"/>
  <c r="AA224" i="2"/>
  <c r="AA225" i="2"/>
  <c r="AA226" i="2"/>
  <c r="AA227" i="2"/>
  <c r="AA228" i="2"/>
  <c r="AA229" i="2"/>
  <c r="AA230" i="2"/>
  <c r="AA231" i="2"/>
  <c r="AA232" i="2"/>
  <c r="AA233" i="2"/>
  <c r="AA234" i="2"/>
  <c r="AA235" i="2"/>
  <c r="AA236" i="2"/>
  <c r="AA237" i="2"/>
  <c r="AA238" i="2"/>
  <c r="AA239" i="2"/>
  <c r="AA240" i="2"/>
  <c r="AA241" i="2"/>
  <c r="AA242" i="2"/>
  <c r="AA243" i="2"/>
  <c r="AA244" i="2"/>
  <c r="AA245" i="2"/>
  <c r="AA246" i="2"/>
  <c r="AA1" i="2"/>
  <c r="Y246" i="2"/>
  <c r="X246" i="2"/>
  <c r="V246" i="2"/>
  <c r="T246" i="2"/>
  <c r="W246" i="2"/>
  <c r="S246" i="2"/>
  <c r="R246" i="2"/>
  <c r="W245" i="2"/>
  <c r="Y244" i="2"/>
  <c r="X244" i="2"/>
  <c r="V244" i="2"/>
  <c r="T244" i="2"/>
  <c r="W244" i="2"/>
  <c r="S244" i="2"/>
  <c r="R244" i="2"/>
  <c r="Y243" i="2"/>
  <c r="X243" i="2"/>
  <c r="T243" i="2"/>
  <c r="S243" i="2"/>
  <c r="R243" i="2"/>
  <c r="Y242" i="2"/>
  <c r="X242" i="2"/>
  <c r="S242" i="2"/>
  <c r="R242" i="2"/>
  <c r="T242" i="2"/>
  <c r="Y241" i="2"/>
  <c r="X241" i="2"/>
  <c r="S241" i="2"/>
  <c r="R241" i="2"/>
  <c r="T241" i="2"/>
  <c r="V241" i="2"/>
  <c r="Y240" i="2"/>
  <c r="X240" i="2"/>
  <c r="V240" i="2"/>
  <c r="T240" i="2"/>
  <c r="W240" i="2"/>
  <c r="S240" i="2"/>
  <c r="R240" i="2"/>
  <c r="Y239" i="2"/>
  <c r="X239" i="2"/>
  <c r="T239" i="2"/>
  <c r="S239" i="2"/>
  <c r="R239" i="2"/>
  <c r="Y238" i="2"/>
  <c r="X238" i="2"/>
  <c r="S238" i="2"/>
  <c r="R238" i="2"/>
  <c r="T238" i="2"/>
  <c r="Y236" i="2"/>
  <c r="X236" i="2"/>
  <c r="S236" i="2"/>
  <c r="R236" i="2"/>
  <c r="T236" i="2"/>
  <c r="V236" i="2"/>
  <c r="Y235" i="2"/>
  <c r="X235" i="2"/>
  <c r="V235" i="2"/>
  <c r="T235" i="2"/>
  <c r="W235" i="2"/>
  <c r="S235" i="2"/>
  <c r="R235" i="2"/>
  <c r="Y234" i="2"/>
  <c r="X234" i="2"/>
  <c r="T234" i="2"/>
  <c r="S234" i="2"/>
  <c r="R234" i="2"/>
  <c r="Y233" i="2"/>
  <c r="X233" i="2"/>
  <c r="S233" i="2"/>
  <c r="R233" i="2"/>
  <c r="T233" i="2"/>
  <c r="Y232" i="2"/>
  <c r="X232" i="2"/>
  <c r="S232" i="2"/>
  <c r="R232" i="2"/>
  <c r="T232" i="2"/>
  <c r="V232" i="2"/>
  <c r="Y231" i="2"/>
  <c r="X231" i="2"/>
  <c r="V231" i="2"/>
  <c r="T231" i="2"/>
  <c r="W231" i="2"/>
  <c r="S231" i="2"/>
  <c r="R231" i="2"/>
  <c r="Y230" i="2"/>
  <c r="X230" i="2"/>
  <c r="T230" i="2"/>
  <c r="S230" i="2"/>
  <c r="R230" i="2"/>
  <c r="Y229" i="2"/>
  <c r="X229" i="2"/>
  <c r="S229" i="2"/>
  <c r="R229" i="2"/>
  <c r="T229" i="2"/>
  <c r="Y228" i="2"/>
  <c r="X228" i="2"/>
  <c r="S228" i="2"/>
  <c r="R228" i="2"/>
  <c r="T228" i="2"/>
  <c r="V228" i="2"/>
  <c r="Y227" i="2"/>
  <c r="X227" i="2"/>
  <c r="V227" i="2"/>
  <c r="T227" i="2"/>
  <c r="W227" i="2"/>
  <c r="S227" i="2"/>
  <c r="R227" i="2"/>
  <c r="Y226" i="2"/>
  <c r="X226" i="2"/>
  <c r="T226" i="2"/>
  <c r="S226" i="2"/>
  <c r="R226" i="2"/>
  <c r="Y224" i="2"/>
  <c r="X224" i="2"/>
  <c r="S224" i="2"/>
  <c r="R224" i="2"/>
  <c r="T224" i="2"/>
  <c r="Y223" i="2"/>
  <c r="X223" i="2"/>
  <c r="W223" i="2"/>
  <c r="Y222" i="2"/>
  <c r="X222" i="2"/>
  <c r="V222" i="2"/>
  <c r="T222" i="2"/>
  <c r="W222" i="2"/>
  <c r="S222" i="2"/>
  <c r="R222" i="2"/>
  <c r="Y221" i="2"/>
  <c r="X221" i="2"/>
  <c r="W221" i="2"/>
  <c r="Y220" i="2"/>
  <c r="X220" i="2"/>
  <c r="S220" i="2"/>
  <c r="R220" i="2"/>
  <c r="T220" i="2"/>
  <c r="Y219" i="2"/>
  <c r="X219" i="2"/>
  <c r="W219" i="2"/>
  <c r="Y218" i="2"/>
  <c r="X218" i="2"/>
  <c r="V218" i="2"/>
  <c r="T218" i="2"/>
  <c r="W218" i="2"/>
  <c r="S218" i="2"/>
  <c r="R218" i="2"/>
  <c r="W217" i="2"/>
  <c r="Y216" i="2"/>
  <c r="X216" i="2"/>
  <c r="V216" i="2"/>
  <c r="T216" i="2"/>
  <c r="W216" i="2"/>
  <c r="S216" i="2"/>
  <c r="R216" i="2"/>
  <c r="W215" i="2"/>
  <c r="Y214" i="2"/>
  <c r="X214" i="2"/>
  <c r="V214" i="2"/>
  <c r="T214" i="2"/>
  <c r="W214" i="2"/>
  <c r="S214" i="2"/>
  <c r="R214" i="2"/>
  <c r="Y213" i="2"/>
  <c r="X213" i="2"/>
  <c r="W213" i="2"/>
  <c r="Y212" i="2"/>
  <c r="X212" i="2"/>
  <c r="S212" i="2"/>
  <c r="R212" i="2"/>
  <c r="T212" i="2"/>
  <c r="Y211" i="2"/>
  <c r="X211" i="2"/>
  <c r="W211" i="2"/>
  <c r="S211" i="2"/>
  <c r="R211" i="2"/>
  <c r="T211" i="2"/>
  <c r="V211" i="2"/>
  <c r="Y210" i="2"/>
  <c r="X210" i="2"/>
  <c r="V210" i="2"/>
  <c r="T210" i="2"/>
  <c r="W210" i="2"/>
  <c r="S210" i="2"/>
  <c r="R210" i="2"/>
  <c r="Y209" i="2"/>
  <c r="X209" i="2"/>
  <c r="T209" i="2"/>
  <c r="S209" i="2"/>
  <c r="R209" i="2"/>
  <c r="Y208" i="2"/>
  <c r="X208" i="2"/>
  <c r="S208" i="2"/>
  <c r="R208" i="2"/>
  <c r="T208" i="2"/>
  <c r="Y206" i="2"/>
  <c r="X206" i="2"/>
  <c r="W206" i="2"/>
  <c r="S206" i="2"/>
  <c r="R206" i="2"/>
  <c r="T206" i="2"/>
  <c r="V206" i="2"/>
  <c r="W205" i="2"/>
  <c r="Y204" i="2"/>
  <c r="X204" i="2"/>
  <c r="S204" i="2"/>
  <c r="R204" i="2"/>
  <c r="T204" i="2"/>
  <c r="V204" i="2"/>
  <c r="W203" i="2"/>
  <c r="Y202" i="2"/>
  <c r="X202" i="2"/>
  <c r="W202" i="2"/>
  <c r="S202" i="2"/>
  <c r="R202" i="2"/>
  <c r="T202" i="2"/>
  <c r="V202" i="2"/>
  <c r="W201" i="2"/>
  <c r="Y200" i="2"/>
  <c r="X200" i="2"/>
  <c r="S200" i="2"/>
  <c r="R200" i="2"/>
  <c r="T200" i="2"/>
  <c r="V200" i="2"/>
  <c r="Y199" i="2"/>
  <c r="X199" i="2"/>
  <c r="W199" i="2"/>
  <c r="Y198" i="2"/>
  <c r="X198" i="2"/>
  <c r="T198" i="2"/>
  <c r="S198" i="2"/>
  <c r="R198" i="2"/>
  <c r="Y197" i="2"/>
  <c r="X197" i="2"/>
  <c r="W197" i="2"/>
  <c r="Y196" i="2"/>
  <c r="X196" i="2"/>
  <c r="S196" i="2"/>
  <c r="R196" i="2"/>
  <c r="T196" i="2"/>
  <c r="V196" i="2"/>
  <c r="Y195" i="2"/>
  <c r="X195" i="2"/>
  <c r="W195" i="2"/>
  <c r="Y194" i="2"/>
  <c r="X194" i="2"/>
  <c r="T194" i="2"/>
  <c r="S194" i="2"/>
  <c r="R194" i="2"/>
  <c r="Y193" i="2"/>
  <c r="X193" i="2"/>
  <c r="W193" i="2"/>
  <c r="Y192" i="2"/>
  <c r="X192" i="2"/>
  <c r="S192" i="2"/>
  <c r="R192" i="2"/>
  <c r="T192" i="2"/>
  <c r="V192" i="2"/>
  <c r="Y191" i="2"/>
  <c r="X191" i="2"/>
  <c r="W191" i="2"/>
  <c r="Y190" i="2"/>
  <c r="X190" i="2"/>
  <c r="T190" i="2"/>
  <c r="S190" i="2"/>
  <c r="R190" i="2"/>
  <c r="Y189" i="2"/>
  <c r="X189" i="2"/>
  <c r="S189" i="2"/>
  <c r="R189" i="2"/>
  <c r="T189" i="2"/>
  <c r="Y187" i="2"/>
  <c r="X187" i="2"/>
  <c r="S187" i="2"/>
  <c r="R187" i="2"/>
  <c r="T187" i="2"/>
  <c r="V187" i="2"/>
  <c r="W186" i="2"/>
  <c r="Y185" i="2"/>
  <c r="X185" i="2"/>
  <c r="W185" i="2"/>
  <c r="S185" i="2"/>
  <c r="R185" i="2"/>
  <c r="T185" i="2"/>
  <c r="V185" i="2"/>
  <c r="W184" i="2"/>
  <c r="Y183" i="2"/>
  <c r="X183" i="2"/>
  <c r="S183" i="2"/>
  <c r="R183" i="2"/>
  <c r="T183" i="2"/>
  <c r="V183" i="2"/>
  <c r="Y181" i="2"/>
  <c r="X181" i="2"/>
  <c r="V181" i="2"/>
  <c r="S181" i="2"/>
  <c r="R181" i="2"/>
  <c r="T181" i="2"/>
  <c r="W181" i="2"/>
  <c r="Y180" i="2"/>
  <c r="X180" i="2"/>
  <c r="T180" i="2"/>
  <c r="S180" i="2"/>
  <c r="R180" i="2"/>
  <c r="Y179" i="2"/>
  <c r="X179" i="2"/>
  <c r="S179" i="2"/>
  <c r="R179" i="2"/>
  <c r="T179" i="2"/>
  <c r="Y178" i="2"/>
  <c r="X178" i="2"/>
  <c r="S178" i="2"/>
  <c r="R178" i="2"/>
  <c r="T178" i="2"/>
  <c r="V178" i="2"/>
  <c r="Y177" i="2"/>
  <c r="X177" i="2"/>
  <c r="S177" i="2"/>
  <c r="R177" i="2"/>
  <c r="T177" i="2"/>
  <c r="W177" i="2"/>
  <c r="Y175" i="2"/>
  <c r="X175" i="2"/>
  <c r="T175" i="2"/>
  <c r="S175" i="2"/>
  <c r="R175" i="2"/>
  <c r="W174" i="2"/>
  <c r="Y173" i="2"/>
  <c r="X173" i="2"/>
  <c r="T173" i="2"/>
  <c r="S173" i="2"/>
  <c r="R173" i="2"/>
  <c r="Y171" i="2"/>
  <c r="X171" i="2"/>
  <c r="S171" i="2"/>
  <c r="R171" i="2"/>
  <c r="T171" i="2"/>
  <c r="Y169" i="2"/>
  <c r="X169" i="2"/>
  <c r="S169" i="2"/>
  <c r="R169" i="2"/>
  <c r="T169" i="2"/>
  <c r="V169" i="2"/>
  <c r="Y167" i="2"/>
  <c r="X167" i="2"/>
  <c r="V167" i="2"/>
  <c r="S167" i="2"/>
  <c r="R167" i="2"/>
  <c r="T167" i="2"/>
  <c r="W167" i="2"/>
  <c r="W166" i="2"/>
  <c r="Y165" i="2"/>
  <c r="X165" i="2"/>
  <c r="V165" i="2"/>
  <c r="T165" i="2"/>
  <c r="W165" i="2"/>
  <c r="S165" i="2"/>
  <c r="W164" i="2"/>
  <c r="Y163" i="2"/>
  <c r="X163" i="2"/>
  <c r="T163" i="2"/>
  <c r="S163" i="2"/>
  <c r="R163" i="2"/>
  <c r="Y161" i="2"/>
  <c r="X161" i="2"/>
  <c r="S161" i="2"/>
  <c r="R161" i="2"/>
  <c r="T161" i="2"/>
  <c r="Y160" i="2"/>
  <c r="X160" i="2"/>
  <c r="W160" i="2"/>
  <c r="S160" i="2"/>
  <c r="R160" i="2"/>
  <c r="T160" i="2"/>
  <c r="V160" i="2"/>
  <c r="Y159" i="2"/>
  <c r="X159" i="2"/>
  <c r="S159" i="2"/>
  <c r="R159" i="2"/>
  <c r="T159" i="2"/>
  <c r="W159" i="2"/>
  <c r="Y158" i="2"/>
  <c r="X158" i="2"/>
  <c r="T158" i="2"/>
  <c r="S158" i="2"/>
  <c r="R158" i="2"/>
  <c r="Y157" i="2"/>
  <c r="X157" i="2"/>
  <c r="S157" i="2"/>
  <c r="R157" i="2"/>
  <c r="T157" i="2"/>
  <c r="Y156" i="2"/>
  <c r="X156" i="2"/>
  <c r="W156" i="2"/>
  <c r="S156" i="2"/>
  <c r="R156" i="2"/>
  <c r="T156" i="2"/>
  <c r="V156" i="2"/>
  <c r="Y155" i="2"/>
  <c r="X155" i="2"/>
  <c r="V155" i="2"/>
  <c r="T155" i="2"/>
  <c r="W155" i="2"/>
  <c r="S155" i="2"/>
  <c r="R155" i="2"/>
  <c r="Y153" i="2"/>
  <c r="X153" i="2"/>
  <c r="T153" i="2"/>
  <c r="S153" i="2"/>
  <c r="R153" i="2"/>
  <c r="Y152" i="2"/>
  <c r="X152" i="2"/>
  <c r="S152" i="2"/>
  <c r="R152" i="2"/>
  <c r="T152" i="2"/>
  <c r="Y150" i="2"/>
  <c r="X150" i="2"/>
  <c r="S150" i="2"/>
  <c r="R150" i="2"/>
  <c r="T150" i="2"/>
  <c r="V150" i="2"/>
  <c r="Y149" i="2"/>
  <c r="X149" i="2"/>
  <c r="V149" i="2"/>
  <c r="T149" i="2"/>
  <c r="W149" i="2"/>
  <c r="S149" i="2"/>
  <c r="R149" i="2"/>
  <c r="Y148" i="2"/>
  <c r="X148" i="2"/>
  <c r="W148" i="2"/>
  <c r="Y147" i="2"/>
  <c r="X147" i="2"/>
  <c r="S147" i="2"/>
  <c r="R147" i="2"/>
  <c r="T147" i="2"/>
  <c r="Y146" i="2"/>
  <c r="X146" i="2"/>
  <c r="S146" i="2"/>
  <c r="R146" i="2"/>
  <c r="T146" i="2"/>
  <c r="V146" i="2"/>
  <c r="Y145" i="2"/>
  <c r="X145" i="2"/>
  <c r="S145" i="2"/>
  <c r="R145" i="2"/>
  <c r="T145" i="2"/>
  <c r="W145" i="2"/>
  <c r="Y144" i="2"/>
  <c r="X144" i="2"/>
  <c r="T144" i="2"/>
  <c r="S144" i="2"/>
  <c r="R144" i="2"/>
  <c r="Y143" i="2"/>
  <c r="X143" i="2"/>
  <c r="S143" i="2"/>
  <c r="R143" i="2"/>
  <c r="T143" i="2"/>
  <c r="Y142" i="2"/>
  <c r="X142" i="2"/>
  <c r="W142" i="2"/>
  <c r="S142" i="2"/>
  <c r="R142" i="2"/>
  <c r="T142" i="2"/>
  <c r="V142" i="2"/>
  <c r="Y141" i="2"/>
  <c r="X141" i="2"/>
  <c r="S141" i="2"/>
  <c r="R141" i="2"/>
  <c r="T141" i="2"/>
  <c r="W141" i="2"/>
  <c r="Y140" i="2"/>
  <c r="X140" i="2"/>
  <c r="T140" i="2"/>
  <c r="S140" i="2"/>
  <c r="R140" i="2"/>
  <c r="Y138" i="2"/>
  <c r="X138" i="2"/>
  <c r="S138" i="2"/>
  <c r="R138" i="2"/>
  <c r="T138" i="2"/>
  <c r="Y136" i="2"/>
  <c r="X136" i="2"/>
  <c r="W136" i="2"/>
  <c r="S136" i="2"/>
  <c r="R136" i="2"/>
  <c r="T136" i="2"/>
  <c r="V136" i="2"/>
  <c r="Y134" i="2"/>
  <c r="X134" i="2"/>
  <c r="V134" i="2"/>
  <c r="S134" i="2"/>
  <c r="R134" i="2"/>
  <c r="T134" i="2"/>
  <c r="W134" i="2"/>
  <c r="Y132" i="2"/>
  <c r="X132" i="2"/>
  <c r="T132" i="2"/>
  <c r="S132" i="2"/>
  <c r="R132" i="2"/>
  <c r="Y130" i="2"/>
  <c r="X130" i="2"/>
  <c r="S130" i="2"/>
  <c r="R130" i="2"/>
  <c r="T130" i="2"/>
  <c r="Y129" i="2"/>
  <c r="X129" i="2"/>
  <c r="W129" i="2"/>
  <c r="Y128" i="2"/>
  <c r="X128" i="2"/>
  <c r="S128" i="2"/>
  <c r="R128" i="2"/>
  <c r="T128" i="2"/>
  <c r="W128" i="2"/>
  <c r="Y126" i="2"/>
  <c r="X126" i="2"/>
  <c r="T126" i="2"/>
  <c r="S126" i="2"/>
  <c r="R126" i="2"/>
  <c r="Y125" i="2"/>
  <c r="X125" i="2"/>
  <c r="W125" i="2"/>
  <c r="Y124" i="2"/>
  <c r="X124" i="2"/>
  <c r="S124" i="2"/>
  <c r="R124" i="2"/>
  <c r="T124" i="2"/>
  <c r="V124" i="2"/>
  <c r="W123" i="2"/>
  <c r="Y122" i="2"/>
  <c r="X122" i="2"/>
  <c r="W122" i="2"/>
  <c r="S122" i="2"/>
  <c r="R122" i="2"/>
  <c r="T122" i="2"/>
  <c r="V122" i="2"/>
  <c r="W121" i="2"/>
  <c r="Y120" i="2"/>
  <c r="X120" i="2"/>
  <c r="S120" i="2"/>
  <c r="R120" i="2"/>
  <c r="T120" i="2"/>
  <c r="V120" i="2"/>
  <c r="W119" i="2"/>
  <c r="Y118" i="2"/>
  <c r="X118" i="2"/>
  <c r="W118" i="2"/>
  <c r="S118" i="2"/>
  <c r="R118" i="2"/>
  <c r="T118" i="2"/>
  <c r="V118" i="2"/>
  <c r="Y117" i="2"/>
  <c r="X117" i="2"/>
  <c r="S117" i="2"/>
  <c r="R117" i="2"/>
  <c r="T117" i="2"/>
  <c r="W117" i="2"/>
  <c r="Y115" i="2"/>
  <c r="X115" i="2"/>
  <c r="T115" i="2"/>
  <c r="S115" i="2"/>
  <c r="R115" i="2"/>
  <c r="Y113" i="2"/>
  <c r="X113" i="2"/>
  <c r="S113" i="2"/>
  <c r="R113" i="2"/>
  <c r="T113" i="2"/>
  <c r="Y112" i="2"/>
  <c r="X112" i="2"/>
  <c r="W112" i="2"/>
  <c r="Y111" i="2"/>
  <c r="X111" i="2"/>
  <c r="S111" i="2"/>
  <c r="R111" i="2"/>
  <c r="T111" i="2"/>
  <c r="W111" i="2"/>
  <c r="Y109" i="2"/>
  <c r="X109" i="2"/>
  <c r="T109" i="2"/>
  <c r="S109" i="2"/>
  <c r="R109" i="2"/>
  <c r="Y108" i="2"/>
  <c r="X108" i="2"/>
  <c r="S108" i="2"/>
  <c r="R108" i="2"/>
  <c r="T108" i="2"/>
  <c r="Y107" i="2"/>
  <c r="X107" i="2"/>
  <c r="W107" i="2"/>
  <c r="S107" i="2"/>
  <c r="R107" i="2"/>
  <c r="T107" i="2"/>
  <c r="V107" i="2"/>
  <c r="Y106" i="2"/>
  <c r="X106" i="2"/>
  <c r="S106" i="2"/>
  <c r="R106" i="2"/>
  <c r="T106" i="2"/>
  <c r="W106" i="2"/>
  <c r="Y104" i="2"/>
  <c r="X104" i="2"/>
  <c r="T104" i="2"/>
  <c r="S104" i="2"/>
  <c r="R104" i="2"/>
  <c r="W103" i="2"/>
  <c r="Y102" i="2"/>
  <c r="X102" i="2"/>
  <c r="T102" i="2"/>
  <c r="S102" i="2"/>
  <c r="R102" i="2"/>
  <c r="Y101" i="2"/>
  <c r="X101" i="2"/>
  <c r="S101" i="2"/>
  <c r="R101" i="2"/>
  <c r="T101" i="2"/>
  <c r="Y100" i="2"/>
  <c r="X100" i="2"/>
  <c r="S100" i="2"/>
  <c r="R100" i="2"/>
  <c r="T100" i="2"/>
  <c r="V100" i="2"/>
  <c r="Y99" i="2"/>
  <c r="W99" i="2"/>
  <c r="Y98" i="2"/>
  <c r="X98" i="2"/>
  <c r="T98" i="2"/>
  <c r="W98" i="2"/>
  <c r="S98" i="2"/>
  <c r="R98" i="2"/>
  <c r="Y97" i="2"/>
  <c r="X97" i="2"/>
  <c r="S97" i="2"/>
  <c r="R97" i="2"/>
  <c r="T97" i="2"/>
  <c r="V97" i="2"/>
  <c r="Y96" i="2"/>
  <c r="X96" i="2"/>
  <c r="S96" i="2"/>
  <c r="R96" i="2"/>
  <c r="T96" i="2"/>
  <c r="W96" i="2"/>
  <c r="Y95" i="2"/>
  <c r="X95" i="2"/>
  <c r="T95" i="2"/>
  <c r="S95" i="2"/>
  <c r="R95" i="2"/>
  <c r="Y93" i="2"/>
  <c r="X93" i="2"/>
  <c r="S93" i="2"/>
  <c r="R93" i="2"/>
  <c r="T93" i="2"/>
  <c r="Y92" i="2"/>
  <c r="X92" i="2"/>
  <c r="W92" i="2"/>
  <c r="Y91" i="2"/>
  <c r="X91" i="2"/>
  <c r="V91" i="2"/>
  <c r="S91" i="2"/>
  <c r="R91" i="2"/>
  <c r="T91" i="2"/>
  <c r="W91" i="2"/>
  <c r="Y90" i="2"/>
  <c r="X90" i="2"/>
  <c r="T90" i="2"/>
  <c r="S90" i="2"/>
  <c r="R90" i="2"/>
  <c r="Y89" i="2"/>
  <c r="X89" i="2"/>
  <c r="S89" i="2"/>
  <c r="R89" i="2"/>
  <c r="T89" i="2"/>
  <c r="Y88" i="2"/>
  <c r="X88" i="2"/>
  <c r="S88" i="2"/>
  <c r="R88" i="2"/>
  <c r="T88" i="2"/>
  <c r="V88" i="2"/>
  <c r="Y87" i="2"/>
  <c r="X87" i="2"/>
  <c r="S87" i="2"/>
  <c r="R87" i="2"/>
  <c r="T87" i="2"/>
  <c r="W87" i="2"/>
  <c r="Y85" i="2"/>
  <c r="X85" i="2"/>
  <c r="T85" i="2"/>
  <c r="S85" i="2"/>
  <c r="R85" i="2"/>
  <c r="W84" i="2"/>
  <c r="Y83" i="2"/>
  <c r="X83" i="2"/>
  <c r="W83" i="2"/>
  <c r="Y82" i="2"/>
  <c r="X82" i="2"/>
  <c r="S82" i="2"/>
  <c r="R82" i="2"/>
  <c r="T82" i="2"/>
  <c r="Y81" i="2"/>
  <c r="X81" i="2"/>
  <c r="W81" i="2"/>
  <c r="S81" i="2"/>
  <c r="R81" i="2"/>
  <c r="T81" i="2"/>
  <c r="V81" i="2"/>
  <c r="Y80" i="2"/>
  <c r="X80" i="2"/>
  <c r="S80" i="2"/>
  <c r="R80" i="2"/>
  <c r="T80" i="2"/>
  <c r="W80" i="2"/>
  <c r="Y79" i="2"/>
  <c r="X79" i="2"/>
  <c r="T79" i="2"/>
  <c r="S79" i="2"/>
  <c r="R79" i="2"/>
  <c r="Y78" i="2"/>
  <c r="X78" i="2"/>
  <c r="S78" i="2"/>
  <c r="R78" i="2"/>
  <c r="T78" i="2"/>
  <c r="Y77" i="2"/>
  <c r="X77" i="2"/>
  <c r="W77" i="2"/>
  <c r="S77" i="2"/>
  <c r="R77" i="2"/>
  <c r="T77" i="2"/>
  <c r="V77" i="2"/>
  <c r="Y75" i="2"/>
  <c r="X75" i="2"/>
  <c r="V75" i="2"/>
  <c r="S75" i="2"/>
  <c r="R75" i="2"/>
  <c r="T75" i="2"/>
  <c r="W75" i="2"/>
  <c r="Y73" i="2"/>
  <c r="X73" i="2"/>
  <c r="T73" i="2"/>
  <c r="W73" i="2"/>
  <c r="S73" i="2"/>
  <c r="R73" i="2"/>
  <c r="Y71" i="2"/>
  <c r="X71" i="2"/>
  <c r="S71" i="2"/>
  <c r="R71" i="2"/>
  <c r="T71" i="2"/>
  <c r="Y70" i="2"/>
  <c r="X70" i="2"/>
  <c r="S70" i="2"/>
  <c r="R70" i="2"/>
  <c r="T70" i="2"/>
  <c r="Y69" i="2"/>
  <c r="X69" i="2"/>
  <c r="T69" i="2"/>
  <c r="W69" i="2"/>
  <c r="Y68" i="2"/>
  <c r="X68" i="2"/>
  <c r="W68" i="2"/>
  <c r="V68" i="2"/>
  <c r="T68" i="2"/>
  <c r="Y67" i="2"/>
  <c r="X67" i="2"/>
  <c r="S67" i="2"/>
  <c r="R67" i="2"/>
  <c r="T67" i="2"/>
  <c r="Y65" i="2"/>
  <c r="X65" i="2"/>
  <c r="S65" i="2"/>
  <c r="R65" i="2"/>
  <c r="T65" i="2"/>
  <c r="Y64" i="2"/>
  <c r="X64" i="2"/>
  <c r="T64" i="2"/>
  <c r="W64" i="2"/>
  <c r="S64" i="2"/>
  <c r="R64" i="2"/>
  <c r="Y63" i="2"/>
  <c r="X63" i="2"/>
  <c r="T63" i="2"/>
  <c r="W63" i="2"/>
  <c r="S63" i="2"/>
  <c r="R63" i="2"/>
  <c r="Y62" i="2"/>
  <c r="X62" i="2"/>
  <c r="S62" i="2"/>
  <c r="R62" i="2"/>
  <c r="T62" i="2"/>
  <c r="Y61" i="2"/>
  <c r="X61" i="2"/>
  <c r="S61" i="2"/>
  <c r="R61" i="2"/>
  <c r="T61" i="2"/>
  <c r="Y60" i="2"/>
  <c r="X60" i="2"/>
  <c r="T60" i="2"/>
  <c r="W60" i="2"/>
  <c r="S60" i="2"/>
  <c r="R60" i="2"/>
  <c r="Y59" i="2"/>
  <c r="X59" i="2"/>
  <c r="T59" i="2"/>
  <c r="W59" i="2"/>
  <c r="S59" i="2"/>
  <c r="R59" i="2"/>
  <c r="Y58" i="2"/>
  <c r="X58" i="2"/>
  <c r="S58" i="2"/>
  <c r="R58" i="2"/>
  <c r="T58" i="2"/>
  <c r="Y56" i="2"/>
  <c r="X56" i="2"/>
  <c r="S56" i="2"/>
  <c r="R56" i="2"/>
  <c r="T56" i="2"/>
  <c r="Y55" i="2"/>
  <c r="X55" i="2"/>
  <c r="T55" i="2"/>
  <c r="W55" i="2"/>
  <c r="S55" i="2"/>
  <c r="R55" i="2"/>
  <c r="Y54" i="2"/>
  <c r="X54" i="2"/>
  <c r="T54" i="2"/>
  <c r="W54" i="2"/>
  <c r="S54" i="2"/>
  <c r="R54" i="2"/>
  <c r="Y52" i="2"/>
  <c r="X52" i="2"/>
  <c r="S52" i="2"/>
  <c r="R52" i="2"/>
  <c r="T52" i="2"/>
  <c r="Y51" i="2"/>
  <c r="X51" i="2"/>
  <c r="S51" i="2"/>
  <c r="R51" i="2"/>
  <c r="T51" i="2"/>
  <c r="Y50" i="2"/>
  <c r="X50" i="2"/>
  <c r="T50" i="2"/>
  <c r="W50" i="2"/>
  <c r="S50" i="2"/>
  <c r="R50" i="2"/>
  <c r="Y49" i="2"/>
  <c r="X49" i="2"/>
  <c r="T49" i="2"/>
  <c r="W49" i="2"/>
  <c r="S49" i="2"/>
  <c r="R49" i="2"/>
  <c r="Y48" i="2"/>
  <c r="X48" i="2"/>
  <c r="S48" i="2"/>
  <c r="R48" i="2"/>
  <c r="T48" i="2"/>
  <c r="Y47" i="2"/>
  <c r="X47" i="2"/>
  <c r="S47" i="2"/>
  <c r="R47" i="2"/>
  <c r="T47" i="2"/>
  <c r="Y46" i="2"/>
  <c r="X46" i="2"/>
  <c r="T46" i="2"/>
  <c r="W46" i="2"/>
  <c r="S46" i="2"/>
  <c r="R46" i="2"/>
  <c r="Y44" i="2"/>
  <c r="X44" i="2"/>
  <c r="T44" i="2"/>
  <c r="W44" i="2"/>
  <c r="S44" i="2"/>
  <c r="R44" i="2"/>
  <c r="Y43" i="2"/>
  <c r="X43" i="2"/>
  <c r="S43" i="2"/>
  <c r="R43" i="2"/>
  <c r="T43" i="2"/>
  <c r="Y42" i="2"/>
  <c r="X42" i="2"/>
  <c r="S42" i="2"/>
  <c r="R42" i="2"/>
  <c r="T42" i="2"/>
  <c r="Y41" i="2"/>
  <c r="X41" i="2"/>
  <c r="T41" i="2"/>
  <c r="W41" i="2"/>
  <c r="S41" i="2"/>
  <c r="R41" i="2"/>
  <c r="Y40" i="2"/>
  <c r="X40" i="2"/>
  <c r="T40" i="2"/>
  <c r="W40" i="2"/>
  <c r="S40" i="2"/>
  <c r="R40" i="2"/>
  <c r="Y39" i="2"/>
  <c r="X39" i="2"/>
  <c r="S39" i="2"/>
  <c r="R39" i="2"/>
  <c r="T39" i="2"/>
  <c r="Y38" i="2"/>
  <c r="X38" i="2"/>
  <c r="S38" i="2"/>
  <c r="R38" i="2"/>
  <c r="T38" i="2"/>
  <c r="Y37" i="2"/>
  <c r="X37" i="2"/>
  <c r="T37" i="2"/>
  <c r="W37" i="2"/>
  <c r="S37" i="2"/>
  <c r="R37" i="2"/>
  <c r="Y36" i="2"/>
  <c r="X36" i="2"/>
  <c r="T36" i="2"/>
  <c r="W36" i="2"/>
  <c r="S36" i="2"/>
  <c r="R36" i="2"/>
  <c r="Y35" i="2"/>
  <c r="X35" i="2"/>
  <c r="W35" i="2"/>
  <c r="T35" i="2"/>
  <c r="V35" i="2"/>
  <c r="Y34" i="2"/>
  <c r="X34" i="2"/>
  <c r="T34" i="2"/>
  <c r="W34" i="2"/>
  <c r="S34" i="2"/>
  <c r="R34" i="2"/>
  <c r="Y33" i="2"/>
  <c r="X33" i="2"/>
  <c r="S33" i="2"/>
  <c r="R33" i="2"/>
  <c r="T33" i="2"/>
  <c r="Y32" i="2"/>
  <c r="X32" i="2"/>
  <c r="S32" i="2"/>
  <c r="R32" i="2"/>
  <c r="T32" i="2"/>
  <c r="Y31" i="2"/>
  <c r="X31" i="2"/>
  <c r="T31" i="2"/>
  <c r="W31" i="2"/>
  <c r="S31" i="2"/>
  <c r="R31" i="2"/>
  <c r="Y30" i="2"/>
  <c r="X30" i="2"/>
  <c r="T30" i="2"/>
  <c r="W30" i="2"/>
  <c r="S30" i="2"/>
  <c r="R30" i="2"/>
  <c r="Y28" i="2"/>
  <c r="X28" i="2"/>
  <c r="S28" i="2"/>
  <c r="R28" i="2"/>
  <c r="T28" i="2"/>
  <c r="Y27" i="2"/>
  <c r="X27" i="2"/>
  <c r="S27" i="2"/>
  <c r="R27" i="2"/>
  <c r="T27" i="2"/>
  <c r="W26" i="2"/>
  <c r="Y25" i="2"/>
  <c r="X25" i="2"/>
  <c r="S25" i="2"/>
  <c r="R25" i="2"/>
  <c r="T25" i="2"/>
  <c r="Y24" i="2"/>
  <c r="X24" i="2"/>
  <c r="T24" i="2"/>
  <c r="W24" i="2"/>
  <c r="S24" i="2"/>
  <c r="R24" i="2"/>
  <c r="Y23" i="2"/>
  <c r="X23" i="2"/>
  <c r="T23" i="2"/>
  <c r="W23" i="2"/>
  <c r="S23" i="2"/>
  <c r="R23" i="2"/>
  <c r="Y22" i="2"/>
  <c r="X22" i="2"/>
  <c r="S22" i="2"/>
  <c r="R22" i="2"/>
  <c r="T22" i="2"/>
  <c r="Y21" i="2"/>
  <c r="X21" i="2"/>
  <c r="S21" i="2"/>
  <c r="R21" i="2"/>
  <c r="T21" i="2"/>
  <c r="Y20" i="2"/>
  <c r="X20" i="2"/>
  <c r="T20" i="2"/>
  <c r="W20" i="2"/>
  <c r="S20" i="2"/>
  <c r="R20" i="2"/>
  <c r="Y18" i="2"/>
  <c r="X18" i="2"/>
  <c r="T18" i="2"/>
  <c r="W18" i="2"/>
  <c r="S18" i="2"/>
  <c r="R18" i="2"/>
  <c r="Y17" i="2"/>
  <c r="X17" i="2"/>
  <c r="S17" i="2"/>
  <c r="R17" i="2"/>
  <c r="T17" i="2"/>
  <c r="Y16" i="2"/>
  <c r="X16" i="2"/>
  <c r="S16" i="2"/>
  <c r="R16" i="2"/>
  <c r="T16" i="2"/>
  <c r="Y15" i="2"/>
  <c r="X15" i="2"/>
  <c r="T15" i="2"/>
  <c r="W15" i="2"/>
  <c r="S15" i="2"/>
  <c r="R15" i="2"/>
  <c r="Y14" i="2"/>
  <c r="X14" i="2"/>
  <c r="S14" i="2"/>
  <c r="R14" i="2"/>
  <c r="T14" i="2"/>
  <c r="Y13" i="2"/>
  <c r="X13" i="2"/>
  <c r="S13" i="2"/>
  <c r="R13" i="2"/>
  <c r="T13" i="2"/>
  <c r="Y12" i="2"/>
  <c r="X12" i="2"/>
  <c r="S12" i="2"/>
  <c r="R12" i="2"/>
  <c r="T12" i="2"/>
  <c r="Y11" i="2"/>
  <c r="X11" i="2"/>
  <c r="T11" i="2"/>
  <c r="W11" i="2"/>
  <c r="S11" i="2"/>
  <c r="R11" i="2"/>
  <c r="Y9" i="2"/>
  <c r="X9" i="2"/>
  <c r="S9" i="2"/>
  <c r="R9" i="2"/>
  <c r="T9" i="2"/>
  <c r="Y8" i="2"/>
  <c r="X8" i="2"/>
  <c r="S8" i="2"/>
  <c r="R8" i="2"/>
  <c r="T8" i="2"/>
  <c r="Y7" i="2"/>
  <c r="X7" i="2"/>
  <c r="T7" i="2"/>
  <c r="W7" i="2"/>
  <c r="S7" i="2"/>
  <c r="R7" i="2"/>
  <c r="Y6" i="2"/>
  <c r="X6" i="2"/>
  <c r="T6" i="2"/>
  <c r="W6" i="2"/>
  <c r="S6" i="2"/>
  <c r="R6" i="2"/>
  <c r="Y5" i="2"/>
  <c r="X5" i="2"/>
  <c r="S5" i="2"/>
  <c r="R5" i="2"/>
  <c r="T5" i="2"/>
  <c r="Y4" i="2"/>
  <c r="X4" i="2"/>
  <c r="S4" i="2"/>
  <c r="R4" i="2"/>
  <c r="T4" i="2"/>
  <c r="Y3" i="2"/>
  <c r="X3" i="2"/>
  <c r="T3" i="2"/>
  <c r="V3" i="2"/>
  <c r="S3" i="2"/>
  <c r="R3" i="2"/>
  <c r="Y2" i="2"/>
  <c r="X2" i="2"/>
  <c r="T2" i="2"/>
  <c r="W2" i="2"/>
  <c r="S2" i="2"/>
  <c r="R2" i="2"/>
  <c r="Y1" i="2"/>
  <c r="X1" i="2"/>
  <c r="S1" i="2"/>
  <c r="R1" i="2"/>
  <c r="T1" i="2"/>
  <c r="V13" i="2"/>
  <c r="W13" i="2"/>
  <c r="V32" i="2"/>
  <c r="W32" i="2"/>
  <c r="W4" i="2"/>
  <c r="V4" i="2"/>
  <c r="V16" i="2"/>
  <c r="W16" i="2"/>
  <c r="W25" i="2"/>
  <c r="V25" i="2"/>
  <c r="W42" i="2"/>
  <c r="V42" i="2"/>
  <c r="V43" i="2"/>
  <c r="W43" i="2"/>
  <c r="W51" i="2"/>
  <c r="V51" i="2"/>
  <c r="V52" i="2"/>
  <c r="W52" i="2"/>
  <c r="V61" i="2"/>
  <c r="W61" i="2"/>
  <c r="V62" i="2"/>
  <c r="W62" i="2"/>
  <c r="W14" i="2"/>
  <c r="V14" i="2"/>
  <c r="V33" i="2"/>
  <c r="W33" i="2"/>
  <c r="V5" i="2"/>
  <c r="W5" i="2"/>
  <c r="V17" i="2"/>
  <c r="W17" i="2"/>
  <c r="W27" i="2"/>
  <c r="V27" i="2"/>
  <c r="V28" i="2"/>
  <c r="W28" i="2"/>
  <c r="V12" i="2"/>
  <c r="W12" i="2"/>
  <c r="V1" i="2"/>
  <c r="W1" i="2"/>
  <c r="W8" i="2"/>
  <c r="V8" i="2"/>
  <c r="W9" i="2"/>
  <c r="V9" i="2"/>
  <c r="V21" i="2"/>
  <c r="W21" i="2"/>
  <c r="V22" i="2"/>
  <c r="W22" i="2"/>
  <c r="V38" i="2"/>
  <c r="W38" i="2"/>
  <c r="V39" i="2"/>
  <c r="W39" i="2"/>
  <c r="W47" i="2"/>
  <c r="V47" i="2"/>
  <c r="V48" i="2"/>
  <c r="W48" i="2"/>
  <c r="W56" i="2"/>
  <c r="V56" i="2"/>
  <c r="V58" i="2"/>
  <c r="W58" i="2"/>
  <c r="W65" i="2"/>
  <c r="V65" i="2"/>
  <c r="V67" i="2"/>
  <c r="W67" i="2"/>
  <c r="W70" i="2"/>
  <c r="V70" i="2"/>
  <c r="V71" i="2"/>
  <c r="W71" i="2"/>
  <c r="V7" i="2"/>
  <c r="W78" i="2"/>
  <c r="V78" i="2"/>
  <c r="W102" i="2"/>
  <c r="V102" i="2"/>
  <c r="W157" i="2"/>
  <c r="V157" i="2"/>
  <c r="W180" i="2"/>
  <c r="V180" i="2"/>
  <c r="W212" i="2"/>
  <c r="V212" i="2"/>
  <c r="W226" i="2"/>
  <c r="V226" i="2"/>
  <c r="W230" i="2"/>
  <c r="V230" i="2"/>
  <c r="W243" i="2"/>
  <c r="V243" i="2"/>
  <c r="V2" i="2"/>
  <c r="W3" i="2"/>
  <c r="V6" i="2"/>
  <c r="V11" i="2"/>
  <c r="V15" i="2"/>
  <c r="V20" i="2"/>
  <c r="V24" i="2"/>
  <c r="V31" i="2"/>
  <c r="V37" i="2"/>
  <c r="V41" i="2"/>
  <c r="V46" i="2"/>
  <c r="V50" i="2"/>
  <c r="V55" i="2"/>
  <c r="V60" i="2"/>
  <c r="V64" i="2"/>
  <c r="V69" i="2"/>
  <c r="W85" i="2"/>
  <c r="V85" i="2"/>
  <c r="W95" i="2"/>
  <c r="V95" i="2"/>
  <c r="W109" i="2"/>
  <c r="V109" i="2"/>
  <c r="W130" i="2"/>
  <c r="V130" i="2"/>
  <c r="W144" i="2"/>
  <c r="V144" i="2"/>
  <c r="W150" i="2"/>
  <c r="W163" i="2"/>
  <c r="V163" i="2"/>
  <c r="W171" i="2"/>
  <c r="V171" i="2"/>
  <c r="W175" i="2"/>
  <c r="V175" i="2"/>
  <c r="W189" i="2"/>
  <c r="V189" i="2"/>
  <c r="W90" i="2"/>
  <c r="V90" i="2"/>
  <c r="W113" i="2"/>
  <c r="V113" i="2"/>
  <c r="W138" i="2"/>
  <c r="V138" i="2"/>
  <c r="W152" i="2"/>
  <c r="V152" i="2"/>
  <c r="W208" i="2"/>
  <c r="V208" i="2"/>
  <c r="W234" i="2"/>
  <c r="V234" i="2"/>
  <c r="W239" i="2"/>
  <c r="V239" i="2"/>
  <c r="V18" i="2"/>
  <c r="V23" i="2"/>
  <c r="V30" i="2"/>
  <c r="V34" i="2"/>
  <c r="V36" i="2"/>
  <c r="V40" i="2"/>
  <c r="V44" i="2"/>
  <c r="V49" i="2"/>
  <c r="V54" i="2"/>
  <c r="V59" i="2"/>
  <c r="V63" i="2"/>
  <c r="V73" i="2"/>
  <c r="W79" i="2"/>
  <c r="V79" i="2"/>
  <c r="V87" i="2"/>
  <c r="W89" i="2"/>
  <c r="V89" i="2"/>
  <c r="V96" i="2"/>
  <c r="W101" i="2"/>
  <c r="V101" i="2"/>
  <c r="W104" i="2"/>
  <c r="V104" i="2"/>
  <c r="V111" i="2"/>
  <c r="W115" i="2"/>
  <c r="V115" i="2"/>
  <c r="W120" i="2"/>
  <c r="W124" i="2"/>
  <c r="W126" i="2"/>
  <c r="V126" i="2"/>
  <c r="W140" i="2"/>
  <c r="V140" i="2"/>
  <c r="V145" i="2"/>
  <c r="W147" i="2"/>
  <c r="V147" i="2"/>
  <c r="W153" i="2"/>
  <c r="V153" i="2"/>
  <c r="W158" i="2"/>
  <c r="V158" i="2"/>
  <c r="W169" i="2"/>
  <c r="V177" i="2"/>
  <c r="W179" i="2"/>
  <c r="V179" i="2"/>
  <c r="W183" i="2"/>
  <c r="W187" i="2"/>
  <c r="W209" i="2"/>
  <c r="V209" i="2"/>
  <c r="W220" i="2"/>
  <c r="V220" i="2"/>
  <c r="W224" i="2"/>
  <c r="V224" i="2"/>
  <c r="W229" i="2"/>
  <c r="V229" i="2"/>
  <c r="W233" i="2"/>
  <c r="V233" i="2"/>
  <c r="W238" i="2"/>
  <c r="V238" i="2"/>
  <c r="W242" i="2"/>
  <c r="V242" i="2"/>
  <c r="V80" i="2"/>
  <c r="W82" i="2"/>
  <c r="V82" i="2"/>
  <c r="W88" i="2"/>
  <c r="W93" i="2"/>
  <c r="V93" i="2"/>
  <c r="W97" i="2"/>
  <c r="W100" i="2"/>
  <c r="V106" i="2"/>
  <c r="W108" i="2"/>
  <c r="V108" i="2"/>
  <c r="V117" i="2"/>
  <c r="V128" i="2"/>
  <c r="W132" i="2"/>
  <c r="V132" i="2"/>
  <c r="V141" i="2"/>
  <c r="W143" i="2"/>
  <c r="V143" i="2"/>
  <c r="W146" i="2"/>
  <c r="V159" i="2"/>
  <c r="W161" i="2"/>
  <c r="V161" i="2"/>
  <c r="W173" i="2"/>
  <c r="V173" i="2"/>
  <c r="W178" i="2"/>
  <c r="W190" i="2"/>
  <c r="V190" i="2"/>
  <c r="W192" i="2"/>
  <c r="W194" i="2"/>
  <c r="V194" i="2"/>
  <c r="W196" i="2"/>
  <c r="W198" i="2"/>
  <c r="V198" i="2"/>
  <c r="W200" i="2"/>
  <c r="W204" i="2"/>
  <c r="W228" i="2"/>
  <c r="W232" i="2"/>
  <c r="W236" i="2"/>
  <c r="W241" i="2"/>
  <c r="V98" i="2"/>
  <c r="Z741" i="1"/>
  <c r="Y741" i="1"/>
  <c r="T741" i="1"/>
  <c r="S741" i="1"/>
  <c r="U741" i="1"/>
  <c r="X741" i="1"/>
  <c r="Y737" i="1"/>
  <c r="Z737" i="1"/>
  <c r="Y738" i="1"/>
  <c r="Z738" i="1"/>
  <c r="T737" i="1"/>
  <c r="T738" i="1"/>
  <c r="S737" i="1"/>
  <c r="U737" i="1"/>
  <c r="S738" i="1"/>
  <c r="U738" i="1"/>
  <c r="Y813" i="1"/>
  <c r="Z813" i="1"/>
  <c r="Y814" i="1"/>
  <c r="Z814" i="1"/>
  <c r="Y815" i="1"/>
  <c r="Z815" i="1"/>
  <c r="Y816" i="1"/>
  <c r="Z816" i="1"/>
  <c r="Y817" i="1"/>
  <c r="Z817" i="1"/>
  <c r="Y818" i="1"/>
  <c r="Z818" i="1"/>
  <c r="Y819" i="1"/>
  <c r="Z819" i="1"/>
  <c r="Y820" i="1"/>
  <c r="Z820" i="1"/>
  <c r="Y740" i="1"/>
  <c r="Z740" i="1"/>
  <c r="S740" i="1"/>
  <c r="U740" i="1"/>
  <c r="W740" i="1"/>
  <c r="T740" i="1"/>
  <c r="Y739" i="1"/>
  <c r="Z739" i="1"/>
  <c r="S739" i="1"/>
  <c r="U739" i="1"/>
  <c r="T739" i="1"/>
  <c r="S813" i="1"/>
  <c r="U813" i="1"/>
  <c r="W813" i="1"/>
  <c r="T813" i="1"/>
  <c r="S814" i="1"/>
  <c r="U814" i="1"/>
  <c r="X814" i="1"/>
  <c r="T814" i="1"/>
  <c r="S815" i="1"/>
  <c r="U815" i="1"/>
  <c r="X815" i="1"/>
  <c r="T815" i="1"/>
  <c r="S816" i="1"/>
  <c r="U816" i="1"/>
  <c r="X816" i="1"/>
  <c r="T816" i="1"/>
  <c r="S817" i="1"/>
  <c r="U817" i="1"/>
  <c r="X817" i="1"/>
  <c r="T817" i="1"/>
  <c r="S818" i="1"/>
  <c r="U818" i="1"/>
  <c r="W818" i="1"/>
  <c r="T818" i="1"/>
  <c r="S819" i="1"/>
  <c r="U819" i="1"/>
  <c r="X819" i="1"/>
  <c r="T819" i="1"/>
  <c r="S820" i="1"/>
  <c r="U820" i="1"/>
  <c r="W820" i="1"/>
  <c r="T820" i="1"/>
  <c r="S821" i="1"/>
  <c r="U821" i="1"/>
  <c r="T821" i="1"/>
  <c r="Y688" i="1"/>
  <c r="Z688" i="1"/>
  <c r="S688" i="1"/>
  <c r="U688" i="1"/>
  <c r="X688" i="1"/>
  <c r="T688" i="1"/>
  <c r="Y686" i="1"/>
  <c r="Z686" i="1"/>
  <c r="S686" i="1"/>
  <c r="U686" i="1"/>
  <c r="W686" i="1"/>
  <c r="T686" i="1"/>
  <c r="W741" i="1"/>
  <c r="W738" i="1"/>
  <c r="X738" i="1"/>
  <c r="W737" i="1"/>
  <c r="X737" i="1"/>
  <c r="X820" i="1"/>
  <c r="W816" i="1"/>
  <c r="W814" i="1"/>
  <c r="X818" i="1"/>
  <c r="W819" i="1"/>
  <c r="W817" i="1"/>
  <c r="W815" i="1"/>
  <c r="X813" i="1"/>
  <c r="X740" i="1"/>
  <c r="W739" i="1"/>
  <c r="X739" i="1"/>
  <c r="W688" i="1"/>
  <c r="X686" i="1"/>
  <c r="Y692" i="1"/>
  <c r="Z692" i="1"/>
  <c r="S692" i="1"/>
  <c r="U692" i="1"/>
  <c r="W692" i="1"/>
  <c r="T692" i="1"/>
  <c r="Y691" i="1"/>
  <c r="Z691" i="1"/>
  <c r="S691" i="1"/>
  <c r="U691" i="1"/>
  <c r="W691" i="1"/>
  <c r="T691" i="1"/>
  <c r="Y690" i="1"/>
  <c r="Z690" i="1"/>
  <c r="S690" i="1"/>
  <c r="U690" i="1"/>
  <c r="W690" i="1"/>
  <c r="T690" i="1"/>
  <c r="Y689" i="1"/>
  <c r="Z689" i="1"/>
  <c r="S689" i="1"/>
  <c r="U689" i="1"/>
  <c r="W689" i="1"/>
  <c r="T689" i="1"/>
  <c r="Y680" i="1"/>
  <c r="Z680" i="1"/>
  <c r="S680" i="1"/>
  <c r="U680" i="1"/>
  <c r="W680" i="1"/>
  <c r="T680" i="1"/>
  <c r="Y679" i="1"/>
  <c r="Z679" i="1"/>
  <c r="S679" i="1"/>
  <c r="U679" i="1"/>
  <c r="W679" i="1"/>
  <c r="T679" i="1"/>
  <c r="Y676" i="1"/>
  <c r="Z676" i="1"/>
  <c r="S676" i="1"/>
  <c r="U676" i="1"/>
  <c r="W676" i="1"/>
  <c r="T676" i="1"/>
  <c r="Y675" i="1"/>
  <c r="Z675" i="1"/>
  <c r="Y677" i="1"/>
  <c r="Z677" i="1"/>
  <c r="S675" i="1"/>
  <c r="U675" i="1"/>
  <c r="W675" i="1"/>
  <c r="T675" i="1"/>
  <c r="Y673" i="1"/>
  <c r="Z673" i="1"/>
  <c r="S673" i="1"/>
  <c r="U673" i="1"/>
  <c r="T673" i="1"/>
  <c r="X17" i="1"/>
  <c r="X42" i="1"/>
  <c r="X70" i="1"/>
  <c r="X154" i="1"/>
  <c r="X155" i="1"/>
  <c r="X172" i="1"/>
  <c r="X188" i="1"/>
  <c r="X190" i="1"/>
  <c r="X192" i="1"/>
  <c r="X194" i="1"/>
  <c r="X198" i="1"/>
  <c r="X217" i="1"/>
  <c r="X235" i="1"/>
  <c r="X237" i="1"/>
  <c r="X245" i="1"/>
  <c r="X255" i="1"/>
  <c r="X259" i="1"/>
  <c r="X264" i="1"/>
  <c r="X266" i="1"/>
  <c r="X268" i="1"/>
  <c r="X270" i="1"/>
  <c r="X272" i="1"/>
  <c r="X274" i="1"/>
  <c r="X276" i="1"/>
  <c r="X278" i="1"/>
  <c r="X286" i="1"/>
  <c r="X288" i="1"/>
  <c r="X290" i="1"/>
  <c r="X292" i="1"/>
  <c r="X294" i="1"/>
  <c r="X296" i="1"/>
  <c r="X318" i="1"/>
  <c r="X322" i="1"/>
  <c r="X324" i="1"/>
  <c r="X325" i="1"/>
  <c r="X327" i="1"/>
  <c r="X328" i="1"/>
  <c r="X330" i="1"/>
  <c r="X331" i="1"/>
  <c r="X332" i="1"/>
  <c r="X333" i="1"/>
  <c r="X334" i="1"/>
  <c r="X336" i="1"/>
  <c r="X337" i="1"/>
  <c r="X338" i="1"/>
  <c r="X339" i="1"/>
  <c r="X340" i="1"/>
  <c r="X341" i="1"/>
  <c r="X342" i="1"/>
  <c r="X343" i="1"/>
  <c r="X348" i="1"/>
  <c r="X359" i="1"/>
  <c r="X369" i="1"/>
  <c r="X434" i="1"/>
  <c r="X454" i="1"/>
  <c r="X461" i="1"/>
  <c r="X464" i="1"/>
  <c r="X466" i="1"/>
  <c r="X467" i="1"/>
  <c r="X468" i="1"/>
  <c r="X474" i="1"/>
  <c r="X479" i="1"/>
  <c r="X484" i="1"/>
  <c r="X486" i="1"/>
  <c r="X488" i="1"/>
  <c r="X495" i="1"/>
  <c r="X529" i="1"/>
  <c r="X537" i="1"/>
  <c r="X541" i="1"/>
  <c r="X544" i="1"/>
  <c r="X551" i="1"/>
  <c r="X556" i="1"/>
  <c r="X559" i="1"/>
  <c r="X561" i="1"/>
  <c r="X565" i="1"/>
  <c r="X569" i="1"/>
  <c r="X594" i="1"/>
  <c r="X595" i="1"/>
  <c r="X601" i="1"/>
  <c r="X605" i="1"/>
  <c r="X608" i="1"/>
  <c r="X610" i="1"/>
  <c r="X614" i="1"/>
  <c r="X617" i="1"/>
  <c r="X621" i="1"/>
  <c r="X627" i="1"/>
  <c r="X629" i="1"/>
  <c r="X633" i="1"/>
  <c r="X649" i="1"/>
  <c r="X659" i="1"/>
  <c r="X746" i="1"/>
  <c r="X753" i="1"/>
  <c r="X758" i="1"/>
  <c r="X759" i="1"/>
  <c r="X769" i="1"/>
  <c r="X774" i="1"/>
  <c r="X778" i="1"/>
  <c r="X784" i="1"/>
  <c r="X786" i="1"/>
  <c r="X790" i="1"/>
  <c r="X793" i="1"/>
  <c r="X822" i="1"/>
  <c r="X826" i="1"/>
  <c r="X834" i="1"/>
  <c r="Z41" i="1"/>
  <c r="Y41" i="1"/>
  <c r="U41" i="1"/>
  <c r="X41" i="1"/>
  <c r="Z40" i="1"/>
  <c r="Y40" i="1"/>
  <c r="U40" i="1"/>
  <c r="X40" i="1"/>
  <c r="Z39" i="1"/>
  <c r="Y39" i="1"/>
  <c r="U39" i="1"/>
  <c r="X39" i="1"/>
  <c r="Z26" i="1"/>
  <c r="Y26" i="1"/>
  <c r="T26" i="1"/>
  <c r="S26" i="1"/>
  <c r="U26" i="1"/>
  <c r="X26" i="1"/>
  <c r="Z25" i="1"/>
  <c r="Y25" i="1"/>
  <c r="T25" i="1"/>
  <c r="S25" i="1"/>
  <c r="U25" i="1"/>
  <c r="X25" i="1"/>
  <c r="Z32" i="1"/>
  <c r="Y32" i="1"/>
  <c r="U32" i="1"/>
  <c r="X32" i="1"/>
  <c r="Z31" i="1"/>
  <c r="Y31" i="1"/>
  <c r="U31" i="1"/>
  <c r="Z30" i="1"/>
  <c r="Y30" i="1"/>
  <c r="U30" i="1"/>
  <c r="Z131" i="1"/>
  <c r="Y131" i="1"/>
  <c r="U131" i="1"/>
  <c r="X131" i="1"/>
  <c r="Z130" i="1"/>
  <c r="Y130" i="1"/>
  <c r="U130" i="1"/>
  <c r="X130" i="1"/>
  <c r="X692" i="1"/>
  <c r="X691" i="1"/>
  <c r="X690" i="1"/>
  <c r="X689" i="1"/>
  <c r="X680" i="1"/>
  <c r="X679" i="1"/>
  <c r="X676" i="1"/>
  <c r="X675" i="1"/>
  <c r="W673" i="1"/>
  <c r="X673" i="1"/>
  <c r="W40" i="1"/>
  <c r="W31" i="1"/>
  <c r="X31" i="1"/>
  <c r="W30" i="1"/>
  <c r="X30" i="1"/>
  <c r="W41" i="1"/>
  <c r="W39" i="1"/>
  <c r="W26" i="1"/>
  <c r="W32" i="1"/>
  <c r="W25" i="1"/>
  <c r="W130" i="1"/>
  <c r="W131" i="1"/>
  <c r="T414" i="1"/>
  <c r="S414" i="1"/>
  <c r="U414" i="1"/>
  <c r="X414" i="1"/>
  <c r="S522" i="1"/>
  <c r="Y431" i="1"/>
  <c r="Z431" i="1"/>
  <c r="S431" i="1"/>
  <c r="U431" i="1"/>
  <c r="X431" i="1"/>
  <c r="T431" i="1"/>
  <c r="Y427" i="1"/>
  <c r="Z427" i="1"/>
  <c r="S427" i="1"/>
  <c r="U427" i="1"/>
  <c r="X427" i="1"/>
  <c r="T427" i="1"/>
  <c r="Y425" i="1"/>
  <c r="Z425" i="1"/>
  <c r="S425" i="1"/>
  <c r="U425" i="1"/>
  <c r="X425" i="1"/>
  <c r="T425" i="1"/>
  <c r="Y424" i="1"/>
  <c r="Z424" i="1"/>
  <c r="S424" i="1"/>
  <c r="U424" i="1"/>
  <c r="X424" i="1"/>
  <c r="T424" i="1"/>
  <c r="W427" i="1"/>
  <c r="W431" i="1"/>
  <c r="W424" i="1"/>
  <c r="W425" i="1"/>
  <c r="Y423" i="1"/>
  <c r="Z423" i="1"/>
  <c r="S423" i="1"/>
  <c r="U423" i="1"/>
  <c r="X423" i="1"/>
  <c r="T423" i="1"/>
  <c r="Z422" i="1"/>
  <c r="Y422" i="1"/>
  <c r="S422" i="1"/>
  <c r="U422" i="1"/>
  <c r="X422" i="1"/>
  <c r="T422" i="1"/>
  <c r="Y418" i="1"/>
  <c r="Z418" i="1"/>
  <c r="S418" i="1"/>
  <c r="U418" i="1"/>
  <c r="X418" i="1"/>
  <c r="T418" i="1"/>
  <c r="Y414" i="1"/>
  <c r="Z414" i="1"/>
  <c r="Z832" i="1"/>
  <c r="Z833" i="1"/>
  <c r="Z835" i="1"/>
  <c r="Z836" i="1"/>
  <c r="Y832" i="1"/>
  <c r="Y833" i="1"/>
  <c r="Y835" i="1"/>
  <c r="Y836" i="1"/>
  <c r="T832" i="1"/>
  <c r="T833" i="1"/>
  <c r="T835" i="1"/>
  <c r="T836" i="1"/>
  <c r="S832" i="1"/>
  <c r="U832" i="1"/>
  <c r="X832" i="1"/>
  <c r="S833" i="1"/>
  <c r="U833" i="1"/>
  <c r="X833" i="1"/>
  <c r="S835" i="1"/>
  <c r="U835" i="1"/>
  <c r="X835" i="1"/>
  <c r="S836" i="1"/>
  <c r="U836" i="1"/>
  <c r="X836" i="1"/>
  <c r="Y698" i="1"/>
  <c r="Z698" i="1"/>
  <c r="S698" i="1"/>
  <c r="U698" i="1"/>
  <c r="X698" i="1"/>
  <c r="T698" i="1"/>
  <c r="X821" i="1"/>
  <c r="Y823" i="1"/>
  <c r="Y824" i="1"/>
  <c r="Z18" i="1"/>
  <c r="Z19" i="1"/>
  <c r="Z20" i="1"/>
  <c r="Z21" i="1"/>
  <c r="Z27" i="1"/>
  <c r="Z28" i="1"/>
  <c r="Z29" i="1"/>
  <c r="Z33" i="1"/>
  <c r="Z34" i="1"/>
  <c r="Z35" i="1"/>
  <c r="Z36" i="1"/>
  <c r="Z37" i="1"/>
  <c r="Z38" i="1"/>
  <c r="Z43" i="1"/>
  <c r="Z45" i="1"/>
  <c r="Z46" i="1"/>
  <c r="Z47" i="1"/>
  <c r="Z48" i="1"/>
  <c r="Z49" i="1"/>
  <c r="Z50" i="1"/>
  <c r="Z51" i="1"/>
  <c r="Z52" i="1"/>
  <c r="Z54" i="1"/>
  <c r="Z55" i="1"/>
  <c r="Z56" i="1"/>
  <c r="Z57" i="1"/>
  <c r="Z58" i="1"/>
  <c r="Z59" i="1"/>
  <c r="Z60" i="1"/>
  <c r="Z61" i="1"/>
  <c r="Z63" i="1"/>
  <c r="Z64" i="1"/>
  <c r="Z66" i="1"/>
  <c r="Z67" i="1"/>
  <c r="Z68" i="1"/>
  <c r="Z69" i="1"/>
  <c r="Z71" i="1"/>
  <c r="Z72" i="1"/>
  <c r="Z75" i="1"/>
  <c r="Z76" i="1"/>
  <c r="Z77" i="1"/>
  <c r="Z78" i="1"/>
  <c r="Z79" i="1"/>
  <c r="Z80" i="1"/>
  <c r="Z81" i="1"/>
  <c r="Z82" i="1"/>
  <c r="Z83" i="1"/>
  <c r="Z84" i="1"/>
  <c r="Z85" i="1"/>
  <c r="Z86" i="1"/>
  <c r="Z87" i="1"/>
  <c r="Z88" i="1"/>
  <c r="Z106" i="1"/>
  <c r="Z108" i="1"/>
  <c r="Z109" i="1"/>
  <c r="Z110" i="1"/>
  <c r="Z111" i="1"/>
  <c r="Z112" i="1"/>
  <c r="Z113" i="1"/>
  <c r="Z115" i="1"/>
  <c r="Z116" i="1"/>
  <c r="Z117" i="1"/>
  <c r="Z119" i="1"/>
  <c r="Z120" i="1"/>
  <c r="Z121" i="1"/>
  <c r="Z122" i="1"/>
  <c r="Z123" i="1"/>
  <c r="Z124" i="1"/>
  <c r="Z125" i="1"/>
  <c r="Z127" i="1"/>
  <c r="Z129" i="1"/>
  <c r="Z132" i="1"/>
  <c r="Z133" i="1"/>
  <c r="Z144" i="1"/>
  <c r="Z146" i="1"/>
  <c r="Z148" i="1"/>
  <c r="Z149" i="1"/>
  <c r="Z150" i="1"/>
  <c r="Z151" i="1"/>
  <c r="Z152" i="1"/>
  <c r="Z153" i="1"/>
  <c r="Z154" i="1"/>
  <c r="Z156" i="1"/>
  <c r="Z158" i="1"/>
  <c r="Z159" i="1"/>
  <c r="Z160" i="1"/>
  <c r="Z161" i="1"/>
  <c r="Z162" i="1"/>
  <c r="Z164" i="1"/>
  <c r="Z166" i="1"/>
  <c r="Z167" i="1"/>
  <c r="Z168" i="1"/>
  <c r="Z169" i="1"/>
  <c r="Z171" i="1"/>
  <c r="Z173" i="1"/>
  <c r="Z175" i="1"/>
  <c r="Z176" i="1"/>
  <c r="Z177" i="1"/>
  <c r="Z178" i="1"/>
  <c r="Z180" i="1"/>
  <c r="Z184" i="1"/>
  <c r="Z186" i="1"/>
  <c r="Z187" i="1"/>
  <c r="Z189" i="1"/>
  <c r="Z191" i="1"/>
  <c r="Z193" i="1"/>
  <c r="Z194" i="1"/>
  <c r="Z195" i="1"/>
  <c r="Z197" i="1"/>
  <c r="Z198" i="1"/>
  <c r="Z199" i="1"/>
  <c r="Z201" i="1"/>
  <c r="Z203" i="1"/>
  <c r="Z205" i="1"/>
  <c r="Z207" i="1"/>
  <c r="Z209" i="1"/>
  <c r="Z210" i="1"/>
  <c r="Z211" i="1"/>
  <c r="Z212" i="1"/>
  <c r="Z213" i="1"/>
  <c r="Z214" i="1"/>
  <c r="Z215" i="1"/>
  <c r="Z216" i="1"/>
  <c r="Z217" i="1"/>
  <c r="Z218" i="1"/>
  <c r="Z219" i="1"/>
  <c r="Z221" i="1"/>
  <c r="Z222" i="1"/>
  <c r="Z224" i="1"/>
  <c r="Z225" i="1"/>
  <c r="Z226" i="1"/>
  <c r="Z227" i="1"/>
  <c r="Z228" i="1"/>
  <c r="Z229" i="1"/>
  <c r="Z230" i="1"/>
  <c r="Z232" i="1"/>
  <c r="Z236" i="1"/>
  <c r="Z238" i="1"/>
  <c r="Z240" i="1"/>
  <c r="Z242" i="1"/>
  <c r="Z244" i="1"/>
  <c r="Z246" i="1"/>
  <c r="Z248" i="1"/>
  <c r="Z249" i="1"/>
  <c r="Z250" i="1"/>
  <c r="Z251" i="1"/>
  <c r="Z252" i="1"/>
  <c r="Z254" i="1"/>
  <c r="Z256" i="1"/>
  <c r="Z260" i="1"/>
  <c r="Z262" i="1"/>
  <c r="Z263" i="1"/>
  <c r="Z264" i="1"/>
  <c r="Z265" i="1"/>
  <c r="Z266" i="1"/>
  <c r="Z267" i="1"/>
  <c r="Z268" i="1"/>
  <c r="Z269" i="1"/>
  <c r="Z270" i="1"/>
  <c r="Z271" i="1"/>
  <c r="Z272" i="1"/>
  <c r="Z273" i="1"/>
  <c r="Z275" i="1"/>
  <c r="Z277" i="1"/>
  <c r="Z279" i="1"/>
  <c r="Z281" i="1"/>
  <c r="Z282" i="1"/>
  <c r="Z283" i="1"/>
  <c r="Z284" i="1"/>
  <c r="Z285" i="1"/>
  <c r="Z286" i="1"/>
  <c r="Z287" i="1"/>
  <c r="Z289" i="1"/>
  <c r="Z291" i="1"/>
  <c r="Z292" i="1"/>
  <c r="Z293" i="1"/>
  <c r="Z294" i="1"/>
  <c r="Z295" i="1"/>
  <c r="Z296" i="1"/>
  <c r="Z297" i="1"/>
  <c r="Z299" i="1"/>
  <c r="Z300" i="1"/>
  <c r="Z301" i="1"/>
  <c r="Z302" i="1"/>
  <c r="Z303" i="1"/>
  <c r="Z304" i="1"/>
  <c r="Z305" i="1"/>
  <c r="Z306" i="1"/>
  <c r="Z307" i="1"/>
  <c r="Z308" i="1"/>
  <c r="Z309" i="1"/>
  <c r="Z311" i="1"/>
  <c r="Z312" i="1"/>
  <c r="Z313" i="1"/>
  <c r="Z314" i="1"/>
  <c r="Z315" i="1"/>
  <c r="Z316" i="1"/>
  <c r="Z317" i="1"/>
  <c r="Z319" i="1"/>
  <c r="Z320" i="1"/>
  <c r="Z322" i="1"/>
  <c r="Z323" i="1"/>
  <c r="Z324" i="1"/>
  <c r="Z325" i="1"/>
  <c r="Z326" i="1"/>
  <c r="Z327" i="1"/>
  <c r="Z328" i="1"/>
  <c r="Z330" i="1"/>
  <c r="Z331" i="1"/>
  <c r="Z332" i="1"/>
  <c r="Z333" i="1"/>
  <c r="Z334" i="1"/>
  <c r="Z336" i="1"/>
  <c r="Z337" i="1"/>
  <c r="Z338" i="1"/>
  <c r="Z339" i="1"/>
  <c r="Z340" i="1"/>
  <c r="Z341" i="1"/>
  <c r="Z342" i="1"/>
  <c r="Z343"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5" i="1"/>
  <c r="Z416" i="1"/>
  <c r="Z417" i="1"/>
  <c r="Z419" i="1"/>
  <c r="Z420" i="1"/>
  <c r="Z421" i="1"/>
  <c r="Z426" i="1"/>
  <c r="Z428" i="1"/>
  <c r="Z429" i="1"/>
  <c r="Z430"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5" i="1"/>
  <c r="Z497" i="1"/>
  <c r="Z498" i="1"/>
  <c r="Z499" i="1"/>
  <c r="Z500" i="1"/>
  <c r="Z501" i="1"/>
  <c r="Z502" i="1"/>
  <c r="Z503" i="1"/>
  <c r="Z504" i="1"/>
  <c r="Z505" i="1"/>
  <c r="Z506" i="1"/>
  <c r="Z507" i="1"/>
  <c r="Z508" i="1"/>
  <c r="Z509"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3" i="1"/>
  <c r="Z574" i="1"/>
  <c r="Z575" i="1"/>
  <c r="Z576" i="1"/>
  <c r="Z577" i="1"/>
  <c r="Z578" i="1"/>
  <c r="Z579" i="1"/>
  <c r="Z580" i="1"/>
  <c r="Z581" i="1"/>
  <c r="Z582" i="1"/>
  <c r="Z583" i="1"/>
  <c r="Z584" i="1"/>
  <c r="Z585" i="1"/>
  <c r="Z586" i="1"/>
  <c r="Z587" i="1"/>
  <c r="Z588" i="1"/>
  <c r="Z589" i="1"/>
  <c r="Z590" i="1"/>
  <c r="Z591" i="1"/>
  <c r="Z592" i="1"/>
  <c r="Z594" i="1"/>
  <c r="Z595" i="1"/>
  <c r="Z596" i="1"/>
  <c r="Z597" i="1"/>
  <c r="Z598" i="1"/>
  <c r="Z599" i="1"/>
  <c r="Z600" i="1"/>
  <c r="Z601" i="1"/>
  <c r="Z602" i="1"/>
  <c r="Z603" i="1"/>
  <c r="Z604" i="1"/>
  <c r="Z605" i="1"/>
  <c r="Z606" i="1"/>
  <c r="Z607" i="1"/>
  <c r="Z608" i="1"/>
  <c r="Z609" i="1"/>
  <c r="Z610" i="1"/>
  <c r="Z611" i="1"/>
  <c r="Z612" i="1"/>
  <c r="Z613" i="1"/>
  <c r="Z614" i="1"/>
  <c r="Z615" i="1"/>
  <c r="Z616" i="1"/>
  <c r="Z617" i="1"/>
  <c r="Z618" i="1"/>
  <c r="Z619" i="1"/>
  <c r="Z620" i="1"/>
  <c r="Z621" i="1"/>
  <c r="Z622" i="1"/>
  <c r="Z623" i="1"/>
  <c r="Z624" i="1"/>
  <c r="Z625" i="1"/>
  <c r="Z626" i="1"/>
  <c r="Z627" i="1"/>
  <c r="Z628" i="1"/>
  <c r="Z629" i="1"/>
  <c r="Z630" i="1"/>
  <c r="Z631" i="1"/>
  <c r="Z632" i="1"/>
  <c r="Z633" i="1"/>
  <c r="Z634" i="1"/>
  <c r="Z635" i="1"/>
  <c r="Z636" i="1"/>
  <c r="Z638" i="1"/>
  <c r="Z639" i="1"/>
  <c r="Z641" i="1"/>
  <c r="Z642" i="1"/>
  <c r="Z643" i="1"/>
  <c r="Z644" i="1"/>
  <c r="Z645" i="1"/>
  <c r="Z646" i="1"/>
  <c r="Z647" i="1"/>
  <c r="Z648" i="1"/>
  <c r="Z649" i="1"/>
  <c r="Z650" i="1"/>
  <c r="Z651" i="1"/>
  <c r="Z652" i="1"/>
  <c r="Z653" i="1"/>
  <c r="Z655" i="1"/>
  <c r="Z656" i="1"/>
  <c r="Z657" i="1"/>
  <c r="Z658" i="1"/>
  <c r="Z659" i="1"/>
  <c r="Z660" i="1"/>
  <c r="Z661" i="1"/>
  <c r="Z662" i="1"/>
  <c r="Z663" i="1"/>
  <c r="Z664" i="1"/>
  <c r="Z666" i="1"/>
  <c r="Z667" i="1"/>
  <c r="Z668" i="1"/>
  <c r="Z669" i="1"/>
  <c r="Z670" i="1"/>
  <c r="Z671" i="1"/>
  <c r="Z672" i="1"/>
  <c r="Z674" i="1"/>
  <c r="Z678" i="1"/>
  <c r="Z681" i="1"/>
  <c r="Z682" i="1"/>
  <c r="Z683" i="1"/>
  <c r="Z684" i="1"/>
  <c r="Z685" i="1"/>
  <c r="Z687" i="1"/>
  <c r="Z693" i="1"/>
  <c r="Z694" i="1"/>
  <c r="Z695" i="1"/>
  <c r="Z696" i="1"/>
  <c r="Z697" i="1"/>
  <c r="Z699" i="1"/>
  <c r="Z700" i="1"/>
  <c r="Z701" i="1"/>
  <c r="Z702" i="1"/>
  <c r="Z703" i="1"/>
  <c r="Z704" i="1"/>
  <c r="Z705" i="1"/>
  <c r="Z706" i="1"/>
  <c r="Z707" i="1"/>
  <c r="Z708" i="1"/>
  <c r="Z709" i="1"/>
  <c r="Z710" i="1"/>
  <c r="Z711" i="1"/>
  <c r="Z712" i="1"/>
  <c r="Z713" i="1"/>
  <c r="Z714" i="1"/>
  <c r="Z715" i="1"/>
  <c r="Z717" i="1"/>
  <c r="Z718" i="1"/>
  <c r="Z719" i="1"/>
  <c r="Z720" i="1"/>
  <c r="Z721" i="1"/>
  <c r="Z722" i="1"/>
  <c r="Z723" i="1"/>
  <c r="Z724" i="1"/>
  <c r="Z725" i="1"/>
  <c r="Z726" i="1"/>
  <c r="Z727" i="1"/>
  <c r="Z728" i="1"/>
  <c r="Z729" i="1"/>
  <c r="Z730" i="1"/>
  <c r="Z731" i="1"/>
  <c r="Z732" i="1"/>
  <c r="Z733" i="1"/>
  <c r="Y678" i="1"/>
  <c r="Y681" i="1"/>
  <c r="S681" i="1"/>
  <c r="U681" i="1"/>
  <c r="X681" i="1"/>
  <c r="T681" i="1"/>
  <c r="Z823" i="1"/>
  <c r="T823" i="1"/>
  <c r="S823" i="1"/>
  <c r="U823" i="1"/>
  <c r="X823" i="1"/>
  <c r="W698" i="1"/>
  <c r="W418" i="1"/>
  <c r="W422" i="1"/>
  <c r="W423" i="1"/>
  <c r="W414" i="1"/>
  <c r="W833" i="1"/>
  <c r="W832" i="1"/>
  <c r="W836" i="1"/>
  <c r="W835" i="1"/>
  <c r="W681" i="1"/>
  <c r="W823" i="1"/>
  <c r="T277" i="1"/>
  <c r="S277" i="1"/>
  <c r="U277" i="1"/>
  <c r="X277" i="1"/>
  <c r="T238" i="1"/>
  <c r="U236" i="1"/>
  <c r="X236" i="1"/>
  <c r="T236" i="1"/>
  <c r="T232" i="1"/>
  <c r="T16" i="1"/>
  <c r="Y18" i="1"/>
  <c r="Y19" i="1"/>
  <c r="Y20" i="1"/>
  <c r="Y21" i="1"/>
  <c r="Y27" i="1"/>
  <c r="Y28" i="1"/>
  <c r="Y29" i="1"/>
  <c r="Y33" i="1"/>
  <c r="Y34" i="1"/>
  <c r="Y35" i="1"/>
  <c r="Y36" i="1"/>
  <c r="Y37" i="1"/>
  <c r="Y38" i="1"/>
  <c r="Y43" i="1"/>
  <c r="Y45" i="1"/>
  <c r="Y46" i="1"/>
  <c r="Y47" i="1"/>
  <c r="Y48" i="1"/>
  <c r="Y49" i="1"/>
  <c r="Y50" i="1"/>
  <c r="Y51" i="1"/>
  <c r="Y52" i="1"/>
  <c r="Y54" i="1"/>
  <c r="Y55" i="1"/>
  <c r="Y56" i="1"/>
  <c r="Y57" i="1"/>
  <c r="Y58" i="1"/>
  <c r="Y59" i="1"/>
  <c r="Y60" i="1"/>
  <c r="Y61" i="1"/>
  <c r="Y63" i="1"/>
  <c r="Y64" i="1"/>
  <c r="Y66" i="1"/>
  <c r="Y67" i="1"/>
  <c r="Y68" i="1"/>
  <c r="Y69" i="1"/>
  <c r="Y71" i="1"/>
  <c r="Y72" i="1"/>
  <c r="Y75" i="1"/>
  <c r="Y76" i="1"/>
  <c r="Y77" i="1"/>
  <c r="Y78" i="1"/>
  <c r="Y79" i="1"/>
  <c r="Y80" i="1"/>
  <c r="Y81" i="1"/>
  <c r="Y82" i="1"/>
  <c r="Y83" i="1"/>
  <c r="Y84" i="1"/>
  <c r="Y85" i="1"/>
  <c r="Y86" i="1"/>
  <c r="Y87" i="1"/>
  <c r="Y88" i="1"/>
  <c r="Y106" i="1"/>
  <c r="Y108" i="1"/>
  <c r="Y109" i="1"/>
  <c r="Y110" i="1"/>
  <c r="Y111" i="1"/>
  <c r="Y112" i="1"/>
  <c r="Y113" i="1"/>
  <c r="Y115" i="1"/>
  <c r="Y116" i="1"/>
  <c r="Y117" i="1"/>
  <c r="Y119" i="1"/>
  <c r="Y120" i="1"/>
  <c r="Y121" i="1"/>
  <c r="Y122" i="1"/>
  <c r="Y123" i="1"/>
  <c r="Y124" i="1"/>
  <c r="Y125" i="1"/>
  <c r="Y127" i="1"/>
  <c r="Y129" i="1"/>
  <c r="Y132" i="1"/>
  <c r="Y133" i="1"/>
  <c r="Y144" i="1"/>
  <c r="Y146" i="1"/>
  <c r="Y148" i="1"/>
  <c r="Y149" i="1"/>
  <c r="Y150" i="1"/>
  <c r="Y151" i="1"/>
  <c r="Y152" i="1"/>
  <c r="Y153" i="1"/>
  <c r="Y154" i="1"/>
  <c r="Y156" i="1"/>
  <c r="Y158" i="1"/>
  <c r="Y159" i="1"/>
  <c r="Y160" i="1"/>
  <c r="Y161" i="1"/>
  <c r="Y162" i="1"/>
  <c r="Y164" i="1"/>
  <c r="Y166" i="1"/>
  <c r="Y167" i="1"/>
  <c r="Y168" i="1"/>
  <c r="Y169" i="1"/>
  <c r="Y171" i="1"/>
  <c r="Y173" i="1"/>
  <c r="Y175" i="1"/>
  <c r="Y176" i="1"/>
  <c r="Y177" i="1"/>
  <c r="Y178" i="1"/>
  <c r="Y180" i="1"/>
  <c r="Y184" i="1"/>
  <c r="Y186" i="1"/>
  <c r="Y187" i="1"/>
  <c r="Y189" i="1"/>
  <c r="Y191" i="1"/>
  <c r="Y193" i="1"/>
  <c r="Y194" i="1"/>
  <c r="Y195" i="1"/>
  <c r="Y197" i="1"/>
  <c r="Y198" i="1"/>
  <c r="Y199" i="1"/>
  <c r="Y201" i="1"/>
  <c r="Y203" i="1"/>
  <c r="Y205" i="1"/>
  <c r="Y207" i="1"/>
  <c r="Y209" i="1"/>
  <c r="Y210" i="1"/>
  <c r="Y211" i="1"/>
  <c r="Y212" i="1"/>
  <c r="Y213" i="1"/>
  <c r="Y214" i="1"/>
  <c r="Y215" i="1"/>
  <c r="Y216" i="1"/>
  <c r="Y217" i="1"/>
  <c r="Y218" i="1"/>
  <c r="Y219" i="1"/>
  <c r="Y221" i="1"/>
  <c r="Y222" i="1"/>
  <c r="Y224" i="1"/>
  <c r="Y225" i="1"/>
  <c r="Y226" i="1"/>
  <c r="Y227" i="1"/>
  <c r="Y228" i="1"/>
  <c r="Y229" i="1"/>
  <c r="Y230" i="1"/>
  <c r="Y232" i="1"/>
  <c r="Y236" i="1"/>
  <c r="Y238" i="1"/>
  <c r="Y240" i="1"/>
  <c r="Y242" i="1"/>
  <c r="Y244" i="1"/>
  <c r="Y246" i="1"/>
  <c r="Y248" i="1"/>
  <c r="Y249" i="1"/>
  <c r="Y250" i="1"/>
  <c r="Y251" i="1"/>
  <c r="Y252" i="1"/>
  <c r="Y254" i="1"/>
  <c r="Y256" i="1"/>
  <c r="Y260" i="1"/>
  <c r="Y262" i="1"/>
  <c r="Y263" i="1"/>
  <c r="Y264" i="1"/>
  <c r="Y265" i="1"/>
  <c r="Y266" i="1"/>
  <c r="Y267" i="1"/>
  <c r="Y268" i="1"/>
  <c r="Y269" i="1"/>
  <c r="Y270" i="1"/>
  <c r="Y271" i="1"/>
  <c r="Y272" i="1"/>
  <c r="Y273" i="1"/>
  <c r="Y275" i="1"/>
  <c r="Y277" i="1"/>
  <c r="Y279" i="1"/>
  <c r="Y281" i="1"/>
  <c r="Y282" i="1"/>
  <c r="Y283" i="1"/>
  <c r="Y284" i="1"/>
  <c r="Y285" i="1"/>
  <c r="Y286" i="1"/>
  <c r="Y287" i="1"/>
  <c r="Y289" i="1"/>
  <c r="Y291" i="1"/>
  <c r="Y292" i="1"/>
  <c r="Y293" i="1"/>
  <c r="Y294" i="1"/>
  <c r="Y295" i="1"/>
  <c r="Y296" i="1"/>
  <c r="Y297" i="1"/>
  <c r="Y299" i="1"/>
  <c r="Y300" i="1"/>
  <c r="Y301" i="1"/>
  <c r="Y302" i="1"/>
  <c r="Y303" i="1"/>
  <c r="Y304" i="1"/>
  <c r="Y305" i="1"/>
  <c r="Y306" i="1"/>
  <c r="Y307" i="1"/>
  <c r="Y308" i="1"/>
  <c r="Y309" i="1"/>
  <c r="Y311" i="1"/>
  <c r="Y312" i="1"/>
  <c r="Y313" i="1"/>
  <c r="Y314" i="1"/>
  <c r="Y315" i="1"/>
  <c r="Y316" i="1"/>
  <c r="Y317" i="1"/>
  <c r="Y319" i="1"/>
  <c r="Y320" i="1"/>
  <c r="Y322" i="1"/>
  <c r="Y323" i="1"/>
  <c r="Y324" i="1"/>
  <c r="Y325" i="1"/>
  <c r="Y326" i="1"/>
  <c r="Y327" i="1"/>
  <c r="Y328" i="1"/>
  <c r="Y330" i="1"/>
  <c r="Y331" i="1"/>
  <c r="Y332" i="1"/>
  <c r="Y333" i="1"/>
  <c r="Y334" i="1"/>
  <c r="Y336" i="1"/>
  <c r="Y337" i="1"/>
  <c r="Y338" i="1"/>
  <c r="Y339" i="1"/>
  <c r="Y340" i="1"/>
  <c r="Y341" i="1"/>
  <c r="Y342" i="1"/>
  <c r="Y343"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5" i="1"/>
  <c r="Y416" i="1"/>
  <c r="Y417" i="1"/>
  <c r="Y419" i="1"/>
  <c r="Y420" i="1"/>
  <c r="Y421" i="1"/>
  <c r="Y426" i="1"/>
  <c r="Y428" i="1"/>
  <c r="Y429" i="1"/>
  <c r="Y430"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5" i="1"/>
  <c r="Y497" i="1"/>
  <c r="Y498" i="1"/>
  <c r="Y499" i="1"/>
  <c r="Y500" i="1"/>
  <c r="Y501" i="1"/>
  <c r="Y502" i="1"/>
  <c r="Y503" i="1"/>
  <c r="Y504" i="1"/>
  <c r="Y505" i="1"/>
  <c r="Y506" i="1"/>
  <c r="Y507" i="1"/>
  <c r="Y508" i="1"/>
  <c r="Y509" i="1"/>
  <c r="Y511" i="1"/>
  <c r="Y512" i="1"/>
  <c r="Y513" i="1"/>
  <c r="Y514" i="1"/>
  <c r="Y515" i="1"/>
  <c r="Y516" i="1"/>
  <c r="Y517" i="1"/>
  <c r="Y518" i="1"/>
  <c r="Y519" i="1"/>
  <c r="Y520" i="1"/>
  <c r="Y521" i="1"/>
  <c r="Y522" i="1"/>
  <c r="Y523" i="1"/>
  <c r="Y524" i="1"/>
  <c r="Y525" i="1"/>
  <c r="Y526" i="1"/>
  <c r="Y527" i="1"/>
  <c r="Y528" i="1"/>
  <c r="Y529" i="1"/>
  <c r="Y530" i="1"/>
  <c r="Y531" i="1"/>
  <c r="Y532" i="1"/>
  <c r="Y533" i="1"/>
  <c r="Y534" i="1"/>
  <c r="Y535" i="1"/>
  <c r="Y536" i="1"/>
  <c r="Y537" i="1"/>
  <c r="Y538" i="1"/>
  <c r="Y539" i="1"/>
  <c r="Y540" i="1"/>
  <c r="Y541" i="1"/>
  <c r="Y542" i="1"/>
  <c r="Y543" i="1"/>
  <c r="Y544" i="1"/>
  <c r="Y545" i="1"/>
  <c r="Y546" i="1"/>
  <c r="Y547" i="1"/>
  <c r="Y548" i="1"/>
  <c r="Y549" i="1"/>
  <c r="Y550" i="1"/>
  <c r="Y551" i="1"/>
  <c r="Y552" i="1"/>
  <c r="Y553" i="1"/>
  <c r="Y554" i="1"/>
  <c r="Y555" i="1"/>
  <c r="Y556" i="1"/>
  <c r="Y557" i="1"/>
  <c r="Y558" i="1"/>
  <c r="Y559" i="1"/>
  <c r="Y560" i="1"/>
  <c r="Y561" i="1"/>
  <c r="Y562" i="1"/>
  <c r="Y563" i="1"/>
  <c r="Y564" i="1"/>
  <c r="Y565" i="1"/>
  <c r="Y566" i="1"/>
  <c r="Y567" i="1"/>
  <c r="Y568" i="1"/>
  <c r="Y569" i="1"/>
  <c r="Y570" i="1"/>
  <c r="Y571" i="1"/>
  <c r="Y573" i="1"/>
  <c r="Y574" i="1"/>
  <c r="Y575" i="1"/>
  <c r="Y576" i="1"/>
  <c r="Y577" i="1"/>
  <c r="Y578" i="1"/>
  <c r="Y579" i="1"/>
  <c r="Y580" i="1"/>
  <c r="Y581" i="1"/>
  <c r="Y582" i="1"/>
  <c r="Y583" i="1"/>
  <c r="Y584" i="1"/>
  <c r="Y585" i="1"/>
  <c r="Y586" i="1"/>
  <c r="Y587" i="1"/>
  <c r="Y588" i="1"/>
  <c r="Y589" i="1"/>
  <c r="Y590" i="1"/>
  <c r="Y591" i="1"/>
  <c r="Y592" i="1"/>
  <c r="Y594" i="1"/>
  <c r="Y595" i="1"/>
  <c r="Y596" i="1"/>
  <c r="Y597" i="1"/>
  <c r="Y598" i="1"/>
  <c r="Y599" i="1"/>
  <c r="Y600" i="1"/>
  <c r="Y601" i="1"/>
  <c r="Y602" i="1"/>
  <c r="Y603" i="1"/>
  <c r="Y604" i="1"/>
  <c r="Y605" i="1"/>
  <c r="Y606" i="1"/>
  <c r="Y607" i="1"/>
  <c r="Y608" i="1"/>
  <c r="Y609" i="1"/>
  <c r="Y610" i="1"/>
  <c r="Y611" i="1"/>
  <c r="Y612" i="1"/>
  <c r="Y613" i="1"/>
  <c r="Y614" i="1"/>
  <c r="Y615" i="1"/>
  <c r="Y616" i="1"/>
  <c r="Y617" i="1"/>
  <c r="Y618" i="1"/>
  <c r="Y619" i="1"/>
  <c r="Y620" i="1"/>
  <c r="Y621" i="1"/>
  <c r="Y622" i="1"/>
  <c r="Y623" i="1"/>
  <c r="Y624" i="1"/>
  <c r="Y625" i="1"/>
  <c r="Y626" i="1"/>
  <c r="Y627" i="1"/>
  <c r="Y628" i="1"/>
  <c r="Y629" i="1"/>
  <c r="Y630" i="1"/>
  <c r="Y631" i="1"/>
  <c r="Y632" i="1"/>
  <c r="Y633" i="1"/>
  <c r="Y634" i="1"/>
  <c r="Y635" i="1"/>
  <c r="Y636" i="1"/>
  <c r="Y638" i="1"/>
  <c r="Y639" i="1"/>
  <c r="Y641" i="1"/>
  <c r="Y642" i="1"/>
  <c r="Y643" i="1"/>
  <c r="Y644" i="1"/>
  <c r="Y645" i="1"/>
  <c r="Y646" i="1"/>
  <c r="Y647" i="1"/>
  <c r="Y648" i="1"/>
  <c r="Y649" i="1"/>
  <c r="Y650" i="1"/>
  <c r="Y651" i="1"/>
  <c r="Y652" i="1"/>
  <c r="Y653" i="1"/>
  <c r="Y655" i="1"/>
  <c r="Y656" i="1"/>
  <c r="Y657" i="1"/>
  <c r="Y658" i="1"/>
  <c r="Y659" i="1"/>
  <c r="Y660" i="1"/>
  <c r="Y661" i="1"/>
  <c r="Y662" i="1"/>
  <c r="Y663" i="1"/>
  <c r="Y664" i="1"/>
  <c r="Y666" i="1"/>
  <c r="Y667" i="1"/>
  <c r="Y668" i="1"/>
  <c r="Y669" i="1"/>
  <c r="Y670" i="1"/>
  <c r="Y671" i="1"/>
  <c r="Y672" i="1"/>
  <c r="Y674" i="1"/>
  <c r="Y682" i="1"/>
  <c r="Y683" i="1"/>
  <c r="Y684" i="1"/>
  <c r="Y685" i="1"/>
  <c r="Y687" i="1"/>
  <c r="Y693" i="1"/>
  <c r="Y694" i="1"/>
  <c r="Y695" i="1"/>
  <c r="Y696" i="1"/>
  <c r="Y697" i="1"/>
  <c r="Y699" i="1"/>
  <c r="Y700" i="1"/>
  <c r="Y701" i="1"/>
  <c r="Y702" i="1"/>
  <c r="Y703" i="1"/>
  <c r="Y704" i="1"/>
  <c r="Y705" i="1"/>
  <c r="Y706" i="1"/>
  <c r="Y707" i="1"/>
  <c r="Y708" i="1"/>
  <c r="Y709" i="1"/>
  <c r="Y710" i="1"/>
  <c r="Y711" i="1"/>
  <c r="Y712" i="1"/>
  <c r="Y713" i="1"/>
  <c r="Y714" i="1"/>
  <c r="Y715" i="1"/>
  <c r="Y717" i="1"/>
  <c r="Y718" i="1"/>
  <c r="Y719" i="1"/>
  <c r="Y720" i="1"/>
  <c r="Y721" i="1"/>
  <c r="Y722" i="1"/>
  <c r="Y723" i="1"/>
  <c r="Y724" i="1"/>
  <c r="Y725" i="1"/>
  <c r="Y726" i="1"/>
  <c r="Y727" i="1"/>
  <c r="Y728" i="1"/>
  <c r="Y729" i="1"/>
  <c r="Y730" i="1"/>
  <c r="Y731" i="1"/>
  <c r="Y732" i="1"/>
  <c r="Y733" i="1"/>
  <c r="Y734" i="1"/>
  <c r="Y735" i="1"/>
  <c r="Y736" i="1"/>
  <c r="Y742" i="1"/>
  <c r="Y743" i="1"/>
  <c r="Y744" i="1"/>
  <c r="Y745" i="1"/>
  <c r="Y746" i="1"/>
  <c r="Y747" i="1"/>
  <c r="Y748" i="1"/>
  <c r="Y749" i="1"/>
  <c r="Y750" i="1"/>
  <c r="Y751" i="1"/>
  <c r="Y752" i="1"/>
  <c r="Y753" i="1"/>
  <c r="Y754" i="1"/>
  <c r="Y755" i="1"/>
  <c r="Y756" i="1"/>
  <c r="Y757" i="1"/>
  <c r="Y758" i="1"/>
  <c r="Y759" i="1"/>
  <c r="Y760" i="1"/>
  <c r="Y761" i="1"/>
  <c r="Y762" i="1"/>
  <c r="Y763" i="1"/>
  <c r="Y764" i="1"/>
  <c r="Y765" i="1"/>
  <c r="Y766" i="1"/>
  <c r="Y767" i="1"/>
  <c r="Y768" i="1"/>
  <c r="Y769" i="1"/>
  <c r="Y770" i="1"/>
  <c r="Y771" i="1"/>
  <c r="Y772" i="1"/>
  <c r="Y773" i="1"/>
  <c r="Y774" i="1"/>
  <c r="Y775" i="1"/>
  <c r="Y776" i="1"/>
  <c r="Y777" i="1"/>
  <c r="Y778" i="1"/>
  <c r="Y779" i="1"/>
  <c r="Y780" i="1"/>
  <c r="Y781" i="1"/>
  <c r="Y782" i="1"/>
  <c r="Y783" i="1"/>
  <c r="Y784" i="1"/>
  <c r="Y785" i="1"/>
  <c r="Y786" i="1"/>
  <c r="Y787" i="1"/>
  <c r="Y788" i="1"/>
  <c r="Y789" i="1"/>
  <c r="Y790" i="1"/>
  <c r="Y791" i="1"/>
  <c r="Y792" i="1"/>
  <c r="Y793" i="1"/>
  <c r="Y794" i="1"/>
  <c r="Y795" i="1"/>
  <c r="Y796" i="1"/>
  <c r="Y798" i="1"/>
  <c r="Y799" i="1"/>
  <c r="Y800" i="1"/>
  <c r="Y801" i="1"/>
  <c r="Y802" i="1"/>
  <c r="Y803" i="1"/>
  <c r="Y804" i="1"/>
  <c r="Y805" i="1"/>
  <c r="Y806" i="1"/>
  <c r="Y807" i="1"/>
  <c r="Y808" i="1"/>
  <c r="Y809" i="1"/>
  <c r="Y810" i="1"/>
  <c r="Y811" i="1"/>
  <c r="Y812" i="1"/>
  <c r="Y821" i="1"/>
  <c r="Y825" i="1"/>
  <c r="Y827" i="1"/>
  <c r="Y828" i="1"/>
  <c r="Y829" i="1"/>
  <c r="Y830" i="1"/>
  <c r="Y831" i="1"/>
  <c r="S7" i="1"/>
  <c r="Z824" i="1"/>
  <c r="Z825" i="1"/>
  <c r="T824" i="1"/>
  <c r="T825" i="1"/>
  <c r="S824" i="1"/>
  <c r="U824" i="1"/>
  <c r="X824" i="1"/>
  <c r="S825" i="1"/>
  <c r="U825" i="1"/>
  <c r="X825" i="1"/>
  <c r="S733" i="1"/>
  <c r="U733" i="1"/>
  <c r="X733" i="1"/>
  <c r="T733" i="1"/>
  <c r="Z821" i="1"/>
  <c r="S684" i="1"/>
  <c r="U684" i="1"/>
  <c r="X684" i="1"/>
  <c r="T684" i="1"/>
  <c r="S685" i="1"/>
  <c r="U685" i="1"/>
  <c r="X685" i="1"/>
  <c r="T685" i="1"/>
  <c r="S693" i="1"/>
  <c r="U693" i="1"/>
  <c r="X693" i="1"/>
  <c r="T693" i="1"/>
  <c r="W733" i="1"/>
  <c r="W825" i="1"/>
  <c r="W685" i="1"/>
  <c r="W693" i="1"/>
  <c r="W684" i="1"/>
  <c r="W824" i="1"/>
  <c r="W821" i="1"/>
  <c r="S521" i="1"/>
  <c r="U521" i="1"/>
  <c r="X521" i="1"/>
  <c r="T521" i="1"/>
  <c r="W521" i="1"/>
  <c r="Z734" i="1"/>
  <c r="Z735" i="1"/>
  <c r="Z736" i="1"/>
  <c r="Z742" i="1"/>
  <c r="Z743" i="1"/>
  <c r="Z744" i="1"/>
  <c r="Z745" i="1"/>
  <c r="Z746" i="1"/>
  <c r="Z747" i="1"/>
  <c r="Z748" i="1"/>
  <c r="Z749" i="1"/>
  <c r="Z750" i="1"/>
  <c r="Z751" i="1"/>
  <c r="Z752" i="1"/>
  <c r="Z753" i="1"/>
  <c r="Z754" i="1"/>
  <c r="Z755" i="1"/>
  <c r="Z756" i="1"/>
  <c r="Z757" i="1"/>
  <c r="Z758" i="1"/>
  <c r="Z759" i="1"/>
  <c r="Z760" i="1"/>
  <c r="Z761" i="1"/>
  <c r="Z762" i="1"/>
  <c r="Z763" i="1"/>
  <c r="Z764" i="1"/>
  <c r="Z765" i="1"/>
  <c r="Z766" i="1"/>
  <c r="Z767" i="1"/>
  <c r="Z768" i="1"/>
  <c r="Z769" i="1"/>
  <c r="Z770" i="1"/>
  <c r="Z771" i="1"/>
  <c r="Z772" i="1"/>
  <c r="Z773" i="1"/>
  <c r="Z774" i="1"/>
  <c r="Z775" i="1"/>
  <c r="Z776" i="1"/>
  <c r="Z777" i="1"/>
  <c r="Z778" i="1"/>
  <c r="Z779" i="1"/>
  <c r="Z780" i="1"/>
  <c r="Z781" i="1"/>
  <c r="Z782" i="1"/>
  <c r="Z783" i="1"/>
  <c r="Z784" i="1"/>
  <c r="Z785" i="1"/>
  <c r="Z786" i="1"/>
  <c r="Z787" i="1"/>
  <c r="Z788" i="1"/>
  <c r="Z789" i="1"/>
  <c r="Z790" i="1"/>
  <c r="Z791" i="1"/>
  <c r="Z792" i="1"/>
  <c r="Z793" i="1"/>
  <c r="Z794" i="1"/>
  <c r="Z795" i="1"/>
  <c r="Z796" i="1"/>
  <c r="Z798" i="1"/>
  <c r="Z799" i="1"/>
  <c r="Z800" i="1"/>
  <c r="Z801" i="1"/>
  <c r="Z802" i="1"/>
  <c r="Z803" i="1"/>
  <c r="Z804" i="1"/>
  <c r="Z805" i="1"/>
  <c r="Z806" i="1"/>
  <c r="Z807" i="1"/>
  <c r="Z808" i="1"/>
  <c r="Z809" i="1"/>
  <c r="Z810" i="1"/>
  <c r="Z811" i="1"/>
  <c r="Z812" i="1"/>
  <c r="Z827" i="1"/>
  <c r="Z828" i="1"/>
  <c r="Z829" i="1"/>
  <c r="Z830" i="1"/>
  <c r="Z831" i="1"/>
  <c r="Z16" i="1"/>
  <c r="S256" i="1"/>
  <c r="U256" i="1"/>
  <c r="X256" i="1"/>
  <c r="T256" i="1"/>
  <c r="T207" i="1"/>
  <c r="S207" i="1"/>
  <c r="U207" i="1"/>
  <c r="X207" i="1"/>
  <c r="W207" i="1"/>
  <c r="U7" i="1"/>
  <c r="T162" i="1"/>
  <c r="S162" i="1"/>
  <c r="U162" i="1"/>
  <c r="X162" i="1"/>
  <c r="T156" i="1"/>
  <c r="S156" i="1"/>
  <c r="U156" i="1"/>
  <c r="X156" i="1"/>
  <c r="W156" i="1"/>
  <c r="W162" i="1"/>
  <c r="T161" i="1"/>
  <c r="S161" i="1"/>
  <c r="U161" i="1"/>
  <c r="X161" i="1"/>
  <c r="W161" i="1"/>
  <c r="T242" i="1"/>
  <c r="S242" i="1"/>
  <c r="U242" i="1"/>
  <c r="X242" i="1"/>
  <c r="T240" i="1"/>
  <c r="S240" i="1"/>
  <c r="U240" i="1"/>
  <c r="X240" i="1"/>
  <c r="W242" i="1"/>
  <c r="W240" i="1"/>
  <c r="S111" i="1"/>
  <c r="U111" i="1"/>
  <c r="X111" i="1"/>
  <c r="T111" i="1"/>
  <c r="S110" i="1"/>
  <c r="U110" i="1"/>
  <c r="X110" i="1"/>
  <c r="T110" i="1"/>
  <c r="T113" i="1"/>
  <c r="S113" i="1"/>
  <c r="U113" i="1"/>
  <c r="X113" i="1"/>
  <c r="W113" i="1"/>
  <c r="W110" i="1"/>
  <c r="W111" i="1"/>
  <c r="S117" i="1"/>
  <c r="U117" i="1"/>
  <c r="X117" i="1"/>
  <c r="T117" i="1"/>
  <c r="S116" i="1"/>
  <c r="U116" i="1"/>
  <c r="X116" i="1"/>
  <c r="T116" i="1"/>
  <c r="S115" i="1"/>
  <c r="U115" i="1"/>
  <c r="X115" i="1"/>
  <c r="T115" i="1"/>
  <c r="T225" i="1"/>
  <c r="T226" i="1"/>
  <c r="T227" i="1"/>
  <c r="T228" i="1"/>
  <c r="T229" i="1"/>
  <c r="T230" i="1"/>
  <c r="S153" i="1"/>
  <c r="U153" i="1"/>
  <c r="X153" i="1"/>
  <c r="T153" i="1"/>
  <c r="W115" i="1"/>
  <c r="W117" i="1"/>
  <c r="W153" i="1"/>
  <c r="W116" i="1"/>
  <c r="S81" i="1"/>
  <c r="T312" i="1"/>
  <c r="S312" i="1"/>
  <c r="U312" i="1"/>
  <c r="X312" i="1"/>
  <c r="W312" i="1"/>
  <c r="S735" i="1"/>
  <c r="U735" i="1"/>
  <c r="X735" i="1"/>
  <c r="T735" i="1"/>
  <c r="S731" i="1"/>
  <c r="U731" i="1"/>
  <c r="X731" i="1"/>
  <c r="T731" i="1"/>
  <c r="S729" i="1"/>
  <c r="U729" i="1"/>
  <c r="X729" i="1"/>
  <c r="T729" i="1"/>
  <c r="S728" i="1"/>
  <c r="U728" i="1"/>
  <c r="X728" i="1"/>
  <c r="T728" i="1"/>
  <c r="S831" i="1"/>
  <c r="U831" i="1"/>
  <c r="X831" i="1"/>
  <c r="T831" i="1"/>
  <c r="W735" i="1"/>
  <c r="W729" i="1"/>
  <c r="W831" i="1"/>
  <c r="W728" i="1"/>
  <c r="W731" i="1"/>
  <c r="T827" i="1"/>
  <c r="T828" i="1"/>
  <c r="T829" i="1"/>
  <c r="T830" i="1"/>
  <c r="S827" i="1"/>
  <c r="U827" i="1"/>
  <c r="X827" i="1"/>
  <c r="S828" i="1"/>
  <c r="U828" i="1"/>
  <c r="X828" i="1"/>
  <c r="S829" i="1"/>
  <c r="U829" i="1"/>
  <c r="X829" i="1"/>
  <c r="S830" i="1"/>
  <c r="U830" i="1"/>
  <c r="X830" i="1"/>
  <c r="S734" i="1"/>
  <c r="U734" i="1"/>
  <c r="X734" i="1"/>
  <c r="T734" i="1"/>
  <c r="S732" i="1"/>
  <c r="U732" i="1"/>
  <c r="X732" i="1"/>
  <c r="T732" i="1"/>
  <c r="S730" i="1"/>
  <c r="U730" i="1"/>
  <c r="X730" i="1"/>
  <c r="T730" i="1"/>
  <c r="S701" i="1"/>
  <c r="U701" i="1"/>
  <c r="X701" i="1"/>
  <c r="T701" i="1"/>
  <c r="S700" i="1"/>
  <c r="U700" i="1"/>
  <c r="X700" i="1"/>
  <c r="T700" i="1"/>
  <c r="S699" i="1"/>
  <c r="U699" i="1"/>
  <c r="X699" i="1"/>
  <c r="T699" i="1"/>
  <c r="S697" i="1"/>
  <c r="U697" i="1"/>
  <c r="X697" i="1"/>
  <c r="T697" i="1"/>
  <c r="S696" i="1"/>
  <c r="U696" i="1"/>
  <c r="X696" i="1"/>
  <c r="T696" i="1"/>
  <c r="S695" i="1"/>
  <c r="U695" i="1"/>
  <c r="X695" i="1"/>
  <c r="T695" i="1"/>
  <c r="S694" i="1"/>
  <c r="U694" i="1"/>
  <c r="X694" i="1"/>
  <c r="T694" i="1"/>
  <c r="S687" i="1"/>
  <c r="U687" i="1"/>
  <c r="X687" i="1"/>
  <c r="T687" i="1"/>
  <c r="S592" i="1"/>
  <c r="U592" i="1"/>
  <c r="X592" i="1"/>
  <c r="T592" i="1"/>
  <c r="S591" i="1"/>
  <c r="U591" i="1"/>
  <c r="X591" i="1"/>
  <c r="T591" i="1"/>
  <c r="S584" i="1"/>
  <c r="U584" i="1"/>
  <c r="X584" i="1"/>
  <c r="T584" i="1"/>
  <c r="S433" i="1"/>
  <c r="U433" i="1"/>
  <c r="X433" i="1"/>
  <c r="T433" i="1"/>
  <c r="S432" i="1"/>
  <c r="U432" i="1"/>
  <c r="X432" i="1"/>
  <c r="T432" i="1"/>
  <c r="S430" i="1"/>
  <c r="U430" i="1"/>
  <c r="X430" i="1"/>
  <c r="T430" i="1"/>
  <c r="S429" i="1"/>
  <c r="U429" i="1"/>
  <c r="X429" i="1"/>
  <c r="T429" i="1"/>
  <c r="S428" i="1"/>
  <c r="U428" i="1"/>
  <c r="X428" i="1"/>
  <c r="T428" i="1"/>
  <c r="S426" i="1"/>
  <c r="U426" i="1"/>
  <c r="X426" i="1"/>
  <c r="T426" i="1"/>
  <c r="S421" i="1"/>
  <c r="U421" i="1"/>
  <c r="X421" i="1"/>
  <c r="T421" i="1"/>
  <c r="S420" i="1"/>
  <c r="U420" i="1"/>
  <c r="X420" i="1"/>
  <c r="T420" i="1"/>
  <c r="S419" i="1"/>
  <c r="U419" i="1"/>
  <c r="X419" i="1"/>
  <c r="T419" i="1"/>
  <c r="S417" i="1"/>
  <c r="U417" i="1"/>
  <c r="X417" i="1"/>
  <c r="T417" i="1"/>
  <c r="S416" i="1"/>
  <c r="U416" i="1"/>
  <c r="X416" i="1"/>
  <c r="T416" i="1"/>
  <c r="S415" i="1"/>
  <c r="U415" i="1"/>
  <c r="X415" i="1"/>
  <c r="T415" i="1"/>
  <c r="W419" i="1"/>
  <c r="W430" i="1"/>
  <c r="W828" i="1"/>
  <c r="W591" i="1"/>
  <c r="W687" i="1"/>
  <c r="W695" i="1"/>
  <c r="W697" i="1"/>
  <c r="W700" i="1"/>
  <c r="W730" i="1"/>
  <c r="W734" i="1"/>
  <c r="W827" i="1"/>
  <c r="W416" i="1"/>
  <c r="W428" i="1"/>
  <c r="W415" i="1"/>
  <c r="W417" i="1"/>
  <c r="W420" i="1"/>
  <c r="W426" i="1"/>
  <c r="W429" i="1"/>
  <c r="W432" i="1"/>
  <c r="W584" i="1"/>
  <c r="W830" i="1"/>
  <c r="W421" i="1"/>
  <c r="W433" i="1"/>
  <c r="W592" i="1"/>
  <c r="W694" i="1"/>
  <c r="W696" i="1"/>
  <c r="W699" i="1"/>
  <c r="W701" i="1"/>
  <c r="W732" i="1"/>
  <c r="W829" i="1"/>
  <c r="S315" i="1"/>
  <c r="U315" i="1"/>
  <c r="X315" i="1"/>
  <c r="T315" i="1"/>
  <c r="W315" i="1"/>
  <c r="S311" i="1"/>
  <c r="U311" i="1"/>
  <c r="X311" i="1"/>
  <c r="T311" i="1"/>
  <c r="W311" i="1"/>
  <c r="S71" i="1"/>
  <c r="U71" i="1"/>
  <c r="X71" i="1"/>
  <c r="T71" i="1"/>
  <c r="T320" i="1"/>
  <c r="S320" i="1"/>
  <c r="U320" i="1"/>
  <c r="X320" i="1"/>
  <c r="T319" i="1"/>
  <c r="S319" i="1"/>
  <c r="U319" i="1"/>
  <c r="X319" i="1"/>
  <c r="W319" i="1"/>
  <c r="W320" i="1"/>
  <c r="T279" i="1"/>
  <c r="S279" i="1"/>
  <c r="U279" i="1"/>
  <c r="X279" i="1"/>
  <c r="T275" i="1"/>
  <c r="W277" i="1"/>
  <c r="S275" i="1"/>
  <c r="U275" i="1"/>
  <c r="X275" i="1"/>
  <c r="S283" i="1"/>
  <c r="U283" i="1"/>
  <c r="X283" i="1"/>
  <c r="T283" i="1"/>
  <c r="S284" i="1"/>
  <c r="U284" i="1"/>
  <c r="X284" i="1"/>
  <c r="T284" i="1"/>
  <c r="S285" i="1"/>
  <c r="U285" i="1"/>
  <c r="X285" i="1"/>
  <c r="T285" i="1"/>
  <c r="W236" i="1"/>
  <c r="S246" i="1"/>
  <c r="U246" i="1"/>
  <c r="X246" i="1"/>
  <c r="T246" i="1"/>
  <c r="S260" i="1"/>
  <c r="U260" i="1"/>
  <c r="X260" i="1"/>
  <c r="T260" i="1"/>
  <c r="T254" i="1"/>
  <c r="S254" i="1"/>
  <c r="U254" i="1"/>
  <c r="X254" i="1"/>
  <c r="W284" i="1"/>
  <c r="W260" i="1"/>
  <c r="W285" i="1"/>
  <c r="W283" i="1"/>
  <c r="W279" i="1"/>
  <c r="W254" i="1"/>
  <c r="W246" i="1"/>
  <c r="W275" i="1"/>
  <c r="S238" i="1"/>
  <c r="U238" i="1"/>
  <c r="X238" i="1"/>
  <c r="S193" i="1"/>
  <c r="U193" i="1"/>
  <c r="X193" i="1"/>
  <c r="T193" i="1"/>
  <c r="T164" i="1"/>
  <c r="W238" i="1"/>
  <c r="W193" i="1"/>
  <c r="T150" i="1"/>
  <c r="T151" i="1"/>
  <c r="T152" i="1"/>
  <c r="S150" i="1"/>
  <c r="U150" i="1"/>
  <c r="X150" i="1"/>
  <c r="S151" i="1"/>
  <c r="U151" i="1"/>
  <c r="X151" i="1"/>
  <c r="S152" i="1"/>
  <c r="U152" i="1"/>
  <c r="X152" i="1"/>
  <c r="U323" i="1"/>
  <c r="X323" i="1"/>
  <c r="U326" i="1"/>
  <c r="X326" i="1"/>
  <c r="W328" i="1"/>
  <c r="T72" i="1"/>
  <c r="W71" i="1"/>
  <c r="S72" i="1"/>
  <c r="U72" i="1"/>
  <c r="X72" i="1"/>
  <c r="T317" i="1"/>
  <c r="S317" i="1"/>
  <c r="U317" i="1"/>
  <c r="X317" i="1"/>
  <c r="T316" i="1"/>
  <c r="S316" i="1"/>
  <c r="U316" i="1"/>
  <c r="X316" i="1"/>
  <c r="T314" i="1"/>
  <c r="S314" i="1"/>
  <c r="U314" i="1"/>
  <c r="X314" i="1"/>
  <c r="T313" i="1"/>
  <c r="S313" i="1"/>
  <c r="U313" i="1"/>
  <c r="X313" i="1"/>
  <c r="W313" i="1"/>
  <c r="W316" i="1"/>
  <c r="W72" i="1"/>
  <c r="W327" i="1"/>
  <c r="W323" i="1"/>
  <c r="W314" i="1"/>
  <c r="W317" i="1"/>
  <c r="W326" i="1"/>
  <c r="W152" i="1"/>
  <c r="W322" i="1"/>
  <c r="W325" i="1"/>
  <c r="W151" i="1"/>
  <c r="W324" i="1"/>
  <c r="W150" i="1"/>
  <c r="T191" i="1"/>
  <c r="S191" i="1"/>
  <c r="U191" i="1"/>
  <c r="X191" i="1"/>
  <c r="T263" i="1"/>
  <c r="T265" i="1"/>
  <c r="T267" i="1"/>
  <c r="T269" i="1"/>
  <c r="T271" i="1"/>
  <c r="S271" i="1"/>
  <c r="U271" i="1"/>
  <c r="X271" i="1"/>
  <c r="W271" i="1"/>
  <c r="W191" i="1"/>
  <c r="T68" i="1"/>
  <c r="S68" i="1"/>
  <c r="U68" i="1"/>
  <c r="X68" i="1"/>
  <c r="T82" i="1"/>
  <c r="T83" i="1"/>
  <c r="T84" i="1"/>
  <c r="T85" i="1"/>
  <c r="T86" i="1"/>
  <c r="T87" i="1"/>
  <c r="T88" i="1"/>
  <c r="S82" i="1"/>
  <c r="U82" i="1"/>
  <c r="X82" i="1"/>
  <c r="S83" i="1"/>
  <c r="U83" i="1"/>
  <c r="X83" i="1"/>
  <c r="S84" i="1"/>
  <c r="U84" i="1"/>
  <c r="X84" i="1"/>
  <c r="S85" i="1"/>
  <c r="U85" i="1"/>
  <c r="X85" i="1"/>
  <c r="S86" i="1"/>
  <c r="U86" i="1"/>
  <c r="X86" i="1"/>
  <c r="S87" i="1"/>
  <c r="U87" i="1"/>
  <c r="X87" i="1"/>
  <c r="S88" i="1"/>
  <c r="U88" i="1"/>
  <c r="X88" i="1"/>
  <c r="U81" i="1"/>
  <c r="X81" i="1"/>
  <c r="T81" i="1"/>
  <c r="S45" i="1"/>
  <c r="U45" i="1"/>
  <c r="X45" i="1"/>
  <c r="T45" i="1"/>
  <c r="T173" i="1"/>
  <c r="S173" i="1"/>
  <c r="U173" i="1"/>
  <c r="X173" i="1"/>
  <c r="T291" i="1"/>
  <c r="S291" i="1"/>
  <c r="U291" i="1"/>
  <c r="X291" i="1"/>
  <c r="T287" i="1"/>
  <c r="T289" i="1"/>
  <c r="S287" i="1"/>
  <c r="U287" i="1"/>
  <c r="X287" i="1"/>
  <c r="S289" i="1"/>
  <c r="U289" i="1"/>
  <c r="X289" i="1"/>
  <c r="T251" i="1"/>
  <c r="T252" i="1"/>
  <c r="S251" i="1"/>
  <c r="U251" i="1"/>
  <c r="X251" i="1"/>
  <c r="S252" i="1"/>
  <c r="U252" i="1"/>
  <c r="X252" i="1"/>
  <c r="W256" i="1"/>
  <c r="S52" i="1"/>
  <c r="U52" i="1"/>
  <c r="X52" i="1"/>
  <c r="T52" i="1"/>
  <c r="S51" i="1"/>
  <c r="U51" i="1"/>
  <c r="X51" i="1"/>
  <c r="T51" i="1"/>
  <c r="T210" i="1"/>
  <c r="S210" i="1"/>
  <c r="U210" i="1"/>
  <c r="X210" i="1"/>
  <c r="S232" i="1"/>
  <c r="T20" i="1"/>
  <c r="S20" i="1"/>
  <c r="U20" i="1"/>
  <c r="X20" i="1"/>
  <c r="Y16" i="1"/>
  <c r="T7" i="1"/>
  <c r="S16" i="1"/>
  <c r="U16" i="1"/>
  <c r="W16" i="1"/>
  <c r="S69" i="1"/>
  <c r="U69" i="1"/>
  <c r="X69" i="1"/>
  <c r="T69" i="1"/>
  <c r="S67" i="1"/>
  <c r="U67" i="1"/>
  <c r="X67" i="1"/>
  <c r="T67" i="1"/>
  <c r="T19" i="1"/>
  <c r="T21" i="1"/>
  <c r="S19" i="1"/>
  <c r="U19" i="1"/>
  <c r="X19" i="1"/>
  <c r="S21" i="1"/>
  <c r="U21" i="1"/>
  <c r="X21" i="1"/>
  <c r="S230" i="1"/>
  <c r="U230" i="1"/>
  <c r="X230" i="1"/>
  <c r="S309" i="1"/>
  <c r="U309" i="1"/>
  <c r="X309" i="1"/>
  <c r="T309" i="1"/>
  <c r="W289" i="1"/>
  <c r="U232" i="1"/>
  <c r="X232" i="1"/>
  <c r="W51" i="1"/>
  <c r="W252" i="1"/>
  <c r="W291" i="1"/>
  <c r="W88" i="1"/>
  <c r="W84" i="1"/>
  <c r="W67" i="1"/>
  <c r="W83" i="1"/>
  <c r="W52" i="1"/>
  <c r="W173" i="1"/>
  <c r="W86" i="1"/>
  <c r="W82" i="1"/>
  <c r="W68" i="1"/>
  <c r="W210" i="1"/>
  <c r="W251" i="1"/>
  <c r="W287" i="1"/>
  <c r="W45" i="1"/>
  <c r="W87" i="1"/>
  <c r="W309" i="1"/>
  <c r="W230" i="1"/>
  <c r="W69" i="1"/>
  <c r="W81" i="1"/>
  <c r="W85" i="1"/>
  <c r="W20" i="1"/>
  <c r="X16" i="1"/>
  <c r="W19" i="1"/>
  <c r="W21" i="1"/>
  <c r="AB715" i="1"/>
  <c r="S715" i="1"/>
  <c r="U715" i="1"/>
  <c r="X715" i="1"/>
  <c r="T715" i="1"/>
  <c r="AB714" i="1"/>
  <c r="S714" i="1"/>
  <c r="U714" i="1"/>
  <c r="X714" i="1"/>
  <c r="T714" i="1"/>
  <c r="AB713" i="1"/>
  <c r="T713" i="1"/>
  <c r="S713" i="1"/>
  <c r="U713" i="1"/>
  <c r="X713" i="1"/>
  <c r="S712" i="1"/>
  <c r="U712" i="1"/>
  <c r="X712" i="1"/>
  <c r="T712" i="1"/>
  <c r="AB712" i="1"/>
  <c r="S703" i="1"/>
  <c r="U703" i="1"/>
  <c r="X703" i="1"/>
  <c r="T703" i="1"/>
  <c r="S702" i="1"/>
  <c r="U702" i="1"/>
  <c r="X702" i="1"/>
  <c r="T702" i="1"/>
  <c r="S647" i="1"/>
  <c r="U647" i="1"/>
  <c r="X647" i="1"/>
  <c r="T647" i="1"/>
  <c r="S658" i="1"/>
  <c r="U658" i="1"/>
  <c r="X658" i="1"/>
  <c r="T658" i="1"/>
  <c r="S64" i="1"/>
  <c r="U64" i="1"/>
  <c r="X64" i="1"/>
  <c r="T64" i="1"/>
  <c r="S773" i="1"/>
  <c r="U773" i="1"/>
  <c r="X773" i="1"/>
  <c r="T773" i="1"/>
  <c r="S812" i="1"/>
  <c r="U812" i="1"/>
  <c r="X812" i="1"/>
  <c r="T812" i="1"/>
  <c r="S724" i="1"/>
  <c r="U724" i="1"/>
  <c r="X724" i="1"/>
  <c r="T724" i="1"/>
  <c r="S710" i="1"/>
  <c r="U710" i="1"/>
  <c r="X710" i="1"/>
  <c r="T710" i="1"/>
  <c r="S705" i="1"/>
  <c r="U705" i="1"/>
  <c r="X705" i="1"/>
  <c r="T705" i="1"/>
  <c r="S704" i="1"/>
  <c r="U704" i="1"/>
  <c r="X704" i="1"/>
  <c r="T704" i="1"/>
  <c r="S646" i="1"/>
  <c r="U646" i="1"/>
  <c r="X646" i="1"/>
  <c r="T646" i="1"/>
  <c r="S662" i="1"/>
  <c r="U662" i="1"/>
  <c r="X662" i="1"/>
  <c r="T662" i="1"/>
  <c r="T674" i="1"/>
  <c r="S674" i="1"/>
  <c r="U674" i="1"/>
  <c r="X674" i="1"/>
  <c r="W674" i="1"/>
  <c r="W64" i="1"/>
  <c r="W712" i="1"/>
  <c r="W232" i="1"/>
  <c r="W647" i="1"/>
  <c r="W715" i="1"/>
  <c r="W710" i="1"/>
  <c r="W713" i="1"/>
  <c r="W646" i="1"/>
  <c r="W724" i="1"/>
  <c r="W658" i="1"/>
  <c r="W714" i="1"/>
  <c r="W662" i="1"/>
  <c r="W812" i="1"/>
  <c r="W773" i="1"/>
  <c r="W702" i="1"/>
  <c r="W704" i="1"/>
  <c r="W703" i="1"/>
  <c r="W705" i="1"/>
  <c r="S527" i="1"/>
  <c r="U527" i="1"/>
  <c r="X527" i="1"/>
  <c r="T527" i="1"/>
  <c r="S526" i="1"/>
  <c r="U526" i="1"/>
  <c r="X526" i="1"/>
  <c r="T526" i="1"/>
  <c r="S524" i="1"/>
  <c r="U524" i="1"/>
  <c r="X524" i="1"/>
  <c r="T524" i="1"/>
  <c r="S525" i="1"/>
  <c r="U525" i="1"/>
  <c r="X525" i="1"/>
  <c r="T525" i="1"/>
  <c r="U522" i="1"/>
  <c r="X522" i="1"/>
  <c r="T522" i="1"/>
  <c r="S519" i="1"/>
  <c r="U519" i="1"/>
  <c r="X519" i="1"/>
  <c r="T519" i="1"/>
  <c r="S28" i="1"/>
  <c r="S29" i="1"/>
  <c r="S33" i="1"/>
  <c r="S34" i="1"/>
  <c r="S35" i="1"/>
  <c r="S36" i="1"/>
  <c r="S37" i="1"/>
  <c r="S38" i="1"/>
  <c r="S18" i="1"/>
  <c r="W330" i="1"/>
  <c r="W333" i="1"/>
  <c r="W334" i="1"/>
  <c r="W336" i="1"/>
  <c r="W337" i="1"/>
  <c r="W338" i="1"/>
  <c r="W339" i="1"/>
  <c r="W340" i="1"/>
  <c r="W341" i="1"/>
  <c r="W342" i="1"/>
  <c r="W343" i="1"/>
  <c r="W345" i="1"/>
  <c r="W346" i="1"/>
  <c r="W347" i="1"/>
  <c r="S661" i="1"/>
  <c r="S663" i="1"/>
  <c r="S664" i="1"/>
  <c r="W519" i="1"/>
  <c r="W522" i="1"/>
  <c r="W526" i="1"/>
  <c r="W525" i="1"/>
  <c r="W524" i="1"/>
  <c r="W527" i="1"/>
  <c r="T66" i="1"/>
  <c r="T75" i="1"/>
  <c r="T76" i="1"/>
  <c r="T77" i="1"/>
  <c r="T78" i="1"/>
  <c r="T79" i="1"/>
  <c r="T80" i="1"/>
  <c r="T106" i="1"/>
  <c r="T108" i="1"/>
  <c r="T109" i="1"/>
  <c r="T112" i="1"/>
  <c r="T119" i="1"/>
  <c r="T120" i="1"/>
  <c r="T121" i="1"/>
  <c r="T122" i="1"/>
  <c r="T123" i="1"/>
  <c r="T124" i="1"/>
  <c r="T125" i="1"/>
  <c r="T127" i="1"/>
  <c r="T129" i="1"/>
  <c r="T132" i="1"/>
  <c r="T133" i="1"/>
  <c r="T144" i="1"/>
  <c r="T146" i="1"/>
  <c r="T148" i="1"/>
  <c r="T149" i="1"/>
  <c r="T158" i="1"/>
  <c r="T159" i="1"/>
  <c r="T160" i="1"/>
  <c r="T166" i="1"/>
  <c r="T167" i="1"/>
  <c r="T168" i="1"/>
  <c r="T169" i="1"/>
  <c r="T171" i="1"/>
  <c r="T175" i="1"/>
  <c r="T176" i="1"/>
  <c r="T177" i="1"/>
  <c r="T178" i="1"/>
  <c r="T180" i="1"/>
  <c r="T184" i="1"/>
  <c r="T186" i="1"/>
  <c r="T187" i="1"/>
  <c r="T189" i="1"/>
  <c r="T195" i="1"/>
  <c r="T197" i="1"/>
  <c r="T199" i="1"/>
  <c r="T201" i="1"/>
  <c r="T203" i="1"/>
  <c r="T205" i="1"/>
  <c r="T209" i="1"/>
  <c r="T211" i="1"/>
  <c r="T212" i="1"/>
  <c r="T213" i="1"/>
  <c r="T214" i="1"/>
  <c r="T215" i="1"/>
  <c r="T216" i="1"/>
  <c r="T218" i="1"/>
  <c r="T219" i="1"/>
  <c r="T221" i="1"/>
  <c r="T222" i="1"/>
  <c r="T224" i="1"/>
  <c r="T244" i="1"/>
  <c r="T248" i="1"/>
  <c r="T249" i="1"/>
  <c r="T250" i="1"/>
  <c r="T262" i="1"/>
  <c r="T273" i="1"/>
  <c r="T281" i="1"/>
  <c r="T282" i="1"/>
  <c r="T293" i="1"/>
  <c r="T295" i="1"/>
  <c r="T297" i="1"/>
  <c r="T299" i="1"/>
  <c r="T300" i="1"/>
  <c r="T301" i="1"/>
  <c r="T302" i="1"/>
  <c r="T303" i="1"/>
  <c r="T304" i="1"/>
  <c r="T305" i="1"/>
  <c r="T306" i="1"/>
  <c r="T307" i="1"/>
  <c r="T308" i="1"/>
  <c r="T331" i="1"/>
  <c r="T332" i="1"/>
  <c r="T349" i="1"/>
  <c r="T350" i="1"/>
  <c r="T351" i="1"/>
  <c r="T352" i="1"/>
  <c r="T353" i="1"/>
  <c r="T354" i="1"/>
  <c r="T355" i="1"/>
  <c r="T356" i="1"/>
  <c r="T357" i="1"/>
  <c r="T358" i="1"/>
  <c r="T360" i="1"/>
  <c r="T361" i="1"/>
  <c r="T362" i="1"/>
  <c r="T363" i="1"/>
  <c r="T364" i="1"/>
  <c r="T365" i="1"/>
  <c r="T366" i="1"/>
  <c r="T367" i="1"/>
  <c r="T368"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35" i="1"/>
  <c r="T436" i="1"/>
  <c r="T437" i="1"/>
  <c r="T438" i="1"/>
  <c r="T439" i="1"/>
  <c r="T440" i="1"/>
  <c r="T441" i="1"/>
  <c r="T442" i="1"/>
  <c r="T443" i="1"/>
  <c r="T444" i="1"/>
  <c r="T445" i="1"/>
  <c r="T446" i="1"/>
  <c r="T447" i="1"/>
  <c r="T448" i="1"/>
  <c r="T449" i="1"/>
  <c r="T450" i="1"/>
  <c r="T451" i="1"/>
  <c r="T452" i="1"/>
  <c r="T453" i="1"/>
  <c r="T455" i="1"/>
  <c r="T456" i="1"/>
  <c r="T457" i="1"/>
  <c r="T458" i="1"/>
  <c r="T459" i="1"/>
  <c r="T460" i="1"/>
  <c r="T462" i="1"/>
  <c r="T463" i="1"/>
  <c r="T469" i="1"/>
  <c r="T470" i="1"/>
  <c r="T471" i="1"/>
  <c r="T472" i="1"/>
  <c r="T473" i="1"/>
  <c r="T475" i="1"/>
  <c r="T476" i="1"/>
  <c r="T477" i="1"/>
  <c r="T478" i="1"/>
  <c r="T480" i="1"/>
  <c r="T481" i="1"/>
  <c r="T482" i="1"/>
  <c r="T483" i="1"/>
  <c r="T485" i="1"/>
  <c r="T487" i="1"/>
  <c r="T489" i="1"/>
  <c r="T490" i="1"/>
  <c r="T491" i="1"/>
  <c r="T492" i="1"/>
  <c r="T493" i="1"/>
  <c r="T497" i="1"/>
  <c r="T498" i="1"/>
  <c r="T499" i="1"/>
  <c r="T500" i="1"/>
  <c r="T501" i="1"/>
  <c r="T502" i="1"/>
  <c r="T503" i="1"/>
  <c r="T504" i="1"/>
  <c r="T505" i="1"/>
  <c r="T506" i="1"/>
  <c r="T507" i="1"/>
  <c r="T508" i="1"/>
  <c r="T509" i="1"/>
  <c r="T511" i="1"/>
  <c r="T512" i="1"/>
  <c r="T513" i="1"/>
  <c r="T514" i="1"/>
  <c r="T515" i="1"/>
  <c r="T516" i="1"/>
  <c r="T517" i="1"/>
  <c r="T518" i="1"/>
  <c r="T520" i="1"/>
  <c r="T523" i="1"/>
  <c r="T528" i="1"/>
  <c r="T530" i="1"/>
  <c r="T531" i="1"/>
  <c r="T532" i="1"/>
  <c r="T535" i="1"/>
  <c r="T536" i="1"/>
  <c r="T538" i="1"/>
  <c r="T539" i="1"/>
  <c r="T540" i="1"/>
  <c r="T542" i="1"/>
  <c r="T543" i="1"/>
  <c r="T545" i="1"/>
  <c r="T546" i="1"/>
  <c r="T547" i="1"/>
  <c r="T548" i="1"/>
  <c r="T549" i="1"/>
  <c r="T550" i="1"/>
  <c r="T552" i="1"/>
  <c r="T553" i="1"/>
  <c r="T554" i="1"/>
  <c r="T555" i="1"/>
  <c r="T557" i="1"/>
  <c r="T558" i="1"/>
  <c r="T560" i="1"/>
  <c r="T562" i="1"/>
  <c r="T563" i="1"/>
  <c r="T564" i="1"/>
  <c r="T566" i="1"/>
  <c r="T567" i="1"/>
  <c r="T568" i="1"/>
  <c r="T570" i="1"/>
  <c r="T571" i="1"/>
  <c r="T573" i="1"/>
  <c r="T574" i="1"/>
  <c r="T575" i="1"/>
  <c r="T576" i="1"/>
  <c r="T577" i="1"/>
  <c r="T578" i="1"/>
  <c r="T579" i="1"/>
  <c r="T580" i="1"/>
  <c r="T581" i="1"/>
  <c r="T582" i="1"/>
  <c r="T583" i="1"/>
  <c r="T585" i="1"/>
  <c r="T586" i="1"/>
  <c r="T587" i="1"/>
  <c r="T588" i="1"/>
  <c r="T589" i="1"/>
  <c r="T590" i="1"/>
  <c r="T596" i="1"/>
  <c r="T597" i="1"/>
  <c r="T598" i="1"/>
  <c r="T599" i="1"/>
  <c r="T600" i="1"/>
  <c r="T602" i="1"/>
  <c r="T603" i="1"/>
  <c r="T604" i="1"/>
  <c r="T606" i="1"/>
  <c r="T607" i="1"/>
  <c r="T609" i="1"/>
  <c r="T611" i="1"/>
  <c r="T612" i="1"/>
  <c r="T613" i="1"/>
  <c r="T615" i="1"/>
  <c r="T616" i="1"/>
  <c r="T618" i="1"/>
  <c r="T619" i="1"/>
  <c r="T620" i="1"/>
  <c r="T622" i="1"/>
  <c r="T623" i="1"/>
  <c r="T624" i="1"/>
  <c r="T625" i="1"/>
  <c r="T626" i="1"/>
  <c r="T628" i="1"/>
  <c r="T630" i="1"/>
  <c r="T631" i="1"/>
  <c r="T632" i="1"/>
  <c r="T634" i="1"/>
  <c r="T635" i="1"/>
  <c r="T636" i="1"/>
  <c r="T638" i="1"/>
  <c r="T639" i="1"/>
  <c r="T641" i="1"/>
  <c r="T642" i="1"/>
  <c r="T643" i="1"/>
  <c r="T644" i="1"/>
  <c r="T645" i="1"/>
  <c r="T648" i="1"/>
  <c r="T650" i="1"/>
  <c r="T651" i="1"/>
  <c r="T652" i="1"/>
  <c r="T653" i="1"/>
  <c r="T655" i="1"/>
  <c r="T656" i="1"/>
  <c r="T657" i="1"/>
  <c r="T660" i="1"/>
  <c r="T661" i="1"/>
  <c r="T663" i="1"/>
  <c r="T664" i="1"/>
  <c r="T666" i="1"/>
  <c r="T667" i="1"/>
  <c r="T668" i="1"/>
  <c r="T669" i="1"/>
  <c r="T670" i="1"/>
  <c r="T671" i="1"/>
  <c r="T672" i="1"/>
  <c r="T677" i="1"/>
  <c r="T678" i="1"/>
  <c r="T682" i="1"/>
  <c r="T683" i="1"/>
  <c r="T706" i="1"/>
  <c r="T707" i="1"/>
  <c r="T708" i="1"/>
  <c r="T709" i="1"/>
  <c r="T711" i="1"/>
  <c r="T717" i="1"/>
  <c r="T718" i="1"/>
  <c r="T719" i="1"/>
  <c r="T720" i="1"/>
  <c r="T721" i="1"/>
  <c r="T722" i="1"/>
  <c r="T723" i="1"/>
  <c r="T725" i="1"/>
  <c r="T726" i="1"/>
  <c r="T727" i="1"/>
  <c r="T736" i="1"/>
  <c r="T742" i="1"/>
  <c r="T743" i="1"/>
  <c r="T744" i="1"/>
  <c r="T745" i="1"/>
  <c r="T747" i="1"/>
  <c r="T748" i="1"/>
  <c r="T749" i="1"/>
  <c r="T750" i="1"/>
  <c r="T751" i="1"/>
  <c r="T752" i="1"/>
  <c r="T754" i="1"/>
  <c r="T755" i="1"/>
  <c r="T756" i="1"/>
  <c r="T757" i="1"/>
  <c r="T760" i="1"/>
  <c r="T761" i="1"/>
  <c r="T762" i="1"/>
  <c r="T763" i="1"/>
  <c r="T764" i="1"/>
  <c r="T765" i="1"/>
  <c r="T766" i="1"/>
  <c r="T767" i="1"/>
  <c r="T768" i="1"/>
  <c r="T770" i="1"/>
  <c r="T771" i="1"/>
  <c r="T772" i="1"/>
  <c r="T775" i="1"/>
  <c r="T776" i="1"/>
  <c r="T777" i="1"/>
  <c r="T779" i="1"/>
  <c r="T780" i="1"/>
  <c r="T781" i="1"/>
  <c r="T783" i="1"/>
  <c r="T785" i="1"/>
  <c r="T787" i="1"/>
  <c r="T788" i="1"/>
  <c r="T789" i="1"/>
  <c r="T791" i="1"/>
  <c r="T792" i="1"/>
  <c r="T794" i="1"/>
  <c r="T795" i="1"/>
  <c r="T796" i="1"/>
  <c r="T798" i="1"/>
  <c r="T799" i="1"/>
  <c r="T800" i="1"/>
  <c r="T801" i="1"/>
  <c r="T802" i="1"/>
  <c r="T803" i="1"/>
  <c r="T804" i="1"/>
  <c r="T805" i="1"/>
  <c r="T806" i="1"/>
  <c r="T807" i="1"/>
  <c r="T808" i="1"/>
  <c r="T809" i="1"/>
  <c r="T810" i="1"/>
  <c r="T811" i="1"/>
  <c r="T18" i="1"/>
  <c r="T27" i="1"/>
  <c r="T28" i="1"/>
  <c r="T29" i="1"/>
  <c r="T33" i="1"/>
  <c r="T34" i="1"/>
  <c r="T35" i="1"/>
  <c r="T36" i="1"/>
  <c r="T37" i="1"/>
  <c r="T38" i="1"/>
  <c r="T43" i="1"/>
  <c r="T46" i="1"/>
  <c r="T47" i="1"/>
  <c r="T48" i="1"/>
  <c r="T49" i="1"/>
  <c r="T50" i="1"/>
  <c r="T54" i="1"/>
  <c r="T55" i="1"/>
  <c r="T56" i="1"/>
  <c r="T57" i="1"/>
  <c r="T58" i="1"/>
  <c r="T59" i="1"/>
  <c r="T60" i="1"/>
  <c r="T61" i="1"/>
  <c r="T63" i="1"/>
  <c r="AB185" i="1"/>
  <c r="AB247" i="1"/>
  <c r="AB251" i="1"/>
  <c r="AB252" i="1"/>
  <c r="AB266" i="1"/>
  <c r="AB268" i="1"/>
  <c r="AB272" i="1"/>
  <c r="AB280" i="1"/>
  <c r="AB284" i="1"/>
  <c r="AB285" i="1"/>
  <c r="AB286" i="1"/>
  <c r="AB287" i="1"/>
  <c r="AB292" i="1"/>
  <c r="AB294" i="1"/>
  <c r="AB295" i="1"/>
  <c r="AB296" i="1"/>
  <c r="AB302" i="1"/>
  <c r="AB308" i="1"/>
  <c r="AB321" i="1"/>
  <c r="AB322" i="1"/>
  <c r="AB323" i="1"/>
  <c r="W331" i="1"/>
  <c r="W332" i="1"/>
  <c r="AC439" i="1"/>
  <c r="U27" i="1"/>
  <c r="X27" i="1"/>
  <c r="W27" i="1"/>
  <c r="U38" i="1"/>
  <c r="X38" i="1"/>
  <c r="U37" i="1"/>
  <c r="X37" i="1"/>
  <c r="U28" i="1"/>
  <c r="X28" i="1"/>
  <c r="W38" i="1"/>
  <c r="W28" i="1"/>
  <c r="W37" i="1"/>
  <c r="S43" i="1"/>
  <c r="U43" i="1"/>
  <c r="X43" i="1"/>
  <c r="S46" i="1"/>
  <c r="U46" i="1"/>
  <c r="X46" i="1"/>
  <c r="S47" i="1"/>
  <c r="U47" i="1"/>
  <c r="X47" i="1"/>
  <c r="S48" i="1"/>
  <c r="U48" i="1"/>
  <c r="X48" i="1"/>
  <c r="S49" i="1"/>
  <c r="U49" i="1"/>
  <c r="X49" i="1"/>
  <c r="S50" i="1"/>
  <c r="U50" i="1"/>
  <c r="X50" i="1"/>
  <c r="S54" i="1"/>
  <c r="U54" i="1"/>
  <c r="X54" i="1"/>
  <c r="S55" i="1"/>
  <c r="U55" i="1"/>
  <c r="X55" i="1"/>
  <c r="S56" i="1"/>
  <c r="U56" i="1"/>
  <c r="X56" i="1"/>
  <c r="S57" i="1"/>
  <c r="U57" i="1"/>
  <c r="X57" i="1"/>
  <c r="S58" i="1"/>
  <c r="U58" i="1"/>
  <c r="X58" i="1"/>
  <c r="S59" i="1"/>
  <c r="U59" i="1"/>
  <c r="X59" i="1"/>
  <c r="S60" i="1"/>
  <c r="U60" i="1"/>
  <c r="X60" i="1"/>
  <c r="S61" i="1"/>
  <c r="U61" i="1"/>
  <c r="X61" i="1"/>
  <c r="S63" i="1"/>
  <c r="U63" i="1"/>
  <c r="X63" i="1"/>
  <c r="S66" i="1"/>
  <c r="U66" i="1"/>
  <c r="X66" i="1"/>
  <c r="S75" i="1"/>
  <c r="U75" i="1"/>
  <c r="X75" i="1"/>
  <c r="S76" i="1"/>
  <c r="U76" i="1"/>
  <c r="X76" i="1"/>
  <c r="S77" i="1"/>
  <c r="U77" i="1"/>
  <c r="X77" i="1"/>
  <c r="S78" i="1"/>
  <c r="U78" i="1"/>
  <c r="X78" i="1"/>
  <c r="S79" i="1"/>
  <c r="U79" i="1"/>
  <c r="X79" i="1"/>
  <c r="S80" i="1"/>
  <c r="U80" i="1"/>
  <c r="X80" i="1"/>
  <c r="S106" i="1"/>
  <c r="U106" i="1"/>
  <c r="X106" i="1"/>
  <c r="S108" i="1"/>
  <c r="U108" i="1"/>
  <c r="X108" i="1"/>
  <c r="S109" i="1"/>
  <c r="U109" i="1"/>
  <c r="X109" i="1"/>
  <c r="S112" i="1"/>
  <c r="U112" i="1"/>
  <c r="X112" i="1"/>
  <c r="S119" i="1"/>
  <c r="U119" i="1"/>
  <c r="X119" i="1"/>
  <c r="S120" i="1"/>
  <c r="U120" i="1"/>
  <c r="X120" i="1"/>
  <c r="S121" i="1"/>
  <c r="U121" i="1"/>
  <c r="X121" i="1"/>
  <c r="S122" i="1"/>
  <c r="U122" i="1"/>
  <c r="X122" i="1"/>
  <c r="S123" i="1"/>
  <c r="U123" i="1"/>
  <c r="X123" i="1"/>
  <c r="S124" i="1"/>
  <c r="U124" i="1"/>
  <c r="X124" i="1"/>
  <c r="S125" i="1"/>
  <c r="U125" i="1"/>
  <c r="X125" i="1"/>
  <c r="S127" i="1"/>
  <c r="U127" i="1"/>
  <c r="X127" i="1"/>
  <c r="S129" i="1"/>
  <c r="U129" i="1"/>
  <c r="X129" i="1"/>
  <c r="S132" i="1"/>
  <c r="U132" i="1"/>
  <c r="X132" i="1"/>
  <c r="S133" i="1"/>
  <c r="U133" i="1"/>
  <c r="X133" i="1"/>
  <c r="S144" i="1"/>
  <c r="U144" i="1"/>
  <c r="X144" i="1"/>
  <c r="S146" i="1"/>
  <c r="U146" i="1"/>
  <c r="X146" i="1"/>
  <c r="S148" i="1"/>
  <c r="U148" i="1"/>
  <c r="X148" i="1"/>
  <c r="S149" i="1"/>
  <c r="U149" i="1"/>
  <c r="X149" i="1"/>
  <c r="S158" i="1"/>
  <c r="U158" i="1"/>
  <c r="X158" i="1"/>
  <c r="S159" i="1"/>
  <c r="U159" i="1"/>
  <c r="X159" i="1"/>
  <c r="S160" i="1"/>
  <c r="U160" i="1"/>
  <c r="X160" i="1"/>
  <c r="U164" i="1"/>
  <c r="X164" i="1"/>
  <c r="S166" i="1"/>
  <c r="U166" i="1"/>
  <c r="X166" i="1"/>
  <c r="S167" i="1"/>
  <c r="U167" i="1"/>
  <c r="X167" i="1"/>
  <c r="S168" i="1"/>
  <c r="U168" i="1"/>
  <c r="X168" i="1"/>
  <c r="S169" i="1"/>
  <c r="U169" i="1"/>
  <c r="X169" i="1"/>
  <c r="U171" i="1"/>
  <c r="X171" i="1"/>
  <c r="S175" i="1"/>
  <c r="U175" i="1"/>
  <c r="X175" i="1"/>
  <c r="S176" i="1"/>
  <c r="S177" i="1"/>
  <c r="U177" i="1"/>
  <c r="X177" i="1"/>
  <c r="S178" i="1"/>
  <c r="U178" i="1"/>
  <c r="X178" i="1"/>
  <c r="S180" i="1"/>
  <c r="U180" i="1"/>
  <c r="X180" i="1"/>
  <c r="S184" i="1"/>
  <c r="U184" i="1"/>
  <c r="X184" i="1"/>
  <c r="S186" i="1"/>
  <c r="U186" i="1"/>
  <c r="X186" i="1"/>
  <c r="S187" i="1"/>
  <c r="U187" i="1"/>
  <c r="X187" i="1"/>
  <c r="S189" i="1"/>
  <c r="U189" i="1"/>
  <c r="X189" i="1"/>
  <c r="S195" i="1"/>
  <c r="U195" i="1"/>
  <c r="X195" i="1"/>
  <c r="S197" i="1"/>
  <c r="U197" i="1"/>
  <c r="X197" i="1"/>
  <c r="S199" i="1"/>
  <c r="U199" i="1"/>
  <c r="X199" i="1"/>
  <c r="S201" i="1"/>
  <c r="U201" i="1"/>
  <c r="X201" i="1"/>
  <c r="S203" i="1"/>
  <c r="U203" i="1"/>
  <c r="X203" i="1"/>
  <c r="S205" i="1"/>
  <c r="U205" i="1"/>
  <c r="X205" i="1"/>
  <c r="S209" i="1"/>
  <c r="U209" i="1"/>
  <c r="X209" i="1"/>
  <c r="S211" i="1"/>
  <c r="U211" i="1"/>
  <c r="X211" i="1"/>
  <c r="S212" i="1"/>
  <c r="U212" i="1"/>
  <c r="X212" i="1"/>
  <c r="S213" i="1"/>
  <c r="U213" i="1"/>
  <c r="X213" i="1"/>
  <c r="S214" i="1"/>
  <c r="U214" i="1"/>
  <c r="X214" i="1"/>
  <c r="S215" i="1"/>
  <c r="U215" i="1"/>
  <c r="X215" i="1"/>
  <c r="S216" i="1"/>
  <c r="U216" i="1"/>
  <c r="X216" i="1"/>
  <c r="S218" i="1"/>
  <c r="U218" i="1"/>
  <c r="X218" i="1"/>
  <c r="S219" i="1"/>
  <c r="U219" i="1"/>
  <c r="X219" i="1"/>
  <c r="S221" i="1"/>
  <c r="U221" i="1"/>
  <c r="X221" i="1"/>
  <c r="S222" i="1"/>
  <c r="U222" i="1"/>
  <c r="X222" i="1"/>
  <c r="S224" i="1"/>
  <c r="U224" i="1"/>
  <c r="X224" i="1"/>
  <c r="S225" i="1"/>
  <c r="U225" i="1"/>
  <c r="X225" i="1"/>
  <c r="S226" i="1"/>
  <c r="U226" i="1"/>
  <c r="X226" i="1"/>
  <c r="S227" i="1"/>
  <c r="U227" i="1"/>
  <c r="X227" i="1"/>
  <c r="S228" i="1"/>
  <c r="U228" i="1"/>
  <c r="X228" i="1"/>
  <c r="S229" i="1"/>
  <c r="U229" i="1"/>
  <c r="X229" i="1"/>
  <c r="S244" i="1"/>
  <c r="U244" i="1"/>
  <c r="X244" i="1"/>
  <c r="S248" i="1"/>
  <c r="U248" i="1"/>
  <c r="X248" i="1"/>
  <c r="S249" i="1"/>
  <c r="U249" i="1"/>
  <c r="X249" i="1"/>
  <c r="S250" i="1"/>
  <c r="U250" i="1"/>
  <c r="X250" i="1"/>
  <c r="S262" i="1"/>
  <c r="U262" i="1"/>
  <c r="X262" i="1"/>
  <c r="S263" i="1"/>
  <c r="U263" i="1"/>
  <c r="X263" i="1"/>
  <c r="S265" i="1"/>
  <c r="U265" i="1"/>
  <c r="X265" i="1"/>
  <c r="S267" i="1"/>
  <c r="U267" i="1"/>
  <c r="X267" i="1"/>
  <c r="S269" i="1"/>
  <c r="U269" i="1"/>
  <c r="X269" i="1"/>
  <c r="S273" i="1"/>
  <c r="U273" i="1"/>
  <c r="X273" i="1"/>
  <c r="S281" i="1"/>
  <c r="U281" i="1"/>
  <c r="X281" i="1"/>
  <c r="S282" i="1"/>
  <c r="U282" i="1"/>
  <c r="X282" i="1"/>
  <c r="S293" i="1"/>
  <c r="S295" i="1"/>
  <c r="U295" i="1"/>
  <c r="X295" i="1"/>
  <c r="S297" i="1"/>
  <c r="U297" i="1"/>
  <c r="X297" i="1"/>
  <c r="S299" i="1"/>
  <c r="U299" i="1"/>
  <c r="X299" i="1"/>
  <c r="S300" i="1"/>
  <c r="U300" i="1"/>
  <c r="X300" i="1"/>
  <c r="S301" i="1"/>
  <c r="S302" i="1"/>
  <c r="U302" i="1"/>
  <c r="X302" i="1"/>
  <c r="S303" i="1"/>
  <c r="U303" i="1"/>
  <c r="X303" i="1"/>
  <c r="S304" i="1"/>
  <c r="U304" i="1"/>
  <c r="X304" i="1"/>
  <c r="S305" i="1"/>
  <c r="U305" i="1"/>
  <c r="X305" i="1"/>
  <c r="S306" i="1"/>
  <c r="U306" i="1"/>
  <c r="X306" i="1"/>
  <c r="S307" i="1"/>
  <c r="U307" i="1"/>
  <c r="X307" i="1"/>
  <c r="S308" i="1"/>
  <c r="U308" i="1"/>
  <c r="X308" i="1"/>
  <c r="U345" i="1"/>
  <c r="X345" i="1"/>
  <c r="U346" i="1"/>
  <c r="X346" i="1"/>
  <c r="U347" i="1"/>
  <c r="X347" i="1"/>
  <c r="U349" i="1"/>
  <c r="X349" i="1"/>
  <c r="U351" i="1"/>
  <c r="X351" i="1"/>
  <c r="U352" i="1"/>
  <c r="X352" i="1"/>
  <c r="U353" i="1"/>
  <c r="X353" i="1"/>
  <c r="U354" i="1"/>
  <c r="X354" i="1"/>
  <c r="U356" i="1"/>
  <c r="X356" i="1"/>
  <c r="U357" i="1"/>
  <c r="X357" i="1"/>
  <c r="U358" i="1"/>
  <c r="X358" i="1"/>
  <c r="S360" i="1"/>
  <c r="U360" i="1"/>
  <c r="X360" i="1"/>
  <c r="S361" i="1"/>
  <c r="U361" i="1"/>
  <c r="X361" i="1"/>
  <c r="S362" i="1"/>
  <c r="U362" i="1"/>
  <c r="X362" i="1"/>
  <c r="S363" i="1"/>
  <c r="U363" i="1"/>
  <c r="X363" i="1"/>
  <c r="S364" i="1"/>
  <c r="U364" i="1"/>
  <c r="X364" i="1"/>
  <c r="S365" i="1"/>
  <c r="U365" i="1"/>
  <c r="X365" i="1"/>
  <c r="S366" i="1"/>
  <c r="U366" i="1"/>
  <c r="X366" i="1"/>
  <c r="S367" i="1"/>
  <c r="S368" i="1"/>
  <c r="U368" i="1"/>
  <c r="X368" i="1"/>
  <c r="S371" i="1"/>
  <c r="U371" i="1"/>
  <c r="X371" i="1"/>
  <c r="S372" i="1"/>
  <c r="U372" i="1"/>
  <c r="X372" i="1"/>
  <c r="S373" i="1"/>
  <c r="U373" i="1"/>
  <c r="X373" i="1"/>
  <c r="S374" i="1"/>
  <c r="S375" i="1"/>
  <c r="U375" i="1"/>
  <c r="X375" i="1"/>
  <c r="S376" i="1"/>
  <c r="U376" i="1"/>
  <c r="X376" i="1"/>
  <c r="S377" i="1"/>
  <c r="U377" i="1"/>
  <c r="X377" i="1"/>
  <c r="S378" i="1"/>
  <c r="U378" i="1"/>
  <c r="X378" i="1"/>
  <c r="S379" i="1"/>
  <c r="U379" i="1"/>
  <c r="X379" i="1"/>
  <c r="S380" i="1"/>
  <c r="U380" i="1"/>
  <c r="X380" i="1"/>
  <c r="S381" i="1"/>
  <c r="U381" i="1"/>
  <c r="X381" i="1"/>
  <c r="S382" i="1"/>
  <c r="U382" i="1"/>
  <c r="X382" i="1"/>
  <c r="S383" i="1"/>
  <c r="U383" i="1"/>
  <c r="X383" i="1"/>
  <c r="S384" i="1"/>
  <c r="U384" i="1"/>
  <c r="X384" i="1"/>
  <c r="S385" i="1"/>
  <c r="U385" i="1"/>
  <c r="X385" i="1"/>
  <c r="S386" i="1"/>
  <c r="U386" i="1"/>
  <c r="X386" i="1"/>
  <c r="S387" i="1"/>
  <c r="U387" i="1"/>
  <c r="X387" i="1"/>
  <c r="S388" i="1"/>
  <c r="U388" i="1"/>
  <c r="X388" i="1"/>
  <c r="S389" i="1"/>
  <c r="U389" i="1"/>
  <c r="X389" i="1"/>
  <c r="S390" i="1"/>
  <c r="S391" i="1"/>
  <c r="U391" i="1"/>
  <c r="X391" i="1"/>
  <c r="S392" i="1"/>
  <c r="U392" i="1"/>
  <c r="X392" i="1"/>
  <c r="S393" i="1"/>
  <c r="U393" i="1"/>
  <c r="X393" i="1"/>
  <c r="S394" i="1"/>
  <c r="U394" i="1"/>
  <c r="X394" i="1"/>
  <c r="S395" i="1"/>
  <c r="U395" i="1"/>
  <c r="X395" i="1"/>
  <c r="S396" i="1"/>
  <c r="U396" i="1"/>
  <c r="X396" i="1"/>
  <c r="S397" i="1"/>
  <c r="U397" i="1"/>
  <c r="X397" i="1"/>
  <c r="S398" i="1"/>
  <c r="U398" i="1"/>
  <c r="X398" i="1"/>
  <c r="S399" i="1"/>
  <c r="U399" i="1"/>
  <c r="X399" i="1"/>
  <c r="S400" i="1"/>
  <c r="U400" i="1"/>
  <c r="X400" i="1"/>
  <c r="S401" i="1"/>
  <c r="U401" i="1"/>
  <c r="X401" i="1"/>
  <c r="S402" i="1"/>
  <c r="U402" i="1"/>
  <c r="X402" i="1"/>
  <c r="S403" i="1"/>
  <c r="U403" i="1"/>
  <c r="X403" i="1"/>
  <c r="S404" i="1"/>
  <c r="U404" i="1"/>
  <c r="X404" i="1"/>
  <c r="S405" i="1"/>
  <c r="U405" i="1"/>
  <c r="X405" i="1"/>
  <c r="S406" i="1"/>
  <c r="S407" i="1"/>
  <c r="U407" i="1"/>
  <c r="X407" i="1"/>
  <c r="S408" i="1"/>
  <c r="U408" i="1"/>
  <c r="X408" i="1"/>
  <c r="S409" i="1"/>
  <c r="U409" i="1"/>
  <c r="X409" i="1"/>
  <c r="S410" i="1"/>
  <c r="U410" i="1"/>
  <c r="X410" i="1"/>
  <c r="S411" i="1"/>
  <c r="U411" i="1"/>
  <c r="X411" i="1"/>
  <c r="S412" i="1"/>
  <c r="U412" i="1"/>
  <c r="X412" i="1"/>
  <c r="S413" i="1"/>
  <c r="U413" i="1"/>
  <c r="X413" i="1"/>
  <c r="S435" i="1"/>
  <c r="U435" i="1"/>
  <c r="X435" i="1"/>
  <c r="S436" i="1"/>
  <c r="U436" i="1"/>
  <c r="X436" i="1"/>
  <c r="S437" i="1"/>
  <c r="U437" i="1"/>
  <c r="X437" i="1"/>
  <c r="S438" i="1"/>
  <c r="S439" i="1"/>
  <c r="U439" i="1"/>
  <c r="X439" i="1"/>
  <c r="S440" i="1"/>
  <c r="U440" i="1"/>
  <c r="X440" i="1"/>
  <c r="S441" i="1"/>
  <c r="U441" i="1"/>
  <c r="X441" i="1"/>
  <c r="S442" i="1"/>
  <c r="U442" i="1"/>
  <c r="X442" i="1"/>
  <c r="S443" i="1"/>
  <c r="S444" i="1"/>
  <c r="U444" i="1"/>
  <c r="X444" i="1"/>
  <c r="S445" i="1"/>
  <c r="U445" i="1"/>
  <c r="X445" i="1"/>
  <c r="S446" i="1"/>
  <c r="U446" i="1"/>
  <c r="X446" i="1"/>
  <c r="S447" i="1"/>
  <c r="U447" i="1"/>
  <c r="X447" i="1"/>
  <c r="S448" i="1"/>
  <c r="U448" i="1"/>
  <c r="X448" i="1"/>
  <c r="S449" i="1"/>
  <c r="U449" i="1"/>
  <c r="X449" i="1"/>
  <c r="S450" i="1"/>
  <c r="U450" i="1"/>
  <c r="X450" i="1"/>
  <c r="S451" i="1"/>
  <c r="U451" i="1"/>
  <c r="X451" i="1"/>
  <c r="S452" i="1"/>
  <c r="U452" i="1"/>
  <c r="X452" i="1"/>
  <c r="S453" i="1"/>
  <c r="U453" i="1"/>
  <c r="X453" i="1"/>
  <c r="S455" i="1"/>
  <c r="S456" i="1"/>
  <c r="U456" i="1"/>
  <c r="X456" i="1"/>
  <c r="S457" i="1"/>
  <c r="U457" i="1"/>
  <c r="X457" i="1"/>
  <c r="S458" i="1"/>
  <c r="U458" i="1"/>
  <c r="X458" i="1"/>
  <c r="S459" i="1"/>
  <c r="U459" i="1"/>
  <c r="X459" i="1"/>
  <c r="S460" i="1"/>
  <c r="S462" i="1"/>
  <c r="U462" i="1"/>
  <c r="X462" i="1"/>
  <c r="S463" i="1"/>
  <c r="U463" i="1"/>
  <c r="X463" i="1"/>
  <c r="S465" i="1"/>
  <c r="U465" i="1"/>
  <c r="X465" i="1"/>
  <c r="S469" i="1"/>
  <c r="U469" i="1"/>
  <c r="X469" i="1"/>
  <c r="S470" i="1"/>
  <c r="U470" i="1"/>
  <c r="X470" i="1"/>
  <c r="S471" i="1"/>
  <c r="U471" i="1"/>
  <c r="X471" i="1"/>
  <c r="S472" i="1"/>
  <c r="U472" i="1"/>
  <c r="X472" i="1"/>
  <c r="S473" i="1"/>
  <c r="U473" i="1"/>
  <c r="X473" i="1"/>
  <c r="S475" i="1"/>
  <c r="U475" i="1"/>
  <c r="X475" i="1"/>
  <c r="S476" i="1"/>
  <c r="U476" i="1"/>
  <c r="X476" i="1"/>
  <c r="S477" i="1"/>
  <c r="U477" i="1"/>
  <c r="X477" i="1"/>
  <c r="S478" i="1"/>
  <c r="U478" i="1"/>
  <c r="X478" i="1"/>
  <c r="S480" i="1"/>
  <c r="U480" i="1"/>
  <c r="X480" i="1"/>
  <c r="S481" i="1"/>
  <c r="U481" i="1"/>
  <c r="X481" i="1"/>
  <c r="S482" i="1"/>
  <c r="U482" i="1"/>
  <c r="X482" i="1"/>
  <c r="S483" i="1"/>
  <c r="S485" i="1"/>
  <c r="U485" i="1"/>
  <c r="X485" i="1"/>
  <c r="S487" i="1"/>
  <c r="U487" i="1"/>
  <c r="X487" i="1"/>
  <c r="S489" i="1"/>
  <c r="U489" i="1"/>
  <c r="X489" i="1"/>
  <c r="S490" i="1"/>
  <c r="U490" i="1"/>
  <c r="X490" i="1"/>
  <c r="S491" i="1"/>
  <c r="U491" i="1"/>
  <c r="X491" i="1"/>
  <c r="S492" i="1"/>
  <c r="U492" i="1"/>
  <c r="X492" i="1"/>
  <c r="S493" i="1"/>
  <c r="U493" i="1"/>
  <c r="X493" i="1"/>
  <c r="S497" i="1"/>
  <c r="U497" i="1"/>
  <c r="X497" i="1"/>
  <c r="S498" i="1"/>
  <c r="U498" i="1"/>
  <c r="X498" i="1"/>
  <c r="S499" i="1"/>
  <c r="U499" i="1"/>
  <c r="X499" i="1"/>
  <c r="S500" i="1"/>
  <c r="S501" i="1"/>
  <c r="U501" i="1"/>
  <c r="X501" i="1"/>
  <c r="S502" i="1"/>
  <c r="U502" i="1"/>
  <c r="X502" i="1"/>
  <c r="S503" i="1"/>
  <c r="U503" i="1"/>
  <c r="X503" i="1"/>
  <c r="S504" i="1"/>
  <c r="U504" i="1"/>
  <c r="X504" i="1"/>
  <c r="S505" i="1"/>
  <c r="U505" i="1"/>
  <c r="X505" i="1"/>
  <c r="S506" i="1"/>
  <c r="U506" i="1"/>
  <c r="X506" i="1"/>
  <c r="S507" i="1"/>
  <c r="U507" i="1"/>
  <c r="X507" i="1"/>
  <c r="S508" i="1"/>
  <c r="U508" i="1"/>
  <c r="X508" i="1"/>
  <c r="S509" i="1"/>
  <c r="U509" i="1"/>
  <c r="X509" i="1"/>
  <c r="S511" i="1"/>
  <c r="U511" i="1"/>
  <c r="X511" i="1"/>
  <c r="S512" i="1"/>
  <c r="U512" i="1"/>
  <c r="X512" i="1"/>
  <c r="S513" i="1"/>
  <c r="U513" i="1"/>
  <c r="X513" i="1"/>
  <c r="S514" i="1"/>
  <c r="U514" i="1"/>
  <c r="X514" i="1"/>
  <c r="S515" i="1"/>
  <c r="U515" i="1"/>
  <c r="X515" i="1"/>
  <c r="S516" i="1"/>
  <c r="U516" i="1"/>
  <c r="X516" i="1"/>
  <c r="S517" i="1"/>
  <c r="U517" i="1"/>
  <c r="X517" i="1"/>
  <c r="S518" i="1"/>
  <c r="U518" i="1"/>
  <c r="X518" i="1"/>
  <c r="S520" i="1"/>
  <c r="U520" i="1"/>
  <c r="X520" i="1"/>
  <c r="S523" i="1"/>
  <c r="U523" i="1"/>
  <c r="X523" i="1"/>
  <c r="S528" i="1"/>
  <c r="U528" i="1"/>
  <c r="X528" i="1"/>
  <c r="S530" i="1"/>
  <c r="S531" i="1"/>
  <c r="U531" i="1"/>
  <c r="X531" i="1"/>
  <c r="S532" i="1"/>
  <c r="U532" i="1"/>
  <c r="X532" i="1"/>
  <c r="S533" i="1"/>
  <c r="U533" i="1"/>
  <c r="X533" i="1"/>
  <c r="S534" i="1"/>
  <c r="U534" i="1"/>
  <c r="X534" i="1"/>
  <c r="S535" i="1"/>
  <c r="U535" i="1"/>
  <c r="X535" i="1"/>
  <c r="S536" i="1"/>
  <c r="U536" i="1"/>
  <c r="X536" i="1"/>
  <c r="S538" i="1"/>
  <c r="U538" i="1"/>
  <c r="X538" i="1"/>
  <c r="S539" i="1"/>
  <c r="U539" i="1"/>
  <c r="X539" i="1"/>
  <c r="S540" i="1"/>
  <c r="U540" i="1"/>
  <c r="X540" i="1"/>
  <c r="S542" i="1"/>
  <c r="U542" i="1"/>
  <c r="X542" i="1"/>
  <c r="S543" i="1"/>
  <c r="S545" i="1"/>
  <c r="U545" i="1"/>
  <c r="X545" i="1"/>
  <c r="S546" i="1"/>
  <c r="U546" i="1"/>
  <c r="X546" i="1"/>
  <c r="S547" i="1"/>
  <c r="U547" i="1"/>
  <c r="X547" i="1"/>
  <c r="S548" i="1"/>
  <c r="U548" i="1"/>
  <c r="X548" i="1"/>
  <c r="S549" i="1"/>
  <c r="S550" i="1"/>
  <c r="U550" i="1"/>
  <c r="X550" i="1"/>
  <c r="S552" i="1"/>
  <c r="U552" i="1"/>
  <c r="X552" i="1"/>
  <c r="S553" i="1"/>
  <c r="U553" i="1"/>
  <c r="X553" i="1"/>
  <c r="S554" i="1"/>
  <c r="U554" i="1"/>
  <c r="X554" i="1"/>
  <c r="S555" i="1"/>
  <c r="U555" i="1"/>
  <c r="X555" i="1"/>
  <c r="S557" i="1"/>
  <c r="U557" i="1"/>
  <c r="X557" i="1"/>
  <c r="S558" i="1"/>
  <c r="U558" i="1"/>
  <c r="X558" i="1"/>
  <c r="S560" i="1"/>
  <c r="U560" i="1"/>
  <c r="X560" i="1"/>
  <c r="S562" i="1"/>
  <c r="U562" i="1"/>
  <c r="X562" i="1"/>
  <c r="S563" i="1"/>
  <c r="U563" i="1"/>
  <c r="X563" i="1"/>
  <c r="S564" i="1"/>
  <c r="U564" i="1"/>
  <c r="X564" i="1"/>
  <c r="S566" i="1"/>
  <c r="U566" i="1"/>
  <c r="X566" i="1"/>
  <c r="S567" i="1"/>
  <c r="U567" i="1"/>
  <c r="X567" i="1"/>
  <c r="S568" i="1"/>
  <c r="U568" i="1"/>
  <c r="X568" i="1"/>
  <c r="S570" i="1"/>
  <c r="U570" i="1"/>
  <c r="X570" i="1"/>
  <c r="S571" i="1"/>
  <c r="U571" i="1"/>
  <c r="X571" i="1"/>
  <c r="S573" i="1"/>
  <c r="U573" i="1"/>
  <c r="X573" i="1"/>
  <c r="S574" i="1"/>
  <c r="U574" i="1"/>
  <c r="X574" i="1"/>
  <c r="S575" i="1"/>
  <c r="U575" i="1"/>
  <c r="X575" i="1"/>
  <c r="S576" i="1"/>
  <c r="U576" i="1"/>
  <c r="X576" i="1"/>
  <c r="S577" i="1"/>
  <c r="U577" i="1"/>
  <c r="X577" i="1"/>
  <c r="S578" i="1"/>
  <c r="U578" i="1"/>
  <c r="X578" i="1"/>
  <c r="S579" i="1"/>
  <c r="U579" i="1"/>
  <c r="X579" i="1"/>
  <c r="S580" i="1"/>
  <c r="U580" i="1"/>
  <c r="X580" i="1"/>
  <c r="S581" i="1"/>
  <c r="U581" i="1"/>
  <c r="X581" i="1"/>
  <c r="S582" i="1"/>
  <c r="U582" i="1"/>
  <c r="X582" i="1"/>
  <c r="S583" i="1"/>
  <c r="U583" i="1"/>
  <c r="X583" i="1"/>
  <c r="S585" i="1"/>
  <c r="U585" i="1"/>
  <c r="X585" i="1"/>
  <c r="S586" i="1"/>
  <c r="U586" i="1"/>
  <c r="X586" i="1"/>
  <c r="S587" i="1"/>
  <c r="U587" i="1"/>
  <c r="X587" i="1"/>
  <c r="S588" i="1"/>
  <c r="U588" i="1"/>
  <c r="X588" i="1"/>
  <c r="S589" i="1"/>
  <c r="U589" i="1"/>
  <c r="X589" i="1"/>
  <c r="S590" i="1"/>
  <c r="U590" i="1"/>
  <c r="X590" i="1"/>
  <c r="S596" i="1"/>
  <c r="U596" i="1"/>
  <c r="X596" i="1"/>
  <c r="S597" i="1"/>
  <c r="U597" i="1"/>
  <c r="X597" i="1"/>
  <c r="S598" i="1"/>
  <c r="U598" i="1"/>
  <c r="X598" i="1"/>
  <c r="S599" i="1"/>
  <c r="U599" i="1"/>
  <c r="X599" i="1"/>
  <c r="S600" i="1"/>
  <c r="U600" i="1"/>
  <c r="X600" i="1"/>
  <c r="S602" i="1"/>
  <c r="U602" i="1"/>
  <c r="X602" i="1"/>
  <c r="S603" i="1"/>
  <c r="U603" i="1"/>
  <c r="X603" i="1"/>
  <c r="S604" i="1"/>
  <c r="U604" i="1"/>
  <c r="X604" i="1"/>
  <c r="S606" i="1"/>
  <c r="U606" i="1"/>
  <c r="X606" i="1"/>
  <c r="S607" i="1"/>
  <c r="U607" i="1"/>
  <c r="X607" i="1"/>
  <c r="S609" i="1"/>
  <c r="U609" i="1"/>
  <c r="X609" i="1"/>
  <c r="S611" i="1"/>
  <c r="U611" i="1"/>
  <c r="X611" i="1"/>
  <c r="S612" i="1"/>
  <c r="U612" i="1"/>
  <c r="X612" i="1"/>
  <c r="S613" i="1"/>
  <c r="U613" i="1"/>
  <c r="X613" i="1"/>
  <c r="S615" i="1"/>
  <c r="U615" i="1"/>
  <c r="X615" i="1"/>
  <c r="S616" i="1"/>
  <c r="U616" i="1"/>
  <c r="X616" i="1"/>
  <c r="S618" i="1"/>
  <c r="U618" i="1"/>
  <c r="X618" i="1"/>
  <c r="S619" i="1"/>
  <c r="U619" i="1"/>
  <c r="X619" i="1"/>
  <c r="S620" i="1"/>
  <c r="U620" i="1"/>
  <c r="X620" i="1"/>
  <c r="S622" i="1"/>
  <c r="U622" i="1"/>
  <c r="X622" i="1"/>
  <c r="S623" i="1"/>
  <c r="U623" i="1"/>
  <c r="X623" i="1"/>
  <c r="S624" i="1"/>
  <c r="U624" i="1"/>
  <c r="X624" i="1"/>
  <c r="S625" i="1"/>
  <c r="U625" i="1"/>
  <c r="X625" i="1"/>
  <c r="S626" i="1"/>
  <c r="U626" i="1"/>
  <c r="X626" i="1"/>
  <c r="S628" i="1"/>
  <c r="U628" i="1"/>
  <c r="X628" i="1"/>
  <c r="S630" i="1"/>
  <c r="U630" i="1"/>
  <c r="X630" i="1"/>
  <c r="S631" i="1"/>
  <c r="U631" i="1"/>
  <c r="X631" i="1"/>
  <c r="S632" i="1"/>
  <c r="U632" i="1"/>
  <c r="X632" i="1"/>
  <c r="S634" i="1"/>
  <c r="U634" i="1"/>
  <c r="X634" i="1"/>
  <c r="S635" i="1"/>
  <c r="U635" i="1"/>
  <c r="X635" i="1"/>
  <c r="S636" i="1"/>
  <c r="U636" i="1"/>
  <c r="X636" i="1"/>
  <c r="S638" i="1"/>
  <c r="U638" i="1"/>
  <c r="X638" i="1"/>
  <c r="S639" i="1"/>
  <c r="U639" i="1"/>
  <c r="X639" i="1"/>
  <c r="S641" i="1"/>
  <c r="U641" i="1"/>
  <c r="X641" i="1"/>
  <c r="S642" i="1"/>
  <c r="U642" i="1"/>
  <c r="X642" i="1"/>
  <c r="S643" i="1"/>
  <c r="U643" i="1"/>
  <c r="X643" i="1"/>
  <c r="S644" i="1"/>
  <c r="U644" i="1"/>
  <c r="X644" i="1"/>
  <c r="S645" i="1"/>
  <c r="U645" i="1"/>
  <c r="X645" i="1"/>
  <c r="S648" i="1"/>
  <c r="U648" i="1"/>
  <c r="X648" i="1"/>
  <c r="S650" i="1"/>
  <c r="U650" i="1"/>
  <c r="X650" i="1"/>
  <c r="S651" i="1"/>
  <c r="U651" i="1"/>
  <c r="X651" i="1"/>
  <c r="S652" i="1"/>
  <c r="U652" i="1"/>
  <c r="X652" i="1"/>
  <c r="S653" i="1"/>
  <c r="U653" i="1"/>
  <c r="X653" i="1"/>
  <c r="S655" i="1"/>
  <c r="U655" i="1"/>
  <c r="X655" i="1"/>
  <c r="S656" i="1"/>
  <c r="U656" i="1"/>
  <c r="X656" i="1"/>
  <c r="S657" i="1"/>
  <c r="U657" i="1"/>
  <c r="X657" i="1"/>
  <c r="S660" i="1"/>
  <c r="U660" i="1"/>
  <c r="X660" i="1"/>
  <c r="U661" i="1"/>
  <c r="X661" i="1"/>
  <c r="U663" i="1"/>
  <c r="X663" i="1"/>
  <c r="U664" i="1"/>
  <c r="X664" i="1"/>
  <c r="S666" i="1"/>
  <c r="U666" i="1"/>
  <c r="X666" i="1"/>
  <c r="S667" i="1"/>
  <c r="U667" i="1"/>
  <c r="X667" i="1"/>
  <c r="S668" i="1"/>
  <c r="U668" i="1"/>
  <c r="X668" i="1"/>
  <c r="S669" i="1"/>
  <c r="U669" i="1"/>
  <c r="X669" i="1"/>
  <c r="S670" i="1"/>
  <c r="U670" i="1"/>
  <c r="X670" i="1"/>
  <c r="S671" i="1"/>
  <c r="U671" i="1"/>
  <c r="X671" i="1"/>
  <c r="S672" i="1"/>
  <c r="U672" i="1"/>
  <c r="X672" i="1"/>
  <c r="S677" i="1"/>
  <c r="U677" i="1"/>
  <c r="S678" i="1"/>
  <c r="U678" i="1"/>
  <c r="X678" i="1"/>
  <c r="S682" i="1"/>
  <c r="U682" i="1"/>
  <c r="X682" i="1"/>
  <c r="S683" i="1"/>
  <c r="U683" i="1"/>
  <c r="X683" i="1"/>
  <c r="S706" i="1"/>
  <c r="U706" i="1"/>
  <c r="X706" i="1"/>
  <c r="S707" i="1"/>
  <c r="U707" i="1"/>
  <c r="X707" i="1"/>
  <c r="S708" i="1"/>
  <c r="U708" i="1"/>
  <c r="X708" i="1"/>
  <c r="S709" i="1"/>
  <c r="U709" i="1"/>
  <c r="X709" i="1"/>
  <c r="S711" i="1"/>
  <c r="U711" i="1"/>
  <c r="X711" i="1"/>
  <c r="S717" i="1"/>
  <c r="U717" i="1"/>
  <c r="X717" i="1"/>
  <c r="S718" i="1"/>
  <c r="U718" i="1"/>
  <c r="X718" i="1"/>
  <c r="S719" i="1"/>
  <c r="U719" i="1"/>
  <c r="X719" i="1"/>
  <c r="S720" i="1"/>
  <c r="U720" i="1"/>
  <c r="X720" i="1"/>
  <c r="S721" i="1"/>
  <c r="U721" i="1"/>
  <c r="X721" i="1"/>
  <c r="S722" i="1"/>
  <c r="U722" i="1"/>
  <c r="X722" i="1"/>
  <c r="S723" i="1"/>
  <c r="U723" i="1"/>
  <c r="X723" i="1"/>
  <c r="S725" i="1"/>
  <c r="U725" i="1"/>
  <c r="X725" i="1"/>
  <c r="S726" i="1"/>
  <c r="U726" i="1"/>
  <c r="X726" i="1"/>
  <c r="S727" i="1"/>
  <c r="U727" i="1"/>
  <c r="X727" i="1"/>
  <c r="S736" i="1"/>
  <c r="U736" i="1"/>
  <c r="X736" i="1"/>
  <c r="S742" i="1"/>
  <c r="U742" i="1"/>
  <c r="X742" i="1"/>
  <c r="S743" i="1"/>
  <c r="U743" i="1"/>
  <c r="X743" i="1"/>
  <c r="S744" i="1"/>
  <c r="U744" i="1"/>
  <c r="X744" i="1"/>
  <c r="S745" i="1"/>
  <c r="U745" i="1"/>
  <c r="X745" i="1"/>
  <c r="S747" i="1"/>
  <c r="U747" i="1"/>
  <c r="X747" i="1"/>
  <c r="S748" i="1"/>
  <c r="U748" i="1"/>
  <c r="X748" i="1"/>
  <c r="S749" i="1"/>
  <c r="U749" i="1"/>
  <c r="X749" i="1"/>
  <c r="S750" i="1"/>
  <c r="U750" i="1"/>
  <c r="X750" i="1"/>
  <c r="S751" i="1"/>
  <c r="U751" i="1"/>
  <c r="X751" i="1"/>
  <c r="S752" i="1"/>
  <c r="U752" i="1"/>
  <c r="X752" i="1"/>
  <c r="S754" i="1"/>
  <c r="U754" i="1"/>
  <c r="X754" i="1"/>
  <c r="S755" i="1"/>
  <c r="U755" i="1"/>
  <c r="X755" i="1"/>
  <c r="S756" i="1"/>
  <c r="U756" i="1"/>
  <c r="X756" i="1"/>
  <c r="S757" i="1"/>
  <c r="U757" i="1"/>
  <c r="X757" i="1"/>
  <c r="S760" i="1"/>
  <c r="U760" i="1"/>
  <c r="X760" i="1"/>
  <c r="S761" i="1"/>
  <c r="U761" i="1"/>
  <c r="X761" i="1"/>
  <c r="S762" i="1"/>
  <c r="U762" i="1"/>
  <c r="X762" i="1"/>
  <c r="S763" i="1"/>
  <c r="U763" i="1"/>
  <c r="X763" i="1"/>
  <c r="S764" i="1"/>
  <c r="U764" i="1"/>
  <c r="X764" i="1"/>
  <c r="S765" i="1"/>
  <c r="U765" i="1"/>
  <c r="X765" i="1"/>
  <c r="S766" i="1"/>
  <c r="U766" i="1"/>
  <c r="X766" i="1"/>
  <c r="S767" i="1"/>
  <c r="U767" i="1"/>
  <c r="X767" i="1"/>
  <c r="S768" i="1"/>
  <c r="U768" i="1"/>
  <c r="X768" i="1"/>
  <c r="S770" i="1"/>
  <c r="U770" i="1"/>
  <c r="X770" i="1"/>
  <c r="S771" i="1"/>
  <c r="U771" i="1"/>
  <c r="X771" i="1"/>
  <c r="S772" i="1"/>
  <c r="U772" i="1"/>
  <c r="X772" i="1"/>
  <c r="S775" i="1"/>
  <c r="U775" i="1"/>
  <c r="X775" i="1"/>
  <c r="S776" i="1"/>
  <c r="U776" i="1"/>
  <c r="X776" i="1"/>
  <c r="S777" i="1"/>
  <c r="U777" i="1"/>
  <c r="X777" i="1"/>
  <c r="S779" i="1"/>
  <c r="U779" i="1"/>
  <c r="X779" i="1"/>
  <c r="S780" i="1"/>
  <c r="U780" i="1"/>
  <c r="X780" i="1"/>
  <c r="S781" i="1"/>
  <c r="U781" i="1"/>
  <c r="X781" i="1"/>
  <c r="S782" i="1"/>
  <c r="U782" i="1"/>
  <c r="X782" i="1"/>
  <c r="S783" i="1"/>
  <c r="U783" i="1"/>
  <c r="X783" i="1"/>
  <c r="S785" i="1"/>
  <c r="U785" i="1"/>
  <c r="X785" i="1"/>
  <c r="S787" i="1"/>
  <c r="U787" i="1"/>
  <c r="X787" i="1"/>
  <c r="S788" i="1"/>
  <c r="U788" i="1"/>
  <c r="X788" i="1"/>
  <c r="S789" i="1"/>
  <c r="U789" i="1"/>
  <c r="X789" i="1"/>
  <c r="S791" i="1"/>
  <c r="U791" i="1"/>
  <c r="X791" i="1"/>
  <c r="S792" i="1"/>
  <c r="U792" i="1"/>
  <c r="X792" i="1"/>
  <c r="S794" i="1"/>
  <c r="U794" i="1"/>
  <c r="X794" i="1"/>
  <c r="S795" i="1"/>
  <c r="U795" i="1"/>
  <c r="X795" i="1"/>
  <c r="S796" i="1"/>
  <c r="U796" i="1"/>
  <c r="X796" i="1"/>
  <c r="S798" i="1"/>
  <c r="U798" i="1"/>
  <c r="X798" i="1"/>
  <c r="S799" i="1"/>
  <c r="U799" i="1"/>
  <c r="X799" i="1"/>
  <c r="S800" i="1"/>
  <c r="U800" i="1"/>
  <c r="X800" i="1"/>
  <c r="S801" i="1"/>
  <c r="U801" i="1"/>
  <c r="X801" i="1"/>
  <c r="S802" i="1"/>
  <c r="U802" i="1"/>
  <c r="X802" i="1"/>
  <c r="S803" i="1"/>
  <c r="U803" i="1"/>
  <c r="X803" i="1"/>
  <c r="S804" i="1"/>
  <c r="U804" i="1"/>
  <c r="X804" i="1"/>
  <c r="S805" i="1"/>
  <c r="U805" i="1"/>
  <c r="X805" i="1"/>
  <c r="S806" i="1"/>
  <c r="U806" i="1"/>
  <c r="X806" i="1"/>
  <c r="S807" i="1"/>
  <c r="U807" i="1"/>
  <c r="X807" i="1"/>
  <c r="S808" i="1"/>
  <c r="U808" i="1"/>
  <c r="X808" i="1"/>
  <c r="S809" i="1"/>
  <c r="U809" i="1"/>
  <c r="X809" i="1"/>
  <c r="S810" i="1"/>
  <c r="U810" i="1"/>
  <c r="X810" i="1"/>
  <c r="S811" i="1"/>
  <c r="U811" i="1"/>
  <c r="X811" i="1"/>
  <c r="U29" i="1"/>
  <c r="X29" i="1"/>
  <c r="U33" i="1"/>
  <c r="X33" i="1"/>
  <c r="U34" i="1"/>
  <c r="X34" i="1"/>
  <c r="U35" i="1"/>
  <c r="X35" i="1"/>
  <c r="U36" i="1"/>
  <c r="X36" i="1"/>
  <c r="U18" i="1"/>
  <c r="X18" i="1"/>
  <c r="AB202" i="1"/>
  <c r="AB144" i="1"/>
  <c r="AB119" i="1"/>
  <c r="AB145" i="1"/>
  <c r="AB147" i="1"/>
  <c r="AB150" i="1"/>
  <c r="AB170" i="1"/>
  <c r="AB174" i="1"/>
  <c r="AB183" i="1"/>
  <c r="AB194" i="1"/>
  <c r="AB196" i="1"/>
  <c r="AB198" i="1"/>
  <c r="AB220" i="1"/>
  <c r="AB225" i="1"/>
  <c r="AB227" i="1"/>
  <c r="AB243" i="1"/>
  <c r="AB466" i="1"/>
  <c r="W677" i="1"/>
  <c r="X677" i="1"/>
  <c r="W678" i="1"/>
  <c r="W810" i="1"/>
  <c r="W798" i="1"/>
  <c r="W776" i="1"/>
  <c r="W765" i="1"/>
  <c r="W750" i="1"/>
  <c r="W723" i="1"/>
  <c r="W657" i="1"/>
  <c r="W641" i="1"/>
  <c r="W619" i="1"/>
  <c r="W602" i="1"/>
  <c r="W583" i="1"/>
  <c r="W570" i="1"/>
  <c r="W548" i="1"/>
  <c r="W533" i="1"/>
  <c r="W513" i="1"/>
  <c r="W493" i="1"/>
  <c r="W477" i="1"/>
  <c r="W459" i="1"/>
  <c r="W446" i="1"/>
  <c r="W409" i="1"/>
  <c r="W397" i="1"/>
  <c r="W385" i="1"/>
  <c r="W373" i="1"/>
  <c r="W299" i="1"/>
  <c r="W250" i="1"/>
  <c r="W219" i="1"/>
  <c r="W199" i="1"/>
  <c r="W175" i="1"/>
  <c r="W146" i="1"/>
  <c r="W119" i="1"/>
  <c r="W63" i="1"/>
  <c r="W58" i="1"/>
  <c r="W801" i="1"/>
  <c r="W785" i="1"/>
  <c r="W768" i="1"/>
  <c r="W754" i="1"/>
  <c r="W722" i="1"/>
  <c r="W663" i="1"/>
  <c r="W481" i="1"/>
  <c r="W476" i="1"/>
  <c r="W471" i="1"/>
  <c r="W463" i="1"/>
  <c r="W458" i="1"/>
  <c r="W453" i="1"/>
  <c r="W449" i="1"/>
  <c r="W445" i="1"/>
  <c r="W441" i="1"/>
  <c r="W437" i="1"/>
  <c r="W412" i="1"/>
  <c r="W408" i="1"/>
  <c r="W404" i="1"/>
  <c r="W400" i="1"/>
  <c r="W396" i="1"/>
  <c r="W392" i="1"/>
  <c r="W388" i="1"/>
  <c r="W384" i="1"/>
  <c r="W380" i="1"/>
  <c r="W376" i="1"/>
  <c r="W372" i="1"/>
  <c r="W366" i="1"/>
  <c r="W362" i="1"/>
  <c r="W357" i="1"/>
  <c r="W352" i="1"/>
  <c r="W306" i="1"/>
  <c r="W302" i="1"/>
  <c r="W297" i="1"/>
  <c r="W281" i="1"/>
  <c r="W265" i="1"/>
  <c r="W249" i="1"/>
  <c r="W228" i="1"/>
  <c r="W224" i="1"/>
  <c r="W218" i="1"/>
  <c r="W213" i="1"/>
  <c r="W205" i="1"/>
  <c r="W197" i="1"/>
  <c r="W186" i="1"/>
  <c r="W178" i="1"/>
  <c r="W171" i="1"/>
  <c r="W166" i="1"/>
  <c r="W158" i="1"/>
  <c r="W144" i="1"/>
  <c r="W127" i="1"/>
  <c r="W122" i="1"/>
  <c r="W112" i="1"/>
  <c r="W80" i="1"/>
  <c r="W76" i="1"/>
  <c r="W61" i="1"/>
  <c r="W57" i="1"/>
  <c r="W50" i="1"/>
  <c r="W46" i="1"/>
  <c r="W802" i="1"/>
  <c r="W787" i="1"/>
  <c r="W770" i="1"/>
  <c r="W755" i="1"/>
  <c r="W736" i="1"/>
  <c r="W669" i="1"/>
  <c r="W652" i="1"/>
  <c r="W635" i="1"/>
  <c r="W624" i="1"/>
  <c r="W607" i="1"/>
  <c r="W597" i="1"/>
  <c r="W579" i="1"/>
  <c r="W564" i="1"/>
  <c r="W553" i="1"/>
  <c r="W528" i="1"/>
  <c r="W504" i="1"/>
  <c r="W489" i="1"/>
  <c r="W472" i="1"/>
  <c r="W442" i="1"/>
  <c r="W413" i="1"/>
  <c r="W401" i="1"/>
  <c r="W389" i="1"/>
  <c r="W377" i="1"/>
  <c r="W358" i="1"/>
  <c r="W307" i="1"/>
  <c r="W282" i="1"/>
  <c r="W229" i="1"/>
  <c r="W214" i="1"/>
  <c r="W187" i="1"/>
  <c r="W159" i="1"/>
  <c r="W123" i="1"/>
  <c r="W77" i="1"/>
  <c r="W47" i="1"/>
  <c r="W805" i="1"/>
  <c r="W791" i="1"/>
  <c r="W775" i="1"/>
  <c r="W760" i="1"/>
  <c r="W744" i="1"/>
  <c r="W727" i="1"/>
  <c r="W709" i="1"/>
  <c r="W672" i="1"/>
  <c r="W656" i="1"/>
  <c r="W644" i="1"/>
  <c r="W634" i="1"/>
  <c r="W623" i="1"/>
  <c r="W612" i="1"/>
  <c r="W600" i="1"/>
  <c r="W587" i="1"/>
  <c r="W578" i="1"/>
  <c r="W568" i="1"/>
  <c r="W557" i="1"/>
  <c r="W547" i="1"/>
  <c r="W536" i="1"/>
  <c r="W523" i="1"/>
  <c r="W512" i="1"/>
  <c r="W503" i="1"/>
  <c r="W487" i="1"/>
  <c r="W808" i="1"/>
  <c r="W804" i="1"/>
  <c r="W800" i="1"/>
  <c r="W795" i="1"/>
  <c r="W789" i="1"/>
  <c r="W783" i="1"/>
  <c r="W779" i="1"/>
  <c r="W772" i="1"/>
  <c r="W767" i="1"/>
  <c r="W763" i="1"/>
  <c r="W757" i="1"/>
  <c r="W752" i="1"/>
  <c r="W748" i="1"/>
  <c r="W743" i="1"/>
  <c r="W726" i="1"/>
  <c r="W721" i="1"/>
  <c r="W717" i="1"/>
  <c r="W708" i="1"/>
  <c r="W682" i="1"/>
  <c r="W671" i="1"/>
  <c r="W667" i="1"/>
  <c r="W661" i="1"/>
  <c r="W655" i="1"/>
  <c r="W650" i="1"/>
  <c r="W643" i="1"/>
  <c r="W638" i="1"/>
  <c r="W632" i="1"/>
  <c r="W626" i="1"/>
  <c r="W622" i="1"/>
  <c r="W616" i="1"/>
  <c r="W611" i="1"/>
  <c r="W604" i="1"/>
  <c r="W599" i="1"/>
  <c r="W590" i="1"/>
  <c r="W586" i="1"/>
  <c r="W581" i="1"/>
  <c r="W577" i="1"/>
  <c r="W573" i="1"/>
  <c r="W567" i="1"/>
  <c r="W562" i="1"/>
  <c r="W555" i="1"/>
  <c r="W550" i="1"/>
  <c r="W546" i="1"/>
  <c r="W540" i="1"/>
  <c r="W535" i="1"/>
  <c r="W531" i="1"/>
  <c r="W520" i="1"/>
  <c r="W515" i="1"/>
  <c r="W511" i="1"/>
  <c r="W506" i="1"/>
  <c r="W502" i="1"/>
  <c r="W498" i="1"/>
  <c r="W491" i="1"/>
  <c r="W485" i="1"/>
  <c r="W480" i="1"/>
  <c r="W475" i="1"/>
  <c r="W470" i="1"/>
  <c r="W462" i="1"/>
  <c r="W457" i="1"/>
  <c r="W452" i="1"/>
  <c r="W448" i="1"/>
  <c r="W444" i="1"/>
  <c r="W440" i="1"/>
  <c r="W436" i="1"/>
  <c r="W411" i="1"/>
  <c r="W407" i="1"/>
  <c r="W403" i="1"/>
  <c r="W399" i="1"/>
  <c r="W395" i="1"/>
  <c r="W391" i="1"/>
  <c r="W387" i="1"/>
  <c r="W383" i="1"/>
  <c r="W379" i="1"/>
  <c r="W375" i="1"/>
  <c r="W371" i="1"/>
  <c r="W365" i="1"/>
  <c r="W361" i="1"/>
  <c r="W356" i="1"/>
  <c r="W351" i="1"/>
  <c r="W305" i="1"/>
  <c r="W295" i="1"/>
  <c r="W273" i="1"/>
  <c r="W263" i="1"/>
  <c r="W248" i="1"/>
  <c r="W227" i="1"/>
  <c r="W222" i="1"/>
  <c r="W216" i="1"/>
  <c r="W212" i="1"/>
  <c r="W203" i="1"/>
  <c r="W195" i="1"/>
  <c r="W184" i="1"/>
  <c r="W177" i="1"/>
  <c r="W169" i="1"/>
  <c r="W164" i="1"/>
  <c r="W149" i="1"/>
  <c r="W133" i="1"/>
  <c r="W125" i="1"/>
  <c r="W121" i="1"/>
  <c r="W109" i="1"/>
  <c r="W79" i="1"/>
  <c r="W75" i="1"/>
  <c r="W60" i="1"/>
  <c r="W56" i="1"/>
  <c r="W49" i="1"/>
  <c r="W43" i="1"/>
  <c r="W806" i="1"/>
  <c r="W792" i="1"/>
  <c r="W781" i="1"/>
  <c r="W761" i="1"/>
  <c r="W745" i="1"/>
  <c r="W719" i="1"/>
  <c r="W664" i="1"/>
  <c r="W645" i="1"/>
  <c r="W630" i="1"/>
  <c r="W613" i="1"/>
  <c r="W588" i="1"/>
  <c r="W575" i="1"/>
  <c r="W558" i="1"/>
  <c r="W538" i="1"/>
  <c r="W517" i="1"/>
  <c r="W508" i="1"/>
  <c r="W482" i="1"/>
  <c r="W465" i="1"/>
  <c r="W450" i="1"/>
  <c r="W405" i="1"/>
  <c r="W393" i="1"/>
  <c r="W381" i="1"/>
  <c r="W363" i="1"/>
  <c r="W353" i="1"/>
  <c r="W303" i="1"/>
  <c r="W267" i="1"/>
  <c r="W225" i="1"/>
  <c r="W209" i="1"/>
  <c r="W180" i="1"/>
  <c r="W167" i="1"/>
  <c r="W129" i="1"/>
  <c r="W106" i="1"/>
  <c r="W54" i="1"/>
  <c r="W809" i="1"/>
  <c r="W796" i="1"/>
  <c r="W780" i="1"/>
  <c r="W764" i="1"/>
  <c r="W749" i="1"/>
  <c r="W718" i="1"/>
  <c r="W683" i="1"/>
  <c r="W668" i="1"/>
  <c r="W651" i="1"/>
  <c r="W639" i="1"/>
  <c r="W628" i="1"/>
  <c r="W618" i="1"/>
  <c r="W606" i="1"/>
  <c r="W596" i="1"/>
  <c r="W582" i="1"/>
  <c r="W574" i="1"/>
  <c r="W563" i="1"/>
  <c r="W552" i="1"/>
  <c r="W542" i="1"/>
  <c r="W532" i="1"/>
  <c r="W516" i="1"/>
  <c r="W507" i="1"/>
  <c r="W499" i="1"/>
  <c r="W492" i="1"/>
  <c r="W811" i="1"/>
  <c r="W807" i="1"/>
  <c r="W803" i="1"/>
  <c r="W799" i="1"/>
  <c r="W794" i="1"/>
  <c r="W788" i="1"/>
  <c r="W782" i="1"/>
  <c r="W777" i="1"/>
  <c r="W771" i="1"/>
  <c r="W766" i="1"/>
  <c r="W762" i="1"/>
  <c r="W756" i="1"/>
  <c r="W751" i="1"/>
  <c r="W747" i="1"/>
  <c r="W742" i="1"/>
  <c r="W725" i="1"/>
  <c r="W720" i="1"/>
  <c r="W711" i="1"/>
  <c r="W670" i="1"/>
  <c r="W666" i="1"/>
  <c r="W660" i="1"/>
  <c r="W653" i="1"/>
  <c r="W648" i="1"/>
  <c r="W642" i="1"/>
  <c r="W636" i="1"/>
  <c r="W631" i="1"/>
  <c r="W625" i="1"/>
  <c r="W620" i="1"/>
  <c r="W615" i="1"/>
  <c r="W609" i="1"/>
  <c r="W603" i="1"/>
  <c r="W598" i="1"/>
  <c r="W589" i="1"/>
  <c r="W585" i="1"/>
  <c r="W580" i="1"/>
  <c r="W576" i="1"/>
  <c r="W571" i="1"/>
  <c r="W566" i="1"/>
  <c r="W560" i="1"/>
  <c r="W554" i="1"/>
  <c r="W545" i="1"/>
  <c r="W539" i="1"/>
  <c r="W534" i="1"/>
  <c r="W518" i="1"/>
  <c r="W514" i="1"/>
  <c r="W509" i="1"/>
  <c r="W505" i="1"/>
  <c r="W501" i="1"/>
  <c r="W497" i="1"/>
  <c r="W490" i="1"/>
  <c r="W478" i="1"/>
  <c r="W473" i="1"/>
  <c r="W469" i="1"/>
  <c r="W456" i="1"/>
  <c r="W451" i="1"/>
  <c r="W447" i="1"/>
  <c r="W439" i="1"/>
  <c r="W435" i="1"/>
  <c r="W410" i="1"/>
  <c r="W402" i="1"/>
  <c r="W398" i="1"/>
  <c r="W394" i="1"/>
  <c r="W386" i="1"/>
  <c r="W382" i="1"/>
  <c r="W378" i="1"/>
  <c r="W368" i="1"/>
  <c r="W364" i="1"/>
  <c r="W360" i="1"/>
  <c r="W354" i="1"/>
  <c r="W349" i="1"/>
  <c r="W308" i="1"/>
  <c r="W304" i="1"/>
  <c r="W300" i="1"/>
  <c r="W269" i="1"/>
  <c r="W262" i="1"/>
  <c r="W244" i="1"/>
  <c r="W226" i="1"/>
  <c r="W221" i="1"/>
  <c r="W215" i="1"/>
  <c r="W211" i="1"/>
  <c r="W201" i="1"/>
  <c r="W189" i="1"/>
  <c r="W168" i="1"/>
  <c r="W160" i="1"/>
  <c r="W148" i="1"/>
  <c r="W132" i="1"/>
  <c r="W124" i="1"/>
  <c r="W120" i="1"/>
  <c r="W108" i="1"/>
  <c r="W78" i="1"/>
  <c r="W66" i="1"/>
  <c r="W59" i="1"/>
  <c r="W55" i="1"/>
  <c r="W48" i="1"/>
  <c r="W706" i="1"/>
  <c r="W707" i="1"/>
  <c r="W18" i="1"/>
  <c r="W36" i="1"/>
  <c r="W29" i="1"/>
  <c r="W35" i="1"/>
  <c r="W34" i="1"/>
  <c r="W33" i="1"/>
  <c r="U543" i="1"/>
  <c r="X543" i="1"/>
  <c r="U500" i="1"/>
  <c r="X500" i="1"/>
  <c r="U455" i="1"/>
  <c r="X455" i="1"/>
  <c r="U438" i="1"/>
  <c r="X438" i="1"/>
  <c r="U367" i="1"/>
  <c r="X367" i="1"/>
  <c r="U350" i="1"/>
  <c r="X350" i="1"/>
  <c r="U293" i="1"/>
  <c r="X293" i="1"/>
  <c r="U549" i="1"/>
  <c r="X549" i="1"/>
  <c r="U530" i="1"/>
  <c r="X530" i="1"/>
  <c r="U483" i="1"/>
  <c r="X483" i="1"/>
  <c r="U443" i="1"/>
  <c r="X443" i="1"/>
  <c r="U406" i="1"/>
  <c r="X406" i="1"/>
  <c r="U390" i="1"/>
  <c r="X390" i="1"/>
  <c r="U374" i="1"/>
  <c r="X374" i="1"/>
  <c r="U301" i="1"/>
  <c r="X301" i="1"/>
  <c r="U176" i="1"/>
  <c r="X176" i="1"/>
  <c r="U460" i="1"/>
  <c r="X460" i="1"/>
  <c r="U355" i="1"/>
  <c r="X355" i="1"/>
  <c r="W549" i="1"/>
  <c r="W301" i="1"/>
  <c r="W293" i="1"/>
  <c r="W355" i="1"/>
  <c r="W500" i="1"/>
  <c r="W176" i="1"/>
  <c r="W406" i="1"/>
  <c r="W438" i="1"/>
  <c r="W443" i="1"/>
  <c r="W455" i="1"/>
  <c r="W374" i="1"/>
  <c r="W483" i="1"/>
  <c r="W350" i="1"/>
  <c r="W460" i="1"/>
  <c r="W390" i="1"/>
  <c r="W530" i="1"/>
  <c r="W367" i="1"/>
  <c r="W543" i="1"/>
  <c r="R7" i="1"/>
  <c r="Q7" i="1"/>
  <c r="AD47" i="1"/>
  <c r="AC47" i="1"/>
  <c r="AD48" i="1"/>
  <c r="AC48" i="1"/>
  <c r="AC49" i="1"/>
  <c r="AD50" i="1"/>
  <c r="AC50" i="1"/>
  <c r="A348" i="1" l="1"/>
  <c r="A348" i="1" a="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<sst xmlns="http://schemas.openxmlformats.org/spreadsheetml/2006/main" count="7256" uniqueCount="1937">
  <si>
    <t>Kód položky</t>
  </si>
  <si>
    <t>Název položky</t>
  </si>
  <si>
    <t>Balení (pcs/ctn)</t>
  </si>
  <si>
    <t>KAT</t>
  </si>
  <si>
    <t>Zápalnice</t>
  </si>
  <si>
    <t>ADR</t>
  </si>
  <si>
    <t>CBM            ctn</t>
  </si>
  <si>
    <t>Balení v kartónu</t>
  </si>
  <si>
    <t>NEC     (g)</t>
  </si>
  <si>
    <t>Duration (sec.)</t>
  </si>
  <si>
    <t>Popis efektu</t>
  </si>
  <si>
    <t>Stav skladu</t>
  </si>
  <si>
    <t>CELKEM CZK</t>
  </si>
  <si>
    <t>Celková hmotnost               (KG)</t>
  </si>
  <si>
    <t>Zákaznická sleva %</t>
  </si>
  <si>
    <t>Zákaznické číslo</t>
  </si>
  <si>
    <t>PPP3040</t>
  </si>
  <si>
    <t>100/1</t>
  </si>
  <si>
    <t>F2</t>
  </si>
  <si>
    <t>1.4G</t>
  </si>
  <si>
    <t>VYPRODÁNO</t>
  </si>
  <si>
    <t>SFA1801</t>
  </si>
  <si>
    <t>BP0038P</t>
  </si>
  <si>
    <t>FP3</t>
  </si>
  <si>
    <t>FP3 NEW EDITION 20ks/pcs</t>
  </si>
  <si>
    <t>F3</t>
  </si>
  <si>
    <t>1.3G</t>
  </si>
  <si>
    <t>SKLADEM</t>
  </si>
  <si>
    <t>TXP788-20</t>
  </si>
  <si>
    <t>75/1</t>
  </si>
  <si>
    <t>TXP632-20</t>
  </si>
  <si>
    <t>TXP340</t>
  </si>
  <si>
    <t xml:space="preserve">"MALÁ PYROTECHNIKA" / "SMALL PYROTECHNICS"   </t>
  </si>
  <si>
    <t>PPX8500</t>
  </si>
  <si>
    <t>F1</t>
  </si>
  <si>
    <t>PPT0648</t>
  </si>
  <si>
    <t>36/1</t>
  </si>
  <si>
    <t>Spinner / Wirbel</t>
  </si>
  <si>
    <t>PPX6212</t>
  </si>
  <si>
    <t>FEUER FALTER - 4ks/psc; 2022</t>
  </si>
  <si>
    <t>25/18/1</t>
  </si>
  <si>
    <t>PPT1260</t>
  </si>
  <si>
    <t>HAPPY BUTTERFLY - 12ks/psc; 2022</t>
  </si>
  <si>
    <t>60/1</t>
  </si>
  <si>
    <t>PPD0306</t>
  </si>
  <si>
    <t xml:space="preserve"> P1</t>
  </si>
  <si>
    <t>Set of smokes (small balls):2x red, 2x green, 2x yellow.</t>
  </si>
  <si>
    <t>PPX6300</t>
  </si>
  <si>
    <t>MAGIC WHIP - 12ks/psc; 2022</t>
  </si>
  <si>
    <t>72/1</t>
  </si>
  <si>
    <t>Crackling granules /Knatterartikel</t>
  </si>
  <si>
    <t>PRSKAVKY / SPARKLERS</t>
  </si>
  <si>
    <t>PPS1610</t>
  </si>
  <si>
    <t>35sec.</t>
  </si>
  <si>
    <t>POSLEDNÍ KUSY</t>
  </si>
  <si>
    <t>PPS2810</t>
  </si>
  <si>
    <t>70sec.</t>
  </si>
  <si>
    <t>PPS4010</t>
  </si>
  <si>
    <t>100sec</t>
  </si>
  <si>
    <t>180sec</t>
  </si>
  <si>
    <t>Sparklers 70cm</t>
  </si>
  <si>
    <t>PPS7008</t>
  </si>
  <si>
    <t>PRSKAVKY 70 cm - 8ks/pcs ; 2021</t>
  </si>
  <si>
    <t>PPS9010</t>
  </si>
  <si>
    <t>250sec</t>
  </si>
  <si>
    <t>BATERIE ŘÍMSKÝCH SVÍCÍ / BATTERY OF ROMAN CANDLE</t>
  </si>
  <si>
    <t>PPBC21001</t>
  </si>
  <si>
    <t>12/1</t>
  </si>
  <si>
    <t>80sec</t>
  </si>
  <si>
    <t>PPBC10021</t>
  </si>
  <si>
    <t>40/1</t>
  </si>
  <si>
    <t>DÝMOVNICE / SMOKES</t>
  </si>
  <si>
    <t>T1</t>
  </si>
  <si>
    <t>60sec</t>
  </si>
  <si>
    <t>PPD0406</t>
  </si>
  <si>
    <t>10/1</t>
  </si>
  <si>
    <t>P1</t>
  </si>
  <si>
    <t>40sec</t>
  </si>
  <si>
    <t>2x red, 2x white, 
1x yellow, 1x blue</t>
  </si>
  <si>
    <t>FONTÁNY / FOUNTAINS</t>
  </si>
  <si>
    <t>PPF01031</t>
  </si>
  <si>
    <t>48/1</t>
  </si>
  <si>
    <t>12sec</t>
  </si>
  <si>
    <t>Silver fountain.</t>
  </si>
  <si>
    <t>PPF08400</t>
  </si>
  <si>
    <t>MIX OF FOUNTAINS</t>
  </si>
  <si>
    <t>10/2</t>
  </si>
  <si>
    <t>45sec</t>
  </si>
  <si>
    <t>1xPPF08200: Ti-flower w/blue pistil/white chrys flower and blue pearls; 1xPPF08300: Silver aluminium dross, silver crackling and red, green pearls.</t>
  </si>
  <si>
    <t>PPF11500</t>
  </si>
  <si>
    <t>SILVER - 2ks/psc; 2022</t>
  </si>
  <si>
    <t>15/1</t>
  </si>
  <si>
    <t>11"</t>
  </si>
  <si>
    <t>PPF13800</t>
  </si>
  <si>
    <t>8/1</t>
  </si>
  <si>
    <t>Vulkán 13" FOUNTAIN má efekt multiefektního různobarevného gejzíru sršícího do výšky až 6 metrů.</t>
  </si>
  <si>
    <t>PPF051022</t>
  </si>
  <si>
    <t>PPF071025</t>
  </si>
  <si>
    <t>18/1</t>
  </si>
  <si>
    <t>RAKETY, SETY / ROCKETS, SETS</t>
  </si>
  <si>
    <t>PPRS0405</t>
  </si>
  <si>
    <t>PPRS09021</t>
  </si>
  <si>
    <t>PPRS11021</t>
  </si>
  <si>
    <t>PPRS17031</t>
  </si>
  <si>
    <t>PPRS21041</t>
  </si>
  <si>
    <t>FLY EAGLE - 21ks; 2021</t>
  </si>
  <si>
    <t xml:space="preserve">PPRS04011 </t>
  </si>
  <si>
    <t>FLY VULTURE - 4ks/psc; 2022</t>
  </si>
  <si>
    <t>24/1</t>
  </si>
  <si>
    <t>42-2 Red Coco+White Strobe (1pc); 42-3 Brocade Crown+Blue Peony (1pc); 42-4 Silver Chrys to Red+White Strobe (1pc); 42-5 Silver Coco+Crackling (1pc).</t>
  </si>
  <si>
    <t>PPR04245</t>
  </si>
  <si>
    <t>Whistling to report</t>
  </si>
  <si>
    <t>Blue pearl. Yellow pearl, red peony, white strobe, green peony, Ti-chrys, red strobe</t>
  </si>
  <si>
    <t>PPSS20801</t>
  </si>
  <si>
    <t>48/6</t>
  </si>
  <si>
    <t>6*2sec</t>
  </si>
  <si>
    <t>Red tail to red and green peony.</t>
  </si>
  <si>
    <t>PPSS30901</t>
  </si>
  <si>
    <t>30/4</t>
  </si>
  <si>
    <t>4*2sec</t>
  </si>
  <si>
    <t>Crown tail to brocade crown w/blue stars.</t>
  </si>
  <si>
    <t>PPSS30902</t>
  </si>
  <si>
    <t>Silver crackling tail to crackling chrysanthemum Flowers.</t>
  </si>
  <si>
    <t>KOMPAKTY 16 RAN, KALIBR 14mm /CAKE 16 SHOTS, CALIBER 14mm</t>
  </si>
  <si>
    <t>20sec</t>
  </si>
  <si>
    <t>MINI 1 - white strobe / MINI 2 - crackling strobe</t>
  </si>
  <si>
    <t xml:space="preserve">SKLADEM </t>
  </si>
  <si>
    <t>KOMPAKTY 16 RAN, KALIBR 19mm /CAKE 16 SHOTS, CALIBER 19mm</t>
  </si>
  <si>
    <t>PPB16403</t>
  </si>
  <si>
    <t xml:space="preserve">A.red tail to red dahlia white strobe;  B.green tail to purple dahlia green strobe; C. blue tail to blue dahlia red strobe; D.shoot together - 2s colorful dahlia, 2s time rain.   </t>
  </si>
  <si>
    <t>KOMPAKTY 16 RAN, KALIBR 20mm / CAKE 16 SHOTS, CALIBER 20mm</t>
  </si>
  <si>
    <t>PPB16407</t>
  </si>
  <si>
    <t>A.red and white strobe;  B.green and white strobe;  C.blue and white strobe;  D.color and white strobe.</t>
  </si>
  <si>
    <t>PPB16800</t>
  </si>
  <si>
    <t>25sec.</t>
  </si>
  <si>
    <t>Green Tail, Green Coco, White Glitter. Red Tail, Red Coco, White Glitter. Blue Tail, Blue Coco and Crackling.</t>
  </si>
  <si>
    <t>PPB16241</t>
  </si>
  <si>
    <t>X-LION; 2022</t>
  </si>
  <si>
    <t>30sec</t>
  </si>
  <si>
    <t>Červený/zelený/modrý chvost do červené hvězdy &amp; praskání/zelená kytice/modré hvězdy.</t>
  </si>
  <si>
    <t>PPB16243</t>
  </si>
  <si>
    <t>X-SNAKE; 2022</t>
  </si>
  <si>
    <t>Stříbrný chvost do mnohobarevné kytice s praskáním.</t>
  </si>
  <si>
    <t>KOMPAKTY 16 RAN, KALIBR 25mm / CAKE 16 SHOTS, CALIBER 25mm</t>
  </si>
  <si>
    <t>PPB16111</t>
  </si>
  <si>
    <t>Silver chrysanthemum.</t>
  </si>
  <si>
    <t>Brocade tail to red/green/blue.</t>
  </si>
  <si>
    <t>PPB16110</t>
  </si>
  <si>
    <t>Růžová + citrónová pivoňka.</t>
  </si>
  <si>
    <t xml:space="preserve">PPB16112 </t>
  </si>
  <si>
    <t>KOMPAKTY 16 RAN, KALIBR 28mm / CAKE 16 SHOTS, CALIBER 28mm</t>
  </si>
  <si>
    <t>PPB16401</t>
  </si>
  <si>
    <t>1.red tail to red and blue and white strobe; 2.green tail to crocade crown and red strobe; 3.silver tail to silver coco and green strobe; 4.yellow tail to purple and yellow dahlia and chrys.</t>
  </si>
  <si>
    <t>KOMPAKTY 16 RAN, KALIBR 30mm / CAKE 16 SHOTS, CALIBER 30mm</t>
  </si>
  <si>
    <t>PPB16850</t>
  </si>
  <si>
    <t>BLUE MINE / RED TAIL TO BIG TI-CHRYSANTHEMUM</t>
  </si>
  <si>
    <t>Blue mine/red tail to big ti-chrysanthemum.</t>
  </si>
  <si>
    <t>PPB16880</t>
  </si>
  <si>
    <t>BROCADE TAIL TO BROCADE CROWN GLITTERING PISTIL</t>
  </si>
  <si>
    <t>Brocade tail to brocade crown glittering pistil.</t>
  </si>
  <si>
    <t>PPB16830</t>
  </si>
  <si>
    <t>CRACKLING COMET TAIL TO CRACKLING PALM + GREEN STROBE PEONY</t>
  </si>
  <si>
    <t>Crackling comet tail to crackling palm + green strobe peony.</t>
  </si>
  <si>
    <t>PPB16860</t>
  </si>
  <si>
    <t>GOLD GLITTER TAIL TO GOLD COCONUT TREE WITH MULTICOLOR STROBE STARS</t>
  </si>
  <si>
    <t>KOMPAKTY 24 RAN, KALIBR 19mm / CAKE 24 SHOTS, CALIBER 19mm</t>
  </si>
  <si>
    <t>PPB24401</t>
  </si>
  <si>
    <t>Red tail red w/crackling; green tail green w/crackling; red tail blue w/crackling; green tail purple w/crackling.</t>
  </si>
  <si>
    <t>KOMPAKTY 24 RAN, KALIBR 20mm / CAKE 24 SHOTS, CALIBER 20mm</t>
  </si>
  <si>
    <t>PPB24051</t>
  </si>
  <si>
    <t>RED/GREEN/PURPLE/BLUE CROSSETTE W/WHITE GLITTER BOUQUET; 2021</t>
  </si>
  <si>
    <t>Red/Green/Purple/Blue Crossette with White Glitter Bouquet.</t>
  </si>
  <si>
    <t>KOMPAKTY 25 RAN, KALIBR 20mm / CAKE 25 SHOTS, CALIBER 20mm</t>
  </si>
  <si>
    <t>PPB25800</t>
  </si>
  <si>
    <t xml:space="preserve">Red Tail, Red, Green and Blue Peony. Green Tail, Purple Star + Green Glitter. Blue Tail, Blue Crackling Coco. </t>
  </si>
  <si>
    <t>PPB25401</t>
  </si>
  <si>
    <t>A.red tail to red pearls and chrys;  B.green tail to green pearls and chrys;  C.blue tail to blue pearls and chrys;  D.purple tail to purple pearls and chrys;  E.red tail to color pearls and chrys.</t>
  </si>
  <si>
    <t>PPB25115</t>
  </si>
  <si>
    <t xml:space="preserve">ZETA (lisovaný/mould); 2021                               </t>
  </si>
  <si>
    <t>1.red tail to gold willow and red pearls and white strobe;
2.red tail to brocade crown and red strobe; 3.red tail to red and green coco and blue pearls; 4.red tail to red and green and blue pearls; 5.red tail to silver time rain.</t>
  </si>
  <si>
    <t>KOMPAKTY 25 RAN, KALIBR 25mm/ CAKE 25 SHOTS, CALIBER 25mm</t>
  </si>
  <si>
    <t>PPB25701</t>
  </si>
  <si>
    <t>Red Tail to Brocade Crown to Red; Green Tail to Brocade Crown to Green; Blue Tail to Brocade Crown to Blue; Silver Tail to Crackling.</t>
  </si>
  <si>
    <t>KOMPAKTY 25 RAN, KALIBR 30mm/ CAKE 25 SHOTS, CALIBER 30mm</t>
  </si>
  <si>
    <t>4/1</t>
  </si>
  <si>
    <t>1.Silver palm with crackling pistill, 2.Crackling tail to crackling palm tree, 3.Crackling tail to crackling, 4.Whistling tail to titanium.</t>
  </si>
  <si>
    <t>KOMPAKTY 36 RAN, KALIBR 20mm/ CAKE 36 SHOTS, CALIBER 20mm</t>
  </si>
  <si>
    <t>U7208</t>
  </si>
  <si>
    <t>Red to pink green stars, red to lemon crackling, green to navy blue yellow stars, golden tail to golden wave blue stars,green to purple stars time rain, red to brocade+purple stars.</t>
  </si>
  <si>
    <t>PPB36701</t>
  </si>
  <si>
    <t>Red Tail to Brocade Crown to Red; Green Tail to Brocade Crown to Green; Blue Tail to Brocade Crown to Blue.</t>
  </si>
  <si>
    <t>KOMPAKTY 45 RAN / CAKE 45 SHOTS</t>
  </si>
  <si>
    <t>PPB45100</t>
  </si>
  <si>
    <t>6/1</t>
  </si>
  <si>
    <t>50sec</t>
  </si>
  <si>
    <t>Row 1:Aternating effects:Silver tail to red,green,blue peony/red palm with green glitters ; Row 2:Silver crackling; Row 3:Silver tail to blue dahlia with golden glitters ; Row 4:Silver tail to time rain/dragon chrys.;Row 5: Silver tail to red,green,blue star with crackle; Row 6:Silver tail to golden wave palm with green glitters pistil ; Row 7:Silver tail to brocade crown with green dahlia.</t>
  </si>
  <si>
    <t>KOMPAKTY 49 RAN, KALIBR 14 mm / CAKE 49 SHOTS, CALIBER 14mm</t>
  </si>
  <si>
    <t xml:space="preserve">PPB49116 </t>
  </si>
  <si>
    <t>49shots: 1.red coco white strobe; 2.green coco crackling; 3.purple pearl green strobe; 4. red,green crackling; 5. crackling; 6.white strobe; 7.red peony and chrys.</t>
  </si>
  <si>
    <t>KOMPAKTY 49 RAN, KALIBR 16 mm / CAKE 49 SHOTS, CALIBER 16mm</t>
  </si>
  <si>
    <t>PPB49200</t>
  </si>
  <si>
    <t>RED GLITTER MINE TO TIME RAIN COMET</t>
  </si>
  <si>
    <t>Red Glitter Mine to Time Rain Comet.</t>
  </si>
  <si>
    <t>KOMPAKTY 49 RAN, KALIBR 20 mm / CAKE 49 SHOTS, CALIBER 20mm</t>
  </si>
  <si>
    <t>U7210</t>
  </si>
  <si>
    <t>Red to red coco time rain, green to green+golden glittering, red to brocade, green to grass green lemon white glittering, red to red green water color chrys, green to purple+time rain, red to golden wave white glittering.</t>
  </si>
  <si>
    <t>KOMPAKTY 49 RAN, KALIBR 25 mm / CAKE 49 SHOTS, CALIBER 25mm</t>
  </si>
  <si>
    <t>PPB49701</t>
  </si>
  <si>
    <t>Red Tail to Chrysanthemum + Red Blue Peony; Green Tail to Chrysanthemum + Green Blue Peony; Blue Tail to Brocade Crown +Blue Peony; Silver tail to Brocade Crown + White Strobe.</t>
  </si>
  <si>
    <t>KOMPAKTY 49 RAN, KALIBR 28 mm / CAKE 49 SHOTS, CALIBER 28mm</t>
  </si>
  <si>
    <t>PPB49114</t>
  </si>
  <si>
    <t>PHOENIX</t>
  </si>
  <si>
    <t>3/1</t>
  </si>
  <si>
    <t>55sec</t>
  </si>
  <si>
    <t>Red tail to white strobe willow+red star, Green tail to white strobe willow+green star, Blue tail to white strobe willow+blue star.</t>
  </si>
  <si>
    <t>PPB49118</t>
  </si>
  <si>
    <t xml:space="preserve">APOLLON </t>
  </si>
  <si>
    <t>70sec</t>
  </si>
  <si>
    <t>1.red tail to red coco pistil and skyblue peony and white strobe; 
2.green tail to green coco pistil and purple peony and red strobe; 3.blue tail to blue and purple dahlia and gold strobe; 4.red tail to silver coco pistil and green strobe; 5.green tail to brocade crown and blue pearl; 6.red and green coco; 7.cracklings tail to cracklings willow.</t>
  </si>
  <si>
    <t>KOMPAKTY 49 RAN, KALIBR 30 mm / CAKE 49 SHOTS, CALIBER 30mm</t>
  </si>
  <si>
    <t xml:space="preserve">PPB49886 </t>
  </si>
  <si>
    <t>2/1</t>
  </si>
  <si>
    <t>Blue Mines Green Tail to Brocde Crown King.</t>
  </si>
  <si>
    <t xml:space="preserve">PPB49730 </t>
  </si>
  <si>
    <t>Red strobe mines to Red strobe.</t>
  </si>
  <si>
    <t xml:space="preserve">PPB49741 </t>
  </si>
  <si>
    <t>Crackling comet with Red  Star, Crackling comet with Green Star,Crackling comet with Blue Star,Crackling comet with Red star&amp;Green Star&amp;Blue Star.</t>
  </si>
  <si>
    <t xml:space="preserve">PPB49750 </t>
  </si>
  <si>
    <t>Silver crackling palm with blue bouquet.</t>
  </si>
  <si>
    <t xml:space="preserve">PPB49760 </t>
  </si>
  <si>
    <t>White strobe mines with blue tail to red glittering willow.</t>
  </si>
  <si>
    <t xml:space="preserve">PPB49887 </t>
  </si>
  <si>
    <t>Red tail to Titanium Salute,Green tail to Titanium salute.</t>
  </si>
  <si>
    <t xml:space="preserve">PPB49889 </t>
  </si>
  <si>
    <t>Rain Mines with Green Tail To Big Silver Chrys with color pistil.</t>
  </si>
  <si>
    <t>KOMPAKTY 55 RAN / CAKE 50 SHOTS</t>
  </si>
  <si>
    <t>PPB55100</t>
  </si>
  <si>
    <t>Row1:Purple tail to purple dahlia with green glitters/green tail to green, purple dahlia. Row2,3:Purple tail to purple stars with golden glitters/green tail to green stars with golden glitters. Row4:Purple tail to brocade crown with purple stars green glitters. Row5,6:Green glittering mine to purple crossette/purple mine to green crossette. Row7:Purple tail to golden wave palm with purple stars green glitters. Row8,9:Purple tail to purple peony with crackle/green tail to green peony with crackle. Row10: Purple tail to brocade crown with purple dahlia green glitters.</t>
  </si>
  <si>
    <t xml:space="preserve">ELECTRON  - multikalibr/multicaliber 20, 25, 30mm ; "FAN", "Z", "I" ; 2022                                                                     </t>
  </si>
  <si>
    <t>KOMPAKTY 61 RAN, KALIBR 30 mm / CAKE 61 SHOTS, CALIBER 30mm</t>
  </si>
  <si>
    <t>PPB61006</t>
  </si>
  <si>
    <t>Time rain tail to time rain willow and red glittering blue star, Time rain tail to time rain willow andgreen glittering purple star, Time rain tail to time rain willow and gold glittering blue star, Time rain tail to time rain willow and white glittering purple star, Time rain tail to time rain willow and red green white, glittering.</t>
  </si>
  <si>
    <t>PPB61003</t>
  </si>
  <si>
    <t>ARTEMIS</t>
  </si>
  <si>
    <t>Red to red blue dahlia and white glittering, Green to green blue dahlia and white glittering, Red to purple blue dahlia and white glittering, Red to yellow blue dahlia and white glittering, Time rain tail to blue stars crackling silver palm pistil.</t>
  </si>
  <si>
    <t>KOMPAKTY 72 RAN, KALIBR  20mm / CAKE 72 SHOTS, CALIBER 20mm</t>
  </si>
  <si>
    <t>PPB72100</t>
  </si>
  <si>
    <t>LIBRA; 2022</t>
  </si>
  <si>
    <t>8 shots per row. Row 1,4,7: white glitters mines to silver tail to red dahlia with white glitters; Row 2,5,8: white glitters mines to silver tail to brocade crown with white glitters; Row 3,6,8: white glitters mines to silver tail to titanium salute.</t>
  </si>
  <si>
    <t>KOMPAKTY 73 RAN / CAKE 73 SHOTS</t>
  </si>
  <si>
    <t>PPB73100</t>
  </si>
  <si>
    <t xml:space="preserve">NEUTRON - multikalibr/multicaliber 20, 25, 30mm ; 2021                                                                         </t>
  </si>
  <si>
    <t>Row 1:Purple tail to purple stars with green glitters/purple stars with golden glitters alternating, Row 2:Purple tail to purple peony with silver palm pistil/ purple peony with golden wave palm pistil alternating, Row 3:Purple tail to purple dahlia  brocade crown/purple tail to purple dahlia to golden willow,  Row 4:Purple tail to white glitter  willow with purple dahlia;Row 5:Purple crossette. Row 6:Purple tail to purple,green dahlia with golden glitters/purple, lemon dahlia with golden glitters alternating, Row 7:Purple tail to green glitter  willow with purple dahlia. Row 8:Purple tail to golden wave palm with purple dahlia/silver palm with purple dahlia alternating, Row 9:Purple tail to purple dahlia, brocade crown.</t>
  </si>
  <si>
    <t>KOMPAKTY 100 RAN, KALIBR 20 mm / CAKE 100 SHOTS, CALIBER 20mm</t>
  </si>
  <si>
    <t xml:space="preserve">PPB100356  </t>
  </si>
  <si>
    <t>MINI 7</t>
  </si>
  <si>
    <t>90sec</t>
  </si>
  <si>
    <t xml:space="preserve">100shots: 1 row：red pearl,green pearl; 2row-3row go up together：red pearl, crackling; 4row - 5row go up together: green pearl, crackling; 6row - 7row go up together: red pearl, white strobe; 8row - 9row go up together: green pearl, white strobe; 10row: fast shooting - crackling! </t>
  </si>
  <si>
    <t>PPB100358</t>
  </si>
  <si>
    <t>1* red tail to peach and lemon pearl and white strobe;
2* green tail to blue and green peony and red strobe; 3* red tail to red and green coco;  4* green tail to red and green peony and cracklings 5* blue tail to skyblue pearl and purple pearl and cracklings; 6* red tail to gold willow and red pearl and white strobe; 7* green tail to colourful pearl and brocade crown; 8* whistlings; 9* green tail to colourful pearl and brocade crown; 10* silver time rain.</t>
  </si>
  <si>
    <t>PPB100900</t>
  </si>
  <si>
    <t>W, Z and Fan shape mixed cake. Row 1,2-W shape: brocade comet in both sides, brocade crown in the middle;  Row 3,4-Z shape: brocade tail to brocade crown. Row 5-fan shape: brocade tail to brocade crown with white glitters; Row 6,7-W shape: silver glitters comet in both sides, multi color dahlia with white glitters in the middle; Row 8,9-Z shape: white glitters tail to, multi color dahlia with white glitters; Row 10-fan shape: white glitter tail to color dahlia with dragon chrysanthemum.</t>
  </si>
  <si>
    <t>PPB100702</t>
  </si>
  <si>
    <t xml:space="preserve">1.red tail to brocade+red strobe .2.green tail to brocade+green strobe .3.blue tail to gold willow+blue star.4.green tail to brocade+gold strobe .5.crackling tail to brocade+time rain </t>
  </si>
  <si>
    <t>PPB100354</t>
  </si>
  <si>
    <t>A:red to crackling B:red to red star and white strobe C:green to green star and white strobe D:purple to purple star and white strobe  E:blue to blue star and white strboe, F:silver to time rain.</t>
  </si>
  <si>
    <t>KOMPAKTY 100 RAN, KALIBR 25 mm / CAKE 100 SHOTS, CALIBER 25mm</t>
  </si>
  <si>
    <t>PPB100701</t>
  </si>
  <si>
    <t>KOMPAKTY 138 RAN, KALIBR 20 mm / CAKE 138 SHOTS, CALIBER 20mm</t>
  </si>
  <si>
    <t>PPB138510</t>
  </si>
  <si>
    <t>Red, green coco; white strobe; lemon, green pearls; red strobe; red pearl + big chrysanthemum; green pearl + big chrysanthemum; blue pearls + big chrysanthemum; crackling pearls, silver fish; purple pearls, lemon pearls; red strobe, red coco, green coco, red pearl with crackling, green pearl with crackling, brocade crown, gold strobe; gold willow with blue pearls; multicolor coco + crackling.</t>
  </si>
  <si>
    <t>KOMPAKTY 150 RAN, KALIBR 20 mm / CAKE 150 SHOTS, CALIBER 20mm</t>
  </si>
  <si>
    <t>PPB150410</t>
  </si>
  <si>
    <t>KOMPAKTY  200 RAN, KALIBR 20 mm / CAKE 200 SHOTS, CALIBER 20mm</t>
  </si>
  <si>
    <t>PPB200510</t>
  </si>
  <si>
    <t>PPB200710</t>
  </si>
  <si>
    <t>Row 1,2; Orange Tail to Orange Wave,Red Tail to Red Wave. Row 3,5;  Green Tail to Green Wave. Row 4,7;  Crackling Tail to Crackling. Row 6,8; Orange Tail to Orange Wave. Row 9,10; Crackling Mines, Orange Tail to Orange Wave. Row 11,12; Crackling Mines, Red Tail to Silver Time Rain. Row 13,14; Orange Tail to Orange Wave,Red tail Red Wave. Row 15; Red tail Red Wave. Row 16; Green Tail to Green Wave. Row 17;  Blue Tail to Blue Wave. Row 18,19,20; Fanned Crackling Mines W/Red Wave/Green.</t>
  </si>
  <si>
    <t>2019CE</t>
  </si>
  <si>
    <t>CONSTELLATION  "i", "FAN"</t>
  </si>
  <si>
    <t>KOMBINOVANÝ VÝROBEK ZÁBAVNÍ PYROTECHNIKY / COMPOUND FIREWORKS</t>
  </si>
  <si>
    <t>PPCF28813</t>
  </si>
  <si>
    <t>1/1</t>
  </si>
  <si>
    <t xml:space="preserve">288SH, kalibr 20mm,   </t>
  </si>
  <si>
    <t>PPCF86004</t>
  </si>
  <si>
    <t>110sec</t>
  </si>
  <si>
    <t>124SH, kalibr 25mm</t>
  </si>
  <si>
    <t>PPCF29611</t>
  </si>
  <si>
    <t>SHOW BOX XI.; 2022</t>
  </si>
  <si>
    <t>175, 190, 200, 225</t>
  </si>
  <si>
    <t>270sec</t>
  </si>
  <si>
    <t>296SH, kalibr 20,25 a 30mm</t>
  </si>
  <si>
    <t>PPCF38512</t>
  </si>
  <si>
    <t>SHOW BOX XII.; 2022</t>
  </si>
  <si>
    <t>125/150</t>
  </si>
  <si>
    <t>385SH, kalibr 20mm</t>
  </si>
  <si>
    <t>PPCF19607</t>
  </si>
  <si>
    <t>196SH, kalibr 30mm</t>
  </si>
  <si>
    <t>PPCF12519</t>
  </si>
  <si>
    <t>160sec</t>
  </si>
  <si>
    <t>125SH, kalibr 30mm</t>
  </si>
  <si>
    <t>PPCF14003</t>
  </si>
  <si>
    <t>140SH, kalib 20 a 30mm</t>
  </si>
  <si>
    <t>PPCF20015</t>
  </si>
  <si>
    <t>200SH, kalibr 20mm</t>
  </si>
  <si>
    <t>PPCF10016</t>
  </si>
  <si>
    <t>100SH, kalibr 30mm</t>
  </si>
  <si>
    <t>PŘÍSLUŠENSTVÍ /ACCESSORIES</t>
  </si>
  <si>
    <t>SUI -0,3R</t>
  </si>
  <si>
    <t>EL. PALNÍK, KRYTKA; 0,3 vodič / ELECTRIC IGNITERS, cap; 0,3m wire</t>
  </si>
  <si>
    <t>20/200</t>
  </si>
  <si>
    <t>1.4S</t>
  </si>
  <si>
    <t>odpor:1,85 - 2,15Ω ; bezpečný proud 0,18A /5min.; roznětný proud: 1A (pro 12V) / resistance:0,8 - 1,38Ω ; safe current: 0,18A /5min.; firing current: 1A (pro 12V)</t>
  </si>
  <si>
    <t>SUI - 5 R</t>
  </si>
  <si>
    <t>EL. PALNÍK, KRYTKA; 5m vodič / ELECTRIC IGNITERS, cap; 5m wire</t>
  </si>
  <si>
    <t>20/25</t>
  </si>
  <si>
    <t>odpor:1,85 - 2,15Ω ; bezpečný proud 0,18A /5min.; roznětný proud: 1A (pro 12V) / resistance:1,85 - 2,15Ω ; safe current: 0,18A /5min.; firing current: 1A (pro 12V)</t>
  </si>
  <si>
    <t>MOŽDÍŘE:</t>
  </si>
  <si>
    <t>2,5'' Laminát</t>
  </si>
  <si>
    <t>Slightly used/ Použité, lehce opotřebované</t>
  </si>
  <si>
    <t>3'' Laminát</t>
  </si>
  <si>
    <t>4'' Laminát</t>
  </si>
  <si>
    <t>5'' Laminát</t>
  </si>
  <si>
    <t>6'' Laminát</t>
  </si>
  <si>
    <t>OCELOVÉ KLECE PRO MOŽDÍŘE:</t>
  </si>
  <si>
    <t>Klec moždířů - 2'' / 10 ks</t>
  </si>
  <si>
    <t>Klec moždířů - 2,5'' / 5 ks (Plechové)</t>
  </si>
  <si>
    <t>Klec moždířů - 2,5'' / 10 ks</t>
  </si>
  <si>
    <t>Klec moždířů - 3'' / 6 ks</t>
  </si>
  <si>
    <t>Klec moždířů - 3'' / 10 ks</t>
  </si>
  <si>
    <t>Klec moždířů - 4'' / 5 ks</t>
  </si>
  <si>
    <t>Klec moždířů - 5'' / 4 ks</t>
  </si>
  <si>
    <t>Klec moždířů - 6'' / 4 ks</t>
  </si>
  <si>
    <t>BOČNÍ MODUL S ČEPY A DALŠÍ:</t>
  </si>
  <si>
    <t>Boční modul s čepy - úhlovaný</t>
  </si>
  <si>
    <t>Boční modul s čepy - rovný</t>
  </si>
  <si>
    <t>Sluníčko včetně stojanů</t>
  </si>
  <si>
    <t>FONTÁNY PROFI / FOUNTAINS PROFESSIONAL</t>
  </si>
  <si>
    <t>ZX8056</t>
  </si>
  <si>
    <t>GREEN FOUNTAIN  5m, 8s</t>
  </si>
  <si>
    <t>Ø25+50mm/20cm</t>
  </si>
  <si>
    <t>90g</t>
  </si>
  <si>
    <t>8sec</t>
  </si>
  <si>
    <t>ZX8059</t>
  </si>
  <si>
    <t>BLUE FOUNTAIN  5m, 8s</t>
  </si>
  <si>
    <t>ZX8062</t>
  </si>
  <si>
    <t>7" CONIC FOUNTAIN RED  5m, 3s</t>
  </si>
  <si>
    <t>Ø25mmX17cm</t>
  </si>
  <si>
    <t>70g</t>
  </si>
  <si>
    <t>3sec</t>
  </si>
  <si>
    <t>ZX8067</t>
  </si>
  <si>
    <t>7" CONIC FOUNTAIN PURPLE  5m, 3s</t>
  </si>
  <si>
    <t>ZX8095</t>
  </si>
  <si>
    <t xml:space="preserve">INDOOR FOUNTAIN SILVER  2m, 20s </t>
  </si>
  <si>
    <t>20/5/1</t>
  </si>
  <si>
    <t>Ø25mmX10cm</t>
  </si>
  <si>
    <t>ZX8098</t>
  </si>
  <si>
    <t xml:space="preserve">INDOOR FOUNTAIN SILVER  3m, 30s </t>
  </si>
  <si>
    <t>Ø35mmX11,5cm</t>
  </si>
  <si>
    <t>ZX8124F</t>
  </si>
  <si>
    <t>5m GOLD TO SILVER FOUNTAIN</t>
  </si>
  <si>
    <t>30/1</t>
  </si>
  <si>
    <t>Ø50mmX19,5cm</t>
  </si>
  <si>
    <t>ZX8146</t>
  </si>
  <si>
    <t>JET FOUNTAIN SILVER  5m, 1s</t>
  </si>
  <si>
    <t>20/10/1</t>
  </si>
  <si>
    <t>Ø15mmX7,5cm</t>
  </si>
  <si>
    <t>1sec</t>
  </si>
  <si>
    <t>ZX8150</t>
  </si>
  <si>
    <t>10m CRACKLINGSCAPE FOUNTAIN</t>
  </si>
  <si>
    <t>Ø25mmX9,5cm</t>
  </si>
  <si>
    <t>ZX8151</t>
  </si>
  <si>
    <t>JET FOUNTAIN SILVER 8m, 1s</t>
  </si>
  <si>
    <t>4sec</t>
  </si>
  <si>
    <t>JEDNOŘADÉ KOMPAKTY / ONE ROW CAKES</t>
  </si>
  <si>
    <t>PPOR10102</t>
  </si>
  <si>
    <t>1 + k</t>
  </si>
  <si>
    <t>PPOR10107</t>
  </si>
  <si>
    <t>RED STROBE BOUQUET</t>
  </si>
  <si>
    <t>PPOR10113</t>
  </si>
  <si>
    <t>WHMSRM09-01</t>
  </si>
  <si>
    <t>F4</t>
  </si>
  <si>
    <t>WHMSRM09-03</t>
  </si>
  <si>
    <t>WHMSRTM09-14</t>
  </si>
  <si>
    <t>WHMSRTM09-17</t>
  </si>
  <si>
    <t>WHMSRTM10-13</t>
  </si>
  <si>
    <t>WHMSRTM10-01</t>
  </si>
  <si>
    <t xml:space="preserve">VÝMETNÁ TRUBICE, MINA / SINGLE SHOT, MINE  </t>
  </si>
  <si>
    <t>PPSS3030</t>
  </si>
  <si>
    <t>1,2" BLUE PEARL</t>
  </si>
  <si>
    <t>PPSS3034</t>
  </si>
  <si>
    <t>1,2" WILLOW MINE GREEN PEARL</t>
  </si>
  <si>
    <t>PPSS3036</t>
  </si>
  <si>
    <t>PPSS3039</t>
  </si>
  <si>
    <t xml:space="preserve">1,2" GREEN STROBE MINE </t>
  </si>
  <si>
    <t>PPSS5001</t>
  </si>
  <si>
    <t>PPSS5003</t>
  </si>
  <si>
    <t>2" CRACKLING RAIN WILLOW MINE</t>
  </si>
  <si>
    <t>PPSS5004</t>
  </si>
  <si>
    <t>PPSS5007</t>
  </si>
  <si>
    <t>PPSS5010</t>
  </si>
  <si>
    <t>WHSRC301009</t>
  </si>
  <si>
    <t>WHSRC301010</t>
  </si>
  <si>
    <t>WHSRC301021</t>
  </si>
  <si>
    <t>WHSRC301024</t>
  </si>
  <si>
    <t xml:space="preserve">1,2" BROCADE CROWN MINE; 2018                                </t>
  </si>
  <si>
    <t>WHSRC301033</t>
  </si>
  <si>
    <t>WHSRC301034</t>
  </si>
  <si>
    <t>WHSRC301037</t>
  </si>
  <si>
    <t>WHSRC301061</t>
  </si>
  <si>
    <t>WHSRC301084</t>
  </si>
  <si>
    <t>WHSRC301271</t>
  </si>
  <si>
    <t>WHSRC301528</t>
  </si>
  <si>
    <t>WHSRC301538</t>
  </si>
  <si>
    <t>WHSRC301657</t>
  </si>
  <si>
    <t>SH300002</t>
  </si>
  <si>
    <t>SH300008</t>
  </si>
  <si>
    <t>SH300014</t>
  </si>
  <si>
    <t>SH300017</t>
  </si>
  <si>
    <t>SH300022</t>
  </si>
  <si>
    <t>SH301002</t>
  </si>
  <si>
    <t>SH301005</t>
  </si>
  <si>
    <t>SH452029</t>
  </si>
  <si>
    <t>64/1</t>
  </si>
  <si>
    <t>SH452031</t>
  </si>
  <si>
    <t>SH452052</t>
  </si>
  <si>
    <t>1,5" ONE SHOT YELLOW TIGER TAIL w/CRACKLING MINE</t>
  </si>
  <si>
    <t>SH452162</t>
  </si>
  <si>
    <t>1,5" ONE SHOT SILVER CRACKLING FLOWER TAIL w/DRAGON EGGS MINE</t>
  </si>
  <si>
    <t>SH452127</t>
  </si>
  <si>
    <t>1,5" ONE SHOT SILVER STROBE TAIL w/RED MINE</t>
  </si>
  <si>
    <t>SH452172</t>
  </si>
  <si>
    <t>1,5" ONE SHOT BROCADE (KAMURO) TAIL w/BROCADE CROWN MINE</t>
  </si>
  <si>
    <t>SH452105</t>
  </si>
  <si>
    <t>1,5" ONE SHOT RED STROBE TAIL w/WHITE STROBE MINE</t>
  </si>
  <si>
    <t>BA32</t>
  </si>
  <si>
    <t>1"  COMETA ORO CRACKLING + STELLE VERDI (Italy)</t>
  </si>
  <si>
    <t>BA34</t>
  </si>
  <si>
    <t>2"  COMETA ORO CRACKLING + STELLE VERDI (Italy)</t>
  </si>
  <si>
    <t>BA39</t>
  </si>
  <si>
    <t>2"  COMETA ORO + SBOFFI BLUE (Italy)</t>
  </si>
  <si>
    <t>BA40</t>
  </si>
  <si>
    <t>2"  COMETA PAMPANELLA + SBROFFI ROSSO (Italy)</t>
  </si>
  <si>
    <t>BA43</t>
  </si>
  <si>
    <t>2"  SBROFFI BLUE (Italy)</t>
  </si>
  <si>
    <t>BA44</t>
  </si>
  <si>
    <t>2"  SBROFFI ROSSO (Italy)</t>
  </si>
  <si>
    <t>BA45</t>
  </si>
  <si>
    <t>2"  SBROFFI VERDE (Italy)</t>
  </si>
  <si>
    <t>ŘÍMSKÉ SVÍCE PROFI/ ROMAN CANDLE PROFESSIONAL</t>
  </si>
  <si>
    <t>WHSRC308036</t>
  </si>
  <si>
    <t>25/1</t>
  </si>
  <si>
    <t>WHSRC308037</t>
  </si>
  <si>
    <t>WHSRC308038</t>
  </si>
  <si>
    <t>WHSRC308046</t>
  </si>
  <si>
    <t>1,2" RED STROBE WILLOW TAIL</t>
  </si>
  <si>
    <t>WHSRC308048</t>
  </si>
  <si>
    <t xml:space="preserve">1,2" GOLD STROBE WILLOW TAIL 8SH; 2019               </t>
  </si>
  <si>
    <t>WHSRC308049</t>
  </si>
  <si>
    <t>WHSRC308051</t>
  </si>
  <si>
    <t>WHSRC308055</t>
  </si>
  <si>
    <t>WHSRC308078</t>
  </si>
  <si>
    <t>WHSRC308080</t>
  </si>
  <si>
    <t>PPRC380602</t>
  </si>
  <si>
    <t>PPRC380603</t>
  </si>
  <si>
    <t>spíš "silver", než "blue" /"silver" rather than "blue"</t>
  </si>
  <si>
    <t>PPRC380604</t>
  </si>
  <si>
    <t>PPRC380605</t>
  </si>
  <si>
    <t>PPRC380606</t>
  </si>
  <si>
    <t>PPRC380607</t>
  </si>
  <si>
    <t>PPRC380610</t>
  </si>
  <si>
    <t>WHSRC388129</t>
  </si>
  <si>
    <t>WHSRC388188</t>
  </si>
  <si>
    <t>KOMPAKTY PROFI 100 RAN / CAKE PROFESSIONAL 100 SHOTS</t>
  </si>
  <si>
    <t>PPB100490</t>
  </si>
  <si>
    <t xml:space="preserve">100SH COLORFUL FALLING LEAVES "Z" ; 2019                                                 </t>
  </si>
  <si>
    <t>PPB100491</t>
  </si>
  <si>
    <t>100SH WHITE STROBE "Z"</t>
  </si>
  <si>
    <t>PPB100493</t>
  </si>
  <si>
    <t xml:space="preserve">100SH WHITE GLITTERING WATERFALL "FAN" ; 2019                                                 </t>
  </si>
  <si>
    <t>PPB100495</t>
  </si>
  <si>
    <t xml:space="preserve">100SH TI-CHRYS "V" </t>
  </si>
  <si>
    <t>PPB100497</t>
  </si>
  <si>
    <t xml:space="preserve">100SH RED GLITTERING WILLOW WITH SILVER FISH "FAN"; 2018                          </t>
  </si>
  <si>
    <t>PPB100507</t>
  </si>
  <si>
    <t>100SH GREEN STROBE CAKE "Z"; 2018</t>
  </si>
  <si>
    <t>KOMPAKTY PROFI 120 AŽ 160 RAN / CAKE PROFESSIONAL 120 - 160 SHOTS</t>
  </si>
  <si>
    <t>PPK132100</t>
  </si>
  <si>
    <t>132SH ASSORTED CAKE "FAN" 2017</t>
  </si>
  <si>
    <t>PPK150100</t>
  </si>
  <si>
    <t>150SH ASSORTED CAKE "FAN"; 2019</t>
  </si>
  <si>
    <t>BOMBA FINALE:</t>
  </si>
  <si>
    <t>FL075</t>
  </si>
  <si>
    <t>3" BOMBA FINALE  ROSSO+ LAMPI</t>
  </si>
  <si>
    <t>1.1G</t>
  </si>
  <si>
    <t>3"/7,6cm</t>
  </si>
  <si>
    <t>FL076</t>
  </si>
  <si>
    <t>3" BOMBA FINALE  BLU+ LAMPI</t>
  </si>
  <si>
    <t>FL078</t>
  </si>
  <si>
    <t>3" BOMBA FINALE  VERDE+LAMPI</t>
  </si>
  <si>
    <t>FL080</t>
  </si>
  <si>
    <t>3" BOMBA FINALE   TREM.GIALLO+ LAMPI</t>
  </si>
  <si>
    <t>FL081</t>
  </si>
  <si>
    <t>3" BOMBA FIANALE   MISTO+LAMPI</t>
  </si>
  <si>
    <t>BOMBA SERPENTELLI:</t>
  </si>
  <si>
    <t>SC010</t>
  </si>
  <si>
    <t>3" BOMBA SERPENTELLI   ROSSO</t>
  </si>
  <si>
    <t>SC014</t>
  </si>
  <si>
    <t>3" BOMBA SERPENTELLI    TREM.GIALLO</t>
  </si>
  <si>
    <t>BOMBA TRONETTI:</t>
  </si>
  <si>
    <t>TR200</t>
  </si>
  <si>
    <t>3" BOMBA TRONETTI   ROSSO</t>
  </si>
  <si>
    <t>BOMBA FARFALLE:</t>
  </si>
  <si>
    <t>FA051</t>
  </si>
  <si>
    <t>3" BOMBA FARFALLE    ROSSO</t>
  </si>
  <si>
    <t>FA053</t>
  </si>
  <si>
    <t>3" BOMBA FARFALLE    VIOLA</t>
  </si>
  <si>
    <t>FA054</t>
  </si>
  <si>
    <t>3" BOMBA FARFALLE   VERDE</t>
  </si>
  <si>
    <t>FA055</t>
  </si>
  <si>
    <t>3" BOMBA FARFALLE    TREM.GIALLO</t>
  </si>
  <si>
    <t>BOMBA FISCHIO:</t>
  </si>
  <si>
    <t>FI005</t>
  </si>
  <si>
    <t>3" BOMBA  FISCHIO    TREM.GIALLO</t>
  </si>
  <si>
    <t>BOMBA LAMPI:</t>
  </si>
  <si>
    <t>LG12</t>
  </si>
  <si>
    <t xml:space="preserve">3" BOMBA    12 LAMPI   </t>
  </si>
  <si>
    <t>OTHER :</t>
  </si>
  <si>
    <t>BA02</t>
  </si>
  <si>
    <t>3" BIG POLYP ORO CRACKLING + BIG CRACLING TAIL</t>
  </si>
  <si>
    <t>BA03</t>
  </si>
  <si>
    <t>3" POLYP+TIPS ORO BLINKER +MULTIFLASH</t>
  </si>
  <si>
    <t>BA05</t>
  </si>
  <si>
    <t>3" SPACCO E BOTTA PAM. ROSSO CAL 75</t>
  </si>
  <si>
    <t>BA06</t>
  </si>
  <si>
    <t>3" PEONY + RING REPORTS ; ORANGE</t>
  </si>
  <si>
    <t>BA13</t>
  </si>
  <si>
    <t>4" 4 EXPLOSIONE ROSSO CENTRO TITANION + 1* VERDE</t>
  </si>
  <si>
    <t>PEONY:</t>
  </si>
  <si>
    <t>SINGLE COLOR PEONY:</t>
  </si>
  <si>
    <t>PP3-P100</t>
  </si>
  <si>
    <t>12/6/1</t>
  </si>
  <si>
    <t>PP3-P102</t>
  </si>
  <si>
    <t>PP3-P104</t>
  </si>
  <si>
    <t>PP3-P105</t>
  </si>
  <si>
    <t>PP3-P106</t>
  </si>
  <si>
    <t>WHPP368</t>
  </si>
  <si>
    <t>WHPP371</t>
  </si>
  <si>
    <t>WHPP372</t>
  </si>
  <si>
    <t xml:space="preserve">3" GREEN PEONY; 2019                                                     </t>
  </si>
  <si>
    <t>WHPP373</t>
  </si>
  <si>
    <t>DS310002</t>
  </si>
  <si>
    <t>3"GREEN PEONY</t>
  </si>
  <si>
    <t>DS310003</t>
  </si>
  <si>
    <t>3"BLUE PEONY</t>
  </si>
  <si>
    <t>DS310010</t>
  </si>
  <si>
    <t>3"SILVER PEONY</t>
  </si>
  <si>
    <t>DS310025</t>
  </si>
  <si>
    <t>3" CRACKLING PEONY</t>
  </si>
  <si>
    <t>TWO COLOR PEONY:</t>
  </si>
  <si>
    <t>PP3-P205</t>
  </si>
  <si>
    <t>WHPP367</t>
  </si>
  <si>
    <t>PP3-P286</t>
  </si>
  <si>
    <t>WHPP359</t>
  </si>
  <si>
    <t>PP3-P294</t>
  </si>
  <si>
    <t>PP3-P300</t>
  </si>
  <si>
    <t>WHPP360</t>
  </si>
  <si>
    <t>WHPP364</t>
  </si>
  <si>
    <t>DS310021</t>
  </si>
  <si>
    <t>3"LEMON TO PURPLE PEONY</t>
  </si>
  <si>
    <t>DS310062</t>
  </si>
  <si>
    <t>3"GREEN TO PURPLE PEONY WITH PALM CORE</t>
  </si>
  <si>
    <t>WHPP399</t>
  </si>
  <si>
    <t>PEONY W/PISTIL:</t>
  </si>
  <si>
    <t>PP3-P288</t>
  </si>
  <si>
    <t>PP3-P290</t>
  </si>
  <si>
    <t>PP3-P464</t>
  </si>
  <si>
    <t>BROCADE:</t>
  </si>
  <si>
    <t>BROCADE CROWN TO COLOR:</t>
  </si>
  <si>
    <t>PP3-BC016</t>
  </si>
  <si>
    <t>3" BROCADE CROWN TO GOLD STROBE; 2019</t>
  </si>
  <si>
    <t>PP3-BC017</t>
  </si>
  <si>
    <t>3" BROCADE CROWN TO SILVER STROBE; 2019</t>
  </si>
  <si>
    <t>CHRYSANTHEMUM:</t>
  </si>
  <si>
    <t>PP3-CH102</t>
  </si>
  <si>
    <t>PP3-CH101</t>
  </si>
  <si>
    <t>PP3-CH104</t>
  </si>
  <si>
    <t>CHRYSANTHEMUM- OTHERS:</t>
  </si>
  <si>
    <t>WHPP357</t>
  </si>
  <si>
    <t>WHPP356</t>
  </si>
  <si>
    <t>WAVE:</t>
  </si>
  <si>
    <t>WHPP362</t>
  </si>
  <si>
    <t>WHPP361</t>
  </si>
  <si>
    <t>SF3038</t>
  </si>
  <si>
    <t>SF3039</t>
  </si>
  <si>
    <t>DS310036</t>
  </si>
  <si>
    <t>3"SILVER WAVE TO BLUE</t>
  </si>
  <si>
    <t>WHPP394</t>
  </si>
  <si>
    <t>WILLOW:</t>
  </si>
  <si>
    <t>WHPP376</t>
  </si>
  <si>
    <t>WHPP375</t>
  </si>
  <si>
    <t>WHPP392</t>
  </si>
  <si>
    <t>WHPP374</t>
  </si>
  <si>
    <t xml:space="preserve">3" TIT CRACKLING WILLOW; 2019                                    </t>
  </si>
  <si>
    <t>FALLING LEAVES:</t>
  </si>
  <si>
    <t>WHSSF3009</t>
  </si>
  <si>
    <t>WHSSF3013</t>
  </si>
  <si>
    <t>WATERFALL:</t>
  </si>
  <si>
    <t>WHSSF3041</t>
  </si>
  <si>
    <t>CROSSETTE:</t>
  </si>
  <si>
    <t>WHSSC3001</t>
  </si>
  <si>
    <t xml:space="preserve">3" RED CROSSETTE; 2019                                                  </t>
  </si>
  <si>
    <t>WHSSC3004</t>
  </si>
  <si>
    <t xml:space="preserve">3" BLUE CROSSETTE; 2019                                                 </t>
  </si>
  <si>
    <t>WHSSC3025</t>
  </si>
  <si>
    <t xml:space="preserve">3" TIT CHRYS CROSSETTE; 2019                                       </t>
  </si>
  <si>
    <t>RING:</t>
  </si>
  <si>
    <t>WHPP353</t>
  </si>
  <si>
    <t>WHPP352</t>
  </si>
  <si>
    <t>WHPP393</t>
  </si>
  <si>
    <t>STROBE:</t>
  </si>
  <si>
    <t>WHPP355</t>
  </si>
  <si>
    <t>PP3-S008</t>
  </si>
  <si>
    <t>3" GREEN STROBE; 2018</t>
  </si>
  <si>
    <t>WHPP354</t>
  </si>
  <si>
    <t>WHPP379</t>
  </si>
  <si>
    <t>WHPP378</t>
  </si>
  <si>
    <t>WHPP377</t>
  </si>
  <si>
    <t>WHPP390</t>
  </si>
  <si>
    <t>WHPP387</t>
  </si>
  <si>
    <t>WHPP386</t>
  </si>
  <si>
    <t>WHPP385</t>
  </si>
  <si>
    <t>WHPP397</t>
  </si>
  <si>
    <t>WHPP396</t>
  </si>
  <si>
    <t>WHPP395</t>
  </si>
  <si>
    <t>SF3027</t>
  </si>
  <si>
    <t>SF3032</t>
  </si>
  <si>
    <t>SF3033</t>
  </si>
  <si>
    <t>DS310066</t>
  </si>
  <si>
    <t>3"TWILIGHT GLITTER TO PURPLE</t>
  </si>
  <si>
    <t>DS310070</t>
  </si>
  <si>
    <t>3"GOLD GLITTER</t>
  </si>
  <si>
    <t>DS310095</t>
  </si>
  <si>
    <t xml:space="preserve">3" DEEP CARMEN DHALIA WITH WHITE STROBE PISTIL </t>
  </si>
  <si>
    <t>WHPP456</t>
  </si>
  <si>
    <t>9/4/1</t>
  </si>
  <si>
    <t>4"/10,2cm</t>
  </si>
  <si>
    <t>spíše barva "lemon" / rather the "lemon" color</t>
  </si>
  <si>
    <t>WHPP457</t>
  </si>
  <si>
    <t>WHPP487</t>
  </si>
  <si>
    <t>WHPP458</t>
  </si>
  <si>
    <t>WHPP488</t>
  </si>
  <si>
    <t>WHPP486</t>
  </si>
  <si>
    <t>WHPP455</t>
  </si>
  <si>
    <t>WHPP446</t>
  </si>
  <si>
    <t>HALF + HALF PEONY:</t>
  </si>
  <si>
    <t>WHPP452</t>
  </si>
  <si>
    <t>4" HALF RED HALF SILVER</t>
  </si>
  <si>
    <t>WHPP453</t>
  </si>
  <si>
    <t>4" HALF SILVER HALF BLUE</t>
  </si>
  <si>
    <t>TWO COLOR CHANGE PEONY:</t>
  </si>
  <si>
    <t>WHPP450</t>
  </si>
  <si>
    <t>WHPP484</t>
  </si>
  <si>
    <t>WHPP483</t>
  </si>
  <si>
    <t>UP4-P453</t>
  </si>
  <si>
    <t>OTHER CHRYSANTHEMUM:</t>
  </si>
  <si>
    <t>UP4-C207</t>
  </si>
  <si>
    <t>PP4-CH541</t>
  </si>
  <si>
    <t>COLOR BROCADE:</t>
  </si>
  <si>
    <t>WHPP490</t>
  </si>
  <si>
    <t>WHSSF4057</t>
  </si>
  <si>
    <t>WHPP463</t>
  </si>
  <si>
    <t>SINGLE COLOR WAVE:</t>
  </si>
  <si>
    <t>WHPP448</t>
  </si>
  <si>
    <t>WHPP447</t>
  </si>
  <si>
    <t>spíše efekt "brocade" / rather the "brocade" effect</t>
  </si>
  <si>
    <t>WHPP479</t>
  </si>
  <si>
    <t>WHPP478</t>
  </si>
  <si>
    <t>DS410037</t>
  </si>
  <si>
    <t>4" RED WAVE</t>
  </si>
  <si>
    <t>GOLD WAVE TO COLOR:</t>
  </si>
  <si>
    <t>PP4-W200</t>
  </si>
  <si>
    <t xml:space="preserve">SILVER WAVE TO COLOR: </t>
  </si>
  <si>
    <t>WHPP445</t>
  </si>
  <si>
    <t>WHPP477</t>
  </si>
  <si>
    <t>DS410049</t>
  </si>
  <si>
    <t xml:space="preserve">4" SILVER WAVE TO PINK </t>
  </si>
  <si>
    <t>OTHER WAVE:</t>
  </si>
  <si>
    <t>WHPP460</t>
  </si>
  <si>
    <t>WHPP476</t>
  </si>
  <si>
    <t>DS410043</t>
  </si>
  <si>
    <t>4" PURPLE WAVE TO GREEN PISTIL</t>
  </si>
  <si>
    <t>SINGLE COLOR WILLOW:</t>
  </si>
  <si>
    <t>WHPP444</t>
  </si>
  <si>
    <t>DS410160</t>
  </si>
  <si>
    <t>4" PURPLE WILLOW</t>
  </si>
  <si>
    <t>OTHER WILLOW:</t>
  </si>
  <si>
    <t>WHPP475</t>
  </si>
  <si>
    <t>WHPP461</t>
  </si>
  <si>
    <t>WHPP443</t>
  </si>
  <si>
    <t>WHPP481</t>
  </si>
  <si>
    <t>WHPP482</t>
  </si>
  <si>
    <t>WHSSF4032</t>
  </si>
  <si>
    <t>WHSSF4007</t>
  </si>
  <si>
    <t>WHSSF4014</t>
  </si>
  <si>
    <t>WHSSF4015</t>
  </si>
  <si>
    <t>PP4-FL006</t>
  </si>
  <si>
    <t>WHSSF4041</t>
  </si>
  <si>
    <t>DS420016</t>
  </si>
  <si>
    <t>4" COLORFUL STROBE WATERFALL</t>
  </si>
  <si>
    <t>WHSSC4012</t>
  </si>
  <si>
    <t>WHSSC4013</t>
  </si>
  <si>
    <t>DS410119</t>
  </si>
  <si>
    <t>4" RED CROSETTE</t>
  </si>
  <si>
    <t>DS410120</t>
  </si>
  <si>
    <t>4" GREEN CROSSETTE</t>
  </si>
  <si>
    <t>SHELL - OTHERS:</t>
  </si>
  <si>
    <t>WHPP471</t>
  </si>
  <si>
    <t>WHSSC4002</t>
  </si>
  <si>
    <t>WHPP466</t>
  </si>
  <si>
    <t>WHPP465</t>
  </si>
  <si>
    <t>WHPP462</t>
  </si>
  <si>
    <t>WHPP459</t>
  </si>
  <si>
    <t>WHPP441</t>
  </si>
  <si>
    <t>DS410034</t>
  </si>
  <si>
    <t>DS410124</t>
  </si>
  <si>
    <t>4" GOLD PALM TO GREEN</t>
  </si>
  <si>
    <t>DS410150</t>
  </si>
  <si>
    <t>4" BLUE DAHLIA</t>
  </si>
  <si>
    <t>DS410151</t>
  </si>
  <si>
    <t>4" YELLOW DHALIA</t>
  </si>
  <si>
    <t>DS410185</t>
  </si>
  <si>
    <t>4" COLORFUL METEORITE</t>
  </si>
  <si>
    <t>DS410186</t>
  </si>
  <si>
    <t>4" LEMON BEES</t>
  </si>
  <si>
    <t>DS410187</t>
  </si>
  <si>
    <t>4" SILVER BEES</t>
  </si>
  <si>
    <t>DS420008</t>
  </si>
  <si>
    <t>4" SILVER FISH</t>
  </si>
  <si>
    <t>WHPP464</t>
  </si>
  <si>
    <t xml:space="preserve">4" GOLD STROBE; 2019                                                      </t>
  </si>
  <si>
    <t>WHPP589</t>
  </si>
  <si>
    <t>5"/12,7cm</t>
  </si>
  <si>
    <t>WHPP588</t>
  </si>
  <si>
    <t>WHPP585</t>
  </si>
  <si>
    <t>WHPP590</t>
  </si>
  <si>
    <t>WHSSC5012</t>
  </si>
  <si>
    <t>WHSSC5026</t>
  </si>
  <si>
    <t>WHSSF5051</t>
  </si>
  <si>
    <t>DS510029</t>
  </si>
  <si>
    <t>5" PURPLE TO GREEN STROBE</t>
  </si>
  <si>
    <t>DS510110</t>
  </si>
  <si>
    <t>5" BLUE AND LIME GREEN STROBE WITH PURPLE PISTIL</t>
  </si>
  <si>
    <t>DS510123</t>
  </si>
  <si>
    <t>5" WHITE STROBE W-BIG WHITE STROBE STAR</t>
  </si>
  <si>
    <t>DS510144</t>
  </si>
  <si>
    <t>5" GLITTERING CROSSETE WITH BIG GLITTERING TAIL</t>
  </si>
  <si>
    <t>DS510225</t>
  </si>
  <si>
    <t>5" BROCADE CROWN WITH BLUE DHALIA PISTIL</t>
  </si>
  <si>
    <t>DS510226</t>
  </si>
  <si>
    <t>5" BROCADE CROWN WITH RED FLASHING PISTIL</t>
  </si>
  <si>
    <t>DS510231</t>
  </si>
  <si>
    <t>5" BROCADE CROWN TO WHITE STROBE</t>
  </si>
  <si>
    <t>DS520022</t>
  </si>
  <si>
    <t>5" RED STROBE SPECIAL WATERFALL</t>
  </si>
  <si>
    <t>PP5-P101</t>
  </si>
  <si>
    <t>5" GREEN PEONY</t>
  </si>
  <si>
    <t>PP5-P109</t>
  </si>
  <si>
    <t>5" WHITE STROBE PEONY</t>
  </si>
  <si>
    <t>PP5-P111</t>
  </si>
  <si>
    <t>5" TWILIGHT GLITTER PEONY</t>
  </si>
  <si>
    <t>PP5-P113</t>
  </si>
  <si>
    <t>5" TIME RAIN PEONY</t>
  </si>
  <si>
    <t>PP5-P100</t>
  </si>
  <si>
    <t>5" RED PEONY</t>
  </si>
  <si>
    <t>PP5-P112</t>
  </si>
  <si>
    <t>5" GOLD GLITTER PEONY</t>
  </si>
  <si>
    <t>TWO COLOR CHANGE PEONY AND TWO COLOR CHANGE TO CRACKLING</t>
  </si>
  <si>
    <t>PP5-P402</t>
  </si>
  <si>
    <t>5" RED TO SILVER PEONY</t>
  </si>
  <si>
    <t>PP5-P411</t>
  </si>
  <si>
    <t>5" GOLD GLITTER TO GREEN PEONY</t>
  </si>
  <si>
    <t>PP5-P420</t>
  </si>
  <si>
    <t>5" TRIPLE CRACKLING RAIN</t>
  </si>
  <si>
    <t>PP5-P422</t>
  </si>
  <si>
    <t>5" GREEN TO RED TO CRACKLING PEONY</t>
  </si>
  <si>
    <t>PEONY W/PISTIL</t>
  </si>
  <si>
    <t>PP5-P701</t>
  </si>
  <si>
    <t>5" RED PEONY W/GREEN PISTIL</t>
  </si>
  <si>
    <t>PP5-P703</t>
  </si>
  <si>
    <t>5" RED PEONY/CRACKLING FLOWER</t>
  </si>
  <si>
    <t>PP5-P704</t>
  </si>
  <si>
    <t>5" RED PEONY W/COCONUT PISTIL</t>
  </si>
  <si>
    <t>PP5-P708</t>
  </si>
  <si>
    <t>5" GREEN PEONY W/CRACKLING FLOWER</t>
  </si>
  <si>
    <t>PP5-P709</t>
  </si>
  <si>
    <t>5" GREEN PEONY W/COCONUT PISTIL</t>
  </si>
  <si>
    <t>PP5-P714</t>
  </si>
  <si>
    <t>5" SILVER PEONY W/RED PISTIL</t>
  </si>
  <si>
    <t>PP5-P719</t>
  </si>
  <si>
    <t>5" PURPLE PEONY W/COCONUT PISTIL</t>
  </si>
  <si>
    <t>PP5-P732</t>
  </si>
  <si>
    <t>5" TWILIGHT GLITTER W/RED PISTIL</t>
  </si>
  <si>
    <t>PP5-P733</t>
  </si>
  <si>
    <t>5" SILVER CASCADE PEONY W/PURPLE PISTIL</t>
  </si>
  <si>
    <t>KAMURO SHELL</t>
  </si>
  <si>
    <t>PP5-K104</t>
  </si>
  <si>
    <t>5" GOLD KAMURO W/SILVER PALM PISTIL</t>
  </si>
  <si>
    <t>PP5-K105</t>
  </si>
  <si>
    <t>5" GOLD KAMURO W/PURPLE FLOWER</t>
  </si>
  <si>
    <t>PP5-K112</t>
  </si>
  <si>
    <t>5" SILVER KAMURO W/RED FLOWER</t>
  </si>
  <si>
    <t>SINGLE COLOR WAVE</t>
  </si>
  <si>
    <t>PP5-W0101</t>
  </si>
  <si>
    <t>5" GREEN WAVE</t>
  </si>
  <si>
    <t>PP5-W0100</t>
  </si>
  <si>
    <t>5" RED WAVE</t>
  </si>
  <si>
    <t>PP5-W0107</t>
  </si>
  <si>
    <t>5" SILVER WAVE</t>
  </si>
  <si>
    <t>SILVER WAVE TO COLOR:</t>
  </si>
  <si>
    <t>PP5-W506</t>
  </si>
  <si>
    <t>5" SILVER WAVE TO VARIEGATED</t>
  </si>
  <si>
    <t>PP5-W109</t>
  </si>
  <si>
    <t>5" SILVER WAVE TO PURPLE TO GOLD</t>
  </si>
  <si>
    <t>PP5-W111</t>
  </si>
  <si>
    <t>5" SILVER WAVE TO RED TO CRACKLING</t>
  </si>
  <si>
    <t xml:space="preserve"> WAVE TO COLOR TO CRACKLING:</t>
  </si>
  <si>
    <t>PP5-W103</t>
  </si>
  <si>
    <t>5" GOLD WAVE TO PURPLE TO CRACKLING</t>
  </si>
  <si>
    <t>PP5-W701</t>
  </si>
  <si>
    <t>5" GOLD WAVE TO GREEN</t>
  </si>
  <si>
    <t>FLOWER WAVE:</t>
  </si>
  <si>
    <t>PP5-W803</t>
  </si>
  <si>
    <t>5" FLOWER WAVE TO GREEN</t>
  </si>
  <si>
    <t>PP5-W800</t>
  </si>
  <si>
    <t>5" FLOWER WAVE</t>
  </si>
  <si>
    <t>PP5-W805</t>
  </si>
  <si>
    <t>5" FLOWER WAVE WITH BLUE PISTIL</t>
  </si>
  <si>
    <t>PP5-WL0101</t>
  </si>
  <si>
    <t>5" GREEN WILLOW</t>
  </si>
  <si>
    <t>PP5-WL0102</t>
  </si>
  <si>
    <t>5" BLUE WILLOW</t>
  </si>
  <si>
    <t>GOLD WILLOW TO COLOR, TO CRACKLING</t>
  </si>
  <si>
    <t>PP5-WL205</t>
  </si>
  <si>
    <t>5" GOLD WILLOW TO MULTI-COLOR</t>
  </si>
  <si>
    <t>PP5-WL207</t>
  </si>
  <si>
    <t>5" GOLD WILLOW TO CRACKLING</t>
  </si>
  <si>
    <t>PP5-WL100</t>
  </si>
  <si>
    <t>5" GOLD WILLOW</t>
  </si>
  <si>
    <t>PP5-WL105</t>
  </si>
  <si>
    <t>5" GREEN WILLOW W/HUNDRED BUTTERFLIES</t>
  </si>
  <si>
    <t>PP5-WL101</t>
  </si>
  <si>
    <t>5" GOLD WAVE TO PURPLE TO SILVER</t>
  </si>
  <si>
    <t>PP5-WL109</t>
  </si>
  <si>
    <t>5" FIVE WILLOW</t>
  </si>
  <si>
    <t>PP5-WL117</t>
  </si>
  <si>
    <t>5" GOLD WILLOW W/STROBE PISTIL</t>
  </si>
  <si>
    <t>PP5-WL119</t>
  </si>
  <si>
    <t>5" RED WILLOW W/WHITE STROBE PISTIL</t>
  </si>
  <si>
    <t>PP5-WL121</t>
  </si>
  <si>
    <t>5" SILVER GLITTER WILLOW TO WHITE GLITTER</t>
  </si>
  <si>
    <t>PP5-WL123</t>
  </si>
  <si>
    <t>5" SILVER CROWN WILLOW W/BLUE PISTIL</t>
  </si>
  <si>
    <t>24/2</t>
  </si>
  <si>
    <t>F5</t>
  </si>
  <si>
    <t>PP5-WL301</t>
  </si>
  <si>
    <t>5" GREEN STROBE WILLOW</t>
  </si>
  <si>
    <t>PP5-WL313</t>
  </si>
  <si>
    <t>5" GREEN WILLOW W/CRACKLING</t>
  </si>
  <si>
    <t>PP5-WL318</t>
  </si>
  <si>
    <t>5" SILVER WILLOW W/REPORT</t>
  </si>
  <si>
    <t>PP5-WL324</t>
  </si>
  <si>
    <t>5" WILLLOW FORESTRY W/PIANO</t>
  </si>
  <si>
    <t>PP5-WL327</t>
  </si>
  <si>
    <t>5" SILVER CRACKLING BIG WILLOW</t>
  </si>
  <si>
    <t>PP5-WL340</t>
  </si>
  <si>
    <t>5" BIG CRACKLING WILLOW</t>
  </si>
  <si>
    <t>WHPP586</t>
  </si>
  <si>
    <t xml:space="preserve">5" SILVER CROWN W SILVER TAIL; 2018                         </t>
  </si>
  <si>
    <t>DS510207</t>
  </si>
  <si>
    <t>5" GREEN STROBE WILLOW WITH GREEN TAIL</t>
  </si>
  <si>
    <t>PPB68110</t>
  </si>
  <si>
    <t>PPCF17709</t>
  </si>
  <si>
    <t>PPCF12410</t>
  </si>
  <si>
    <t>Celkový objem             (M3)</t>
  </si>
  <si>
    <t>VÝMETNÁ TRUBICE, SPOTŘ. BALENÍ</t>
  </si>
  <si>
    <t>JF48/RED</t>
  </si>
  <si>
    <t>JF48/BLUE</t>
  </si>
  <si>
    <t>JF48/YELLOW</t>
  </si>
  <si>
    <t>JF48/PURPLE</t>
  </si>
  <si>
    <t>JF48/GREEN</t>
  </si>
  <si>
    <t>ČERVENÉ BENGÁLSKÉ OHNĚ 10ks</t>
  </si>
  <si>
    <t>MODRÉ BENGÁLSKÉ OHNĚ 10ks</t>
  </si>
  <si>
    <t>ŽLUTÉ BENGÁLSKÉ OHNĚ 10ks</t>
  </si>
  <si>
    <t>FIALOVÉ BENGÁLSKÉ OHNĚ 10ks</t>
  </si>
  <si>
    <t>ZELENÉ BENGÁLSKÉ OHNĚ 10ks</t>
  </si>
  <si>
    <t>TXP724</t>
  </si>
  <si>
    <t>JC05</t>
  </si>
  <si>
    <t>Q4/2023</t>
  </si>
  <si>
    <t>CL16602</t>
  </si>
  <si>
    <t>JIMMYHO VYPALOVAČKA</t>
  </si>
  <si>
    <t>stříbrná chryzantéma </t>
  </si>
  <si>
    <t>CL25503</t>
  </si>
  <si>
    <t>EXTRA KRAVINA</t>
  </si>
  <si>
    <t>mix efektů</t>
  </si>
  <si>
    <t>CL138801</t>
  </si>
  <si>
    <t>FRIKULÍN</t>
  </si>
  <si>
    <t>palma , plovoucí ryba , praskání (crackling) , finále</t>
  </si>
  <si>
    <t>KOMPAKTY 36 RAN, KALIBR 28mm / CAKE 36 SHOTS, CALIBER 28mm</t>
  </si>
  <si>
    <t>CL36600</t>
  </si>
  <si>
    <t>ROBIN HOOD</t>
  </si>
  <si>
    <t>mix 6 různých efektů, finále</t>
  </si>
  <si>
    <t>40-50sec</t>
  </si>
  <si>
    <t>PERSEUS</t>
  </si>
  <si>
    <t>SI1202</t>
  </si>
  <si>
    <t>BROKÁT</t>
  </si>
  <si>
    <t>CL100220</t>
  </si>
  <si>
    <t>RAKETOMOON</t>
  </si>
  <si>
    <t>first fuse cover color ORANGE, print START</t>
  </si>
  <si>
    <t>PPB6303</t>
  </si>
  <si>
    <t>KOMPAKTY PROFI 200 RAN / CAKE PROFESSIONAL 200 SHOTS</t>
  </si>
  <si>
    <t>PPCF20020</t>
  </si>
  <si>
    <t>PYROGRAPHIC 200</t>
  </si>
  <si>
    <t>irst fuse cover color: ORANGE,  
print: "START"
spare fuse cover color: ORANGE,
print:
"NÁHRADNÍ INICIAČNÍ ZÁPALNICE" 
"DRUHÁ ZÁPALNICA"
"SYSTEM INICJUJĄCY REZERWOWY"
"ERSATZANZÜNDUNG"</t>
  </si>
  <si>
    <t>KOMPAKTY PROFI 320 RAN / CAKE PROFESSIONAL 320 SHOTS</t>
  </si>
  <si>
    <t>PPCF32021</t>
  </si>
  <si>
    <t>PYROMANIA 320</t>
  </si>
  <si>
    <t>KOMPAKTY  320 RAN,KALIBR 20mm / CAKE 320 SHOTS, CALIBER 20mm</t>
  </si>
  <si>
    <t>130sec</t>
  </si>
  <si>
    <t>Q1/2024</t>
  </si>
  <si>
    <t>PPCF40022</t>
  </si>
  <si>
    <t>PYROFESTIVE 400</t>
  </si>
  <si>
    <t>PPCF10025</t>
  </si>
  <si>
    <t>PYROLEGACY 100</t>
  </si>
  <si>
    <t>PPCF20026</t>
  </si>
  <si>
    <t>PYROTRONIC 200</t>
  </si>
  <si>
    <t>A:silver tail t red wave silver strobe 12shots  B:yellow tail to purple peony silver strobe 18shots C:red tail to crackling 24shots D:blue tail to blue peony silver strobe 18shots</t>
  </si>
  <si>
    <r>
      <t xml:space="preserve"> </t>
    </r>
    <r>
      <rPr>
        <sz val="11"/>
        <color theme="1"/>
        <rFont val="Arial"/>
        <family val="2"/>
        <charset val="238"/>
      </rPr>
      <t>A：red tail red coco time rain , B:green tail green coco time rain , C:yellow tail yellow coco time rain , D:red tail red coco time rain , E:green tail green coco time rain</t>
    </r>
  </si>
  <si>
    <t xml:space="preserve">A:red tail white strobe red star 6shots B:blue tail white strobe blue star 6shots C:blue tail to brocade crown 32shtos D：red tail red strobe 24shots  E:red tail to red green crackling 12shots </t>
  </si>
  <si>
    <t xml:space="preserve"> A：red tail brocade crown red star, B:silver tail white strobe , C:blue tail brocade crown blue star , D:silver tail red strobe, E： red tail chrys</t>
  </si>
  <si>
    <t>KOMPAKTY  180 RAN, MULTIKALIBR 25,30,35,50 mm / CAKE 180 SHOTS,MULTICALIBER 25,30,35,50 mm</t>
  </si>
  <si>
    <t>PPCF18029</t>
  </si>
  <si>
    <t>FIREWORKS ELITE 180</t>
  </si>
  <si>
    <t>180Sec</t>
  </si>
  <si>
    <t>A blue tail brocade crown king blue star 10shots  B:red tail to scarlet w/silver strobe 7shots. C:no tail to gold strobe willow  w/purple dahlia 8shots  D:red tail to red green coco w/time rain 7shots. E:no tail to silver coco w/red green dahlia 6shots. E:red tail to silver coco crackling 7shots</t>
  </si>
  <si>
    <t>KOMPAKTY  264 RAN, MULTIKALIBR 20,25,30,35 mm / CAKE 264 SHOTS, CALIBER 20,25,30,35mm</t>
  </si>
  <si>
    <t>PPCF26430</t>
  </si>
  <si>
    <t>FIREWORKS LEGION 264</t>
  </si>
  <si>
    <t>190sec</t>
  </si>
  <si>
    <t>A:green tail to brocade crown 12shots, B:red tail to red star white strobe 12shots. C:red tail to red wave chrys 10shots.D:green tail to green wave chrys 10shots.E:red tail silver strobe willow red dahlia 8shots. F: sky blue tail silver strobe willow sky blue  8shots. G:silver tail to silver coco crackling 6shots.</t>
  </si>
  <si>
    <t>KOMPAKTY  200 RAN, KALIBR 30 mm / CAKE 200 SHOTS, CALIBER 30mm</t>
  </si>
  <si>
    <t>PPCF20031</t>
  </si>
  <si>
    <t>FIREWORKS PREMIUM 200</t>
  </si>
  <si>
    <t>140sec</t>
  </si>
  <si>
    <t xml:space="preserve"> A：gold tail to gold crown blue star , B:red tail to red dahlia white strobe, C:gold tail to gold crown red strobe, D:sky blue to sky blue dahlia white strobe ,E:gold tail to gold crown crackling</t>
  </si>
  <si>
    <t>KOMPAKTY 172 RAN, MULTIKALIBR 30+50 mm / CAKE 172 SHOTS,MULTICALIBER 30+50 mm</t>
  </si>
  <si>
    <t>PPCF17233</t>
  </si>
  <si>
    <t>FIREWORKS FORCE 172</t>
  </si>
  <si>
    <t>A: flower crown waterfall,B:blue tail to red strobe willow w/blue stars,C:red tail to red strobe willow w/white strobe.</t>
  </si>
  <si>
    <t>KOMPAKTY 163 RAN,MULTIKALIBR 30+50mm / CAKE 163 SHOTS, MULTICALIBER 30+50mm</t>
  </si>
  <si>
    <t>PPCF16332</t>
  </si>
  <si>
    <t>FIREWORKS EXPERT 163</t>
  </si>
  <si>
    <t>A:blue tail to brocade crown blue star 11shots , B:red tail red dahlia white strobe 11shots , C:silver tail red dahlia chrys 11shots D:silver tail sky blue dahlia chrys 10shots , E:crackling mine to silver tail titanium salute 7shots.</t>
  </si>
  <si>
    <t>CELKOVÉ SHRNUTÍ OBJEDNÁVKY</t>
  </si>
  <si>
    <t>POČET KARTÓNŮ</t>
  </si>
  <si>
    <t>CELKOVÁ HMOTNOST</t>
  </si>
  <si>
    <t>CELKOVÝ OBJEM</t>
  </si>
  <si>
    <t>PRSKAVKY 28 cm - 10ks/pcs ; 2023</t>
  </si>
  <si>
    <t>PRSKAVKY 40 cm - 5ks/pcs ; 2023</t>
  </si>
  <si>
    <t>PRSKAVKY 90 cm - 3ks/pcs ; 2023</t>
  </si>
  <si>
    <t>PRSKAVKY 90 cm - 6ks/pcs ; 2023 SVATEBNÍ</t>
  </si>
  <si>
    <t>MONSTER NOVINKA 2023</t>
  </si>
  <si>
    <t>CENA/balení                                CZK</t>
  </si>
  <si>
    <t>OBJEDNÁVKA (ctn)</t>
  </si>
  <si>
    <t>Cena za objednané ctn</t>
  </si>
  <si>
    <t>KG ctn</t>
  </si>
  <si>
    <t>CENA/ctn CZK</t>
  </si>
  <si>
    <t>60/50</t>
  </si>
  <si>
    <t>PŘELEPIT EXPIRACE!!!</t>
  </si>
  <si>
    <t>PO-PO SNAPPER  - 50ks/pcs</t>
  </si>
  <si>
    <t>GIANT BUTTERFLY - 6ks/pcs</t>
  </si>
  <si>
    <t>MAGIC SMOKE BALL - 6ks/psc</t>
  </si>
  <si>
    <t xml:space="preserve">CANNON,  210SH </t>
  </si>
  <si>
    <t xml:space="preserve">CALIFORNIA DREAMING, 100SH </t>
  </si>
  <si>
    <t>FLY CONDOR - 4ks</t>
  </si>
  <si>
    <t>MINI ROCKETS - 50ks/psc                                 NEW</t>
  </si>
  <si>
    <t>TÄHTILOISTO - 14ks/psc</t>
  </si>
  <si>
    <t xml:space="preserve">THUNDER FLOWER             </t>
  </si>
  <si>
    <t xml:space="preserve">GOLD CROWN                           </t>
  </si>
  <si>
    <t xml:space="preserve">XXL THUNDER                             </t>
  </si>
  <si>
    <t xml:space="preserve">MINI 1&amp;2                                    </t>
  </si>
  <si>
    <t xml:space="preserve">ARCHIMEDES                             </t>
  </si>
  <si>
    <t xml:space="preserve">EUKLEIDES                                         </t>
  </si>
  <si>
    <t>CHINA TOWN</t>
  </si>
  <si>
    <t>PARŤÁK BOUCHAČ 16SH</t>
  </si>
  <si>
    <t>SEXY MISE 16SH</t>
  </si>
  <si>
    <t>SNOWBORĎÁK 16SH</t>
  </si>
  <si>
    <t xml:space="preserve">PYTHAGORAS                                     </t>
  </si>
  <si>
    <t xml:space="preserve">DIOGENES                                            </t>
  </si>
  <si>
    <t xml:space="preserve">CHINA SEA                                                </t>
  </si>
  <si>
    <t xml:space="preserve">THALES                                              </t>
  </si>
  <si>
    <t>SKY WAY</t>
  </si>
  <si>
    <t>HAPPY WAY</t>
  </si>
  <si>
    <t>MINI 6</t>
  </si>
  <si>
    <t xml:space="preserve">CENTAURUS  (lisovaný/mould) </t>
  </si>
  <si>
    <t xml:space="preserve">THEIA    (lisovaný/mould)                       </t>
  </si>
  <si>
    <t xml:space="preserve">ARIES ; "W", "FAN", "Z"                                                                                                                    </t>
  </si>
  <si>
    <t>DRAGON BREATH</t>
  </si>
  <si>
    <t>ORCUS</t>
  </si>
  <si>
    <t>RAINBOW WAY</t>
  </si>
  <si>
    <t>EARTH</t>
  </si>
  <si>
    <t>PHOTON</t>
  </si>
  <si>
    <t>SAGITTARIUS 200SH        "I", "FAN"</t>
  </si>
  <si>
    <t xml:space="preserve">RATTLE SNAKE        "I", "FAN" </t>
  </si>
  <si>
    <t xml:space="preserve">SHOW BOX XIII.    </t>
  </si>
  <si>
    <t>SHOW BOX XVI.</t>
  </si>
  <si>
    <t xml:space="preserve">3" RED STROBE WILLOW                                         </t>
  </si>
  <si>
    <t xml:space="preserve">3" GOLD STROBE WILLOW                                    </t>
  </si>
  <si>
    <t xml:space="preserve">3" SILVER WILLOW                                                  </t>
  </si>
  <si>
    <t xml:space="preserve">3" BLOOD RED FALLING LEAVES                    </t>
  </si>
  <si>
    <t>3" HALF AQUA/HALF ORANGE FALLING LEAVES</t>
  </si>
  <si>
    <t>3" WHITE STROBE WILLOW WATERFALL</t>
  </si>
  <si>
    <t xml:space="preserve">3" BLUE RING WITH RED STROBE PISTIL             </t>
  </si>
  <si>
    <t xml:space="preserve">3" RED TO FLOWER CRACKLING RING WITH WHITE STROBE PISTIL                                                                       </t>
  </si>
  <si>
    <t xml:space="preserve">3" RED RING TO DRAGON EGGS PISTIL                 </t>
  </si>
  <si>
    <t xml:space="preserve">3" RED STROBE                                                     </t>
  </si>
  <si>
    <t xml:space="preserve">3" YELLOW COCO                                                                                                     </t>
  </si>
  <si>
    <t xml:space="preserve">3" RED DAHLIA                                                      </t>
  </si>
  <si>
    <t xml:space="preserve">3" BLUE DAHLIA                                                       </t>
  </si>
  <si>
    <t xml:space="preserve">3" TIT CHRY CRACKLING COCO                             </t>
  </si>
  <si>
    <t xml:space="preserve">3" SILVER COCO                                                      </t>
  </si>
  <si>
    <t xml:space="preserve">3" RED TO DRAGON EGGS WITH SILVER TAIL      </t>
  </si>
  <si>
    <t xml:space="preserve">3" GREEN COCO WITH SILVER TAIL                       </t>
  </si>
  <si>
    <t xml:space="preserve">3" RED COCO = (PALM)                                            </t>
  </si>
  <si>
    <t xml:space="preserve">3" DRAGON EGGS                                           </t>
  </si>
  <si>
    <t xml:space="preserve">3" RED TO DRAGON EGGS                                              </t>
  </si>
  <si>
    <t xml:space="preserve">3" RED DAHLIA WITH STROBE PISTIL               </t>
  </si>
  <si>
    <t xml:space="preserve">3" FLOWER CROWN                                          </t>
  </si>
  <si>
    <t xml:space="preserve">3" SILVER PALM                                               </t>
  </si>
  <si>
    <t xml:space="preserve">3" GOLD PALM                                                 </t>
  </si>
  <si>
    <t xml:space="preserve">4" WHITE PEONY                                                    </t>
  </si>
  <si>
    <t xml:space="preserve">4" SILVER PEONY                                                   </t>
  </si>
  <si>
    <t xml:space="preserve">4" ORANGE PEONY                                         </t>
  </si>
  <si>
    <t xml:space="preserve">4" RED PEONY                                                        </t>
  </si>
  <si>
    <t xml:space="preserve">4" PURPLE PEONY                                           </t>
  </si>
  <si>
    <t xml:space="preserve">4" GREEN &amp; PURPLE PEONY                        </t>
  </si>
  <si>
    <t xml:space="preserve">4" RED AND BLUE PEONY                                     </t>
  </si>
  <si>
    <t xml:space="preserve">4" GOLD WAVE RED TO BLUE PEONY                  </t>
  </si>
  <si>
    <t xml:space="preserve">4" SILVER TO GREEN PEONY                             </t>
  </si>
  <si>
    <t xml:space="preserve">4" GREEN PEONY WITH RED PISTIL                  </t>
  </si>
  <si>
    <t xml:space="preserve">4" PURPLE PEONY WITH GREEN PISTIL            </t>
  </si>
  <si>
    <t>4" BLUE PEONY WITH COCO PISTIL</t>
  </si>
  <si>
    <t>4" CHRYSANTHEMUM CROWN TO COLORFUL</t>
  </si>
  <si>
    <t>4" RED CHRYSANTHEMUM W/COCONUT PISTIL</t>
  </si>
  <si>
    <t xml:space="preserve">4" BROCADE CROWN TO SILVER STROBE            </t>
  </si>
  <si>
    <t xml:space="preserve">4" BROCADE CROWN RED STROBE WATERFALL         </t>
  </si>
  <si>
    <t xml:space="preserve">4" BROCADE CROWN TO DRAGON EGGS             </t>
  </si>
  <si>
    <t xml:space="preserve">4" BLUE WAVE                                                      </t>
  </si>
  <si>
    <t xml:space="preserve">4" GOLD WAVE                                                   </t>
  </si>
  <si>
    <t xml:space="preserve">4" SILVER WAVE                                                      </t>
  </si>
  <si>
    <t xml:space="preserve">4" RED WAVE                                                        </t>
  </si>
  <si>
    <t>4" GOLD WAVE TO RED</t>
  </si>
  <si>
    <t>4" SILVER WAVE TO PURPLE</t>
  </si>
  <si>
    <t xml:space="preserve">4" SILVER WAVE TO PINK                                      </t>
  </si>
  <si>
    <t xml:space="preserve">4" CRACKLING WAVE TO COLOR                           </t>
  </si>
  <si>
    <t xml:space="preserve">4" PURPLE WAVE W/GREEN PISTIL                     </t>
  </si>
  <si>
    <t xml:space="preserve">4" SILVER WILLOW                                                </t>
  </si>
  <si>
    <t xml:space="preserve">4" GOLD WILLOW TO PURPLE                            </t>
  </si>
  <si>
    <t xml:space="preserve">4" CRACKLING WILLOW                                          </t>
  </si>
  <si>
    <t xml:space="preserve">4" GOLD WILLOW TO RED                                     </t>
  </si>
  <si>
    <t xml:space="preserve">4" GREEN STROBE WILLOW                             </t>
  </si>
  <si>
    <t xml:space="preserve">4" RED STROBE WILLOW                                   </t>
  </si>
  <si>
    <t xml:space="preserve">4" TIT WILLOW TIT CRACKLING WATERFALL       </t>
  </si>
  <si>
    <t xml:space="preserve">4" YELLOW FALLING LEAVES                              </t>
  </si>
  <si>
    <t xml:space="preserve">4" COLORFUL FALLING LEAVES                         </t>
  </si>
  <si>
    <t xml:space="preserve">4" PURPLE FALLING LEAVES                                </t>
  </si>
  <si>
    <t xml:space="preserve">4" PURPLE FALLING LEAVES                        </t>
  </si>
  <si>
    <t xml:space="preserve">4" SILVER STROBE WATERFALL                         </t>
  </si>
  <si>
    <t xml:space="preserve">4" CRACKLING CROSSETTE                                   </t>
  </si>
  <si>
    <t xml:space="preserve">4" RED WAVE CROSSETTE                                     </t>
  </si>
  <si>
    <t xml:space="preserve">4" BLUE DAHLIA                                                </t>
  </si>
  <si>
    <t xml:space="preserve">4" GREEN CROSSETTE                                     </t>
  </si>
  <si>
    <t xml:space="preserve">4" RED TO DRAGON EGGS                                      </t>
  </si>
  <si>
    <t xml:space="preserve">4" FLOWER CROWN                                                 </t>
  </si>
  <si>
    <t xml:space="preserve">4" RED RING WITH DRAGON EGGS PISTIL             </t>
  </si>
  <si>
    <t xml:space="preserve">4" LEMON WANDERING STAR                                 </t>
  </si>
  <si>
    <t xml:space="preserve">4" RED SMILE                                                          </t>
  </si>
  <si>
    <t xml:space="preserve">5" BROCADE CROWN WITH BLUE PISTIL               </t>
  </si>
  <si>
    <t xml:space="preserve">5" BROCADE CROWN WITH RED STROBE PISTIL  </t>
  </si>
  <si>
    <t xml:space="preserve">5" SILVER STROBE WILLOW WITH SILVER TAIL     </t>
  </si>
  <si>
    <t xml:space="preserve">5" GREEN STROBE WILLOW WITH GREEN TAIL   </t>
  </si>
  <si>
    <t xml:space="preserve">5" RED WAVE CROSSETTE                                    </t>
  </si>
  <si>
    <t xml:space="preserve">5" STROBE LIGHT CROSSETTE WITH TAIL          </t>
  </si>
  <si>
    <t xml:space="preserve">5" RED STROBE WILLOW WATERFALL                 </t>
  </si>
  <si>
    <t>CELKOVÁ CENA CZK BEZ DPH</t>
  </si>
  <si>
    <t xml:space="preserve">3" COLOR WAVE COCO                                             </t>
  </si>
  <si>
    <t xml:space="preserve">3" GREEN WAVE CROSSETTE                           </t>
  </si>
  <si>
    <t xml:space="preserve">3" RED WAVE CROSSETTE                                </t>
  </si>
  <si>
    <t xml:space="preserve">3" SILVER WAVE TO BLUE                                      </t>
  </si>
  <si>
    <t xml:space="preserve">3" SILVER WAVE TO RED                                       </t>
  </si>
  <si>
    <t xml:space="preserve">3" CHRYS. TO BLUE                                                </t>
  </si>
  <si>
    <t xml:space="preserve">3" CHRYS. TO RED                                                  </t>
  </si>
  <si>
    <t>3" GOLD CHRYSANTHEMUM</t>
  </si>
  <si>
    <t>3" GREEN CHRYSANTHEMUM</t>
  </si>
  <si>
    <t>3" BLUE CHRYSANTHEMUM</t>
  </si>
  <si>
    <t>3" BLUE PEONY WITH COCO PISTIL</t>
  </si>
  <si>
    <t>3" RED PEONY WITH COCO PISTIL</t>
  </si>
  <si>
    <t>3" GREEN PEONY WITH COCO PISTIL</t>
  </si>
  <si>
    <t xml:space="preserve">3" LEMON TO PURPLE PEONY                         </t>
  </si>
  <si>
    <t xml:space="preserve">3" HALF PURPLE HALF ORANGE                             </t>
  </si>
  <si>
    <t xml:space="preserve">3" HALF RED HALF GREEN                                      </t>
  </si>
  <si>
    <t>3" HALF RED &amp; HALF GREEN PEONY</t>
  </si>
  <si>
    <t>3" SILVER TO BLUE PEONY</t>
  </si>
  <si>
    <t xml:space="preserve">3" BLUE TO RED PEONY                                       </t>
  </si>
  <si>
    <t>3" BLUE TO RED PEONY</t>
  </si>
  <si>
    <t xml:space="preserve">3" RED AND BLUE PEONY                                        </t>
  </si>
  <si>
    <t>3" RED &amp; BLUE PEONY</t>
  </si>
  <si>
    <t xml:space="preserve">3" RED PEONY                                                         </t>
  </si>
  <si>
    <t xml:space="preserve">3" BLUE PEONY                                                       </t>
  </si>
  <si>
    <t xml:space="preserve">3" SILVER PEONY                                                    </t>
  </si>
  <si>
    <t>3" GREEN PEONY</t>
  </si>
  <si>
    <t>3" SILVER PEONY</t>
  </si>
  <si>
    <t>3" GOLD PEONY</t>
  </si>
  <si>
    <t>3" BLUE PEONY</t>
  </si>
  <si>
    <t>3" RED PEONY</t>
  </si>
  <si>
    <t xml:space="preserve">1,5" SILVER STROBE WILLOW WITH ORANGE MINE 8SH                                                                                    </t>
  </si>
  <si>
    <t xml:space="preserve">1,5" CRACKLING TAIL 6SH </t>
  </si>
  <si>
    <t xml:space="preserve">1,5" YELLOW TAIL 6SH </t>
  </si>
  <si>
    <t xml:space="preserve">1,5" SILVER TAIL 6SH </t>
  </si>
  <si>
    <t xml:space="preserve">1,5" GOLD TAIL 6SH </t>
  </si>
  <si>
    <t xml:space="preserve">1,5" PURPLE TAIL 6SH </t>
  </si>
  <si>
    <t xml:space="preserve">1,5" BLUE TAIL 6SH </t>
  </si>
  <si>
    <t xml:space="preserve">1,5" GREEN TAIL 6SH </t>
  </si>
  <si>
    <t xml:space="preserve">1,2" BLUE HEAD GOLD TAIL 8SH                         </t>
  </si>
  <si>
    <t xml:space="preserve">1,2" GREEN HEAD GOLD TAIL 8SH                      </t>
  </si>
  <si>
    <t xml:space="preserve">1,2" GOLD WILLOW TAIL 8SH                              </t>
  </si>
  <si>
    <t xml:space="preserve">1,2" CRACKLING WILLOW TAIL 8SH                      </t>
  </si>
  <si>
    <t xml:space="preserve">1,2" SILVER STROBE WILLOW TAIL 8SH           </t>
  </si>
  <si>
    <t xml:space="preserve">1,2" YELLOW TAIL 8SH                                          </t>
  </si>
  <si>
    <t xml:space="preserve">1,2" GREEN TAIL 8SH                                             </t>
  </si>
  <si>
    <t xml:space="preserve">1,2" RED TAIL 8SH                                                  </t>
  </si>
  <si>
    <t xml:space="preserve">1,2" ORANGE STAR W DRAGON EGGS MINE       </t>
  </si>
  <si>
    <t xml:space="preserve">1,2" GREEN STAR W PURPLE MINE                        </t>
  </si>
  <si>
    <t xml:space="preserve">1,2" RED STAR W WHITE STROBE MINE               </t>
  </si>
  <si>
    <t xml:space="preserve">1,2" TI CRACKLING WILLOW TAIL W BLUE MINE   </t>
  </si>
  <si>
    <t xml:space="preserve">1,2" RED HEAD GOLD TAIL                               </t>
  </si>
  <si>
    <t xml:space="preserve">1,2" PURPLE TAIL                                                    </t>
  </si>
  <si>
    <t xml:space="preserve">1,2" GREEN TAIL                                                     </t>
  </si>
  <si>
    <t xml:space="preserve">1,2" RED TAIL                                                        </t>
  </si>
  <si>
    <t xml:space="preserve">1,2" WHITE STROBE MINE                                     </t>
  </si>
  <si>
    <t xml:space="preserve">1,2" GREEN MINE                                                    </t>
  </si>
  <si>
    <t xml:space="preserve">1,2" RED MINE                                                        </t>
  </si>
  <si>
    <t xml:space="preserve">2" WHITE GLITTER MINE                                                                        </t>
  </si>
  <si>
    <t xml:space="preserve">2" GREEN MINE               </t>
  </si>
  <si>
    <t xml:space="preserve">2" GOLDEN GLITTER WILLOW MINE                                                                             </t>
  </si>
  <si>
    <t xml:space="preserve">2"  BROCADE TO RED GLITTER MINE                                                                                                                                                                                   </t>
  </si>
  <si>
    <t>1,2" SILVER STROBE MINE AND RED STAR</t>
  </si>
  <si>
    <t xml:space="preserve">10SH RED TAIL BLUE MINE "Z, 5angle"          </t>
  </si>
  <si>
    <t xml:space="preserve">10SH CRACKLING TAIL BLOOD RED MINE "Z, 5angle                                                                                </t>
  </si>
  <si>
    <t xml:space="preserve">9SH GOLD STROBE WILLOW TAIL GOLD STROBE MINE "C"                                                                          </t>
  </si>
  <si>
    <t xml:space="preserve">9SH SILVER STROBE WILLOW TAIL SILVER STROBE MINE "C"                                                                           </t>
  </si>
  <si>
    <t xml:space="preserve">9SH BLUE MINE "FAN"                                     </t>
  </si>
  <si>
    <t xml:space="preserve">9SH BLOOD RED MINE "FAN"                          </t>
  </si>
  <si>
    <t xml:space="preserve">RED WAVE </t>
  </si>
  <si>
    <t>FAN CRACKLING BOUQUET</t>
  </si>
  <si>
    <t>NIGHT WAY</t>
  </si>
  <si>
    <t>nad 500tis</t>
  </si>
  <si>
    <t>nad 1mil</t>
  </si>
  <si>
    <t>nad 3mil</t>
  </si>
  <si>
    <t>CELKOVÁ CENA CZK s DPH</t>
  </si>
  <si>
    <t>nad 20tis</t>
  </si>
  <si>
    <t>nad 50tis</t>
  </si>
  <si>
    <t>nad 100tis</t>
  </si>
  <si>
    <t>nad 700tis</t>
  </si>
  <si>
    <t>120/10</t>
  </si>
  <si>
    <t>FP3 FLASH BANGERS 10ks/pcs</t>
  </si>
  <si>
    <t>CRAZY BULLDOG 20ks/pcs/plastová ucpávka</t>
  </si>
  <si>
    <t>ANGRY BULLDOG 20ks/pcs/plastová ucpávka</t>
  </si>
  <si>
    <t>BAD BULLDOG/plastová ucpávka</t>
  </si>
  <si>
    <t>MEGA BULLDOG/plastová ucpávka</t>
  </si>
  <si>
    <t>TXP845</t>
  </si>
  <si>
    <t>TXP858</t>
  </si>
  <si>
    <t>POWERFUL BULLDOG - 20ks/pcs/plastová ucpávka</t>
  </si>
  <si>
    <t>WILD BULLDOG - 20ks/pcs/plastová ucpávka</t>
  </si>
  <si>
    <t>PPS7010SK</t>
  </si>
  <si>
    <t>PRSKAVKY 16 cm - 10ks/pcs ; 2023</t>
  </si>
  <si>
    <t>nad 2mil</t>
  </si>
  <si>
    <t>PPS9010SK</t>
  </si>
  <si>
    <t>PRSKAVKY 70 cm - 5ks/pcs ; 2023 SVATEBNÍ</t>
  </si>
  <si>
    <t xml:space="preserve">PRSKAVKY 70 cm - 8ks/pcs ; 2023 </t>
  </si>
  <si>
    <t>vieo</t>
  </si>
  <si>
    <t>video</t>
  </si>
  <si>
    <t>Ø17x65</t>
  </si>
  <si>
    <t>Ø20x130</t>
  </si>
  <si>
    <t>Pochodeň vydává ostře červené světlo a bílý dým.</t>
  </si>
  <si>
    <t>Pochodeň vydává ostře modré světlo a bílý dým.</t>
  </si>
  <si>
    <t>Pochodeň vydává ostře žluté světlo a bílý dým.</t>
  </si>
  <si>
    <t>Pochodeň vydává ostře fialové světlo a bílý dým.</t>
  </si>
  <si>
    <t>Pochodeň vydává ostře zelené světlo a bílý dým.</t>
  </si>
  <si>
    <t>nad 150tis</t>
  </si>
  <si>
    <t>nad 200tis</t>
  </si>
  <si>
    <t>nad 300tis</t>
  </si>
  <si>
    <t>M7 SMOKE GRENADE - 6ks/psc</t>
  </si>
  <si>
    <t>LA BOMBA MINI - 20ks/pcs         NEW</t>
  </si>
  <si>
    <t xml:space="preserve">PROTON  - multikalibr/multicaliber 20,25,30mm                                                                                  </t>
  </si>
  <si>
    <t xml:space="preserve">BROCADE KING WITH BLUE MINES 49SH                                           </t>
  </si>
  <si>
    <t xml:space="preserve">RED STROBE "FAN" 49SH   </t>
  </si>
  <si>
    <t xml:space="preserve">CRACKLING COMET "Z" 49SH                                              </t>
  </si>
  <si>
    <t xml:space="preserve">RED GLITTER WILLOW "FAN" 49SH                                                                  </t>
  </si>
  <si>
    <t xml:space="preserve">MULTICOLOR STARS W/TITANIUM SALUTE 49SH  </t>
  </si>
  <si>
    <t xml:space="preserve">BIG SILVER CHRYS W/COLOR PISTIL 49SH                                    </t>
  </si>
  <si>
    <t xml:space="preserve">ELECTRON  - multikalibr/multicaliber 20, 25, 30mm ; "FAN", "Z", "I"                                                                     </t>
  </si>
  <si>
    <t>6/50/50/1</t>
  </si>
  <si>
    <t>50/5/1</t>
  </si>
  <si>
    <t>80/8/1</t>
  </si>
  <si>
    <t>50/3/1</t>
  </si>
  <si>
    <t>50/6/1</t>
  </si>
  <si>
    <t>10/5/1</t>
  </si>
  <si>
    <r>
      <t xml:space="preserve">např.: </t>
    </r>
    <r>
      <rPr>
        <b/>
        <sz val="16"/>
        <color theme="1"/>
        <rFont val="Calibri"/>
        <family val="2"/>
        <charset val="238"/>
        <scheme val="minor"/>
      </rPr>
      <t>12/6/1</t>
    </r>
    <r>
      <rPr>
        <sz val="16"/>
        <color theme="1"/>
        <rFont val="Calibri"/>
        <family val="2"/>
        <charset val="238"/>
        <scheme val="minor"/>
      </rPr>
      <t xml:space="preserve"> tzn. </t>
    </r>
    <r>
      <rPr>
        <b/>
        <sz val="16"/>
        <color theme="1"/>
        <rFont val="Calibri"/>
        <family val="2"/>
        <charset val="238"/>
        <scheme val="minor"/>
      </rPr>
      <t>12</t>
    </r>
    <r>
      <rPr>
        <sz val="16"/>
        <color theme="1"/>
        <rFont val="Calibri"/>
        <family val="2"/>
        <charset val="238"/>
        <scheme val="minor"/>
      </rPr>
      <t xml:space="preserve"> balení po</t>
    </r>
    <r>
      <rPr>
        <b/>
        <sz val="16"/>
        <color theme="1"/>
        <rFont val="Calibri"/>
        <family val="2"/>
        <charset val="238"/>
        <scheme val="minor"/>
      </rPr>
      <t xml:space="preserve"> 6</t>
    </r>
    <r>
      <rPr>
        <sz val="16"/>
        <color theme="1"/>
        <rFont val="Calibri"/>
        <family val="2"/>
        <charset val="238"/>
        <scheme val="minor"/>
      </rPr>
      <t xml:space="preserve"> kusech v</t>
    </r>
    <r>
      <rPr>
        <b/>
        <sz val="16"/>
        <color theme="1"/>
        <rFont val="Calibri"/>
        <family val="2"/>
        <charset val="238"/>
        <scheme val="minor"/>
      </rPr>
      <t xml:space="preserve"> 1</t>
    </r>
    <r>
      <rPr>
        <sz val="16"/>
        <color theme="1"/>
        <rFont val="Calibri"/>
        <family val="2"/>
        <charset val="238"/>
        <scheme val="minor"/>
      </rPr>
      <t xml:space="preserve"> ctn</t>
    </r>
  </si>
  <si>
    <t>3" VÁLCOVÉ  PUMY - ITALSKÉ EFEKTY / 3" CYLINDER SHELLS - ITALIEN EFFECTS/ PRODEJ I NA KS</t>
  </si>
  <si>
    <t>3" KULOVÉ PUMY / 3" SHELLS/ PRODEJ I NA KS</t>
  </si>
  <si>
    <t>4" KULOVÉ PUMY / 4" SHELLS/ PRODEJ I NA KS</t>
  </si>
  <si>
    <t>5" KULOVÉ PUMY / 5" SHELLS/ PRODEJ I NA KS</t>
  </si>
  <si>
    <t xml:space="preserve">1,2" ONE SHOT GREEN WAVE MINE </t>
  </si>
  <si>
    <t xml:space="preserve">1,2" ONE SHOT PURPLE TAIL (COMET) </t>
  </si>
  <si>
    <t xml:space="preserve">1,5" ONE SHOT SILVER STROBE TAIL TO RED TIP </t>
  </si>
  <si>
    <t xml:space="preserve">1,5" ONE SHOT DARK GOLD TAIL TO GREEN TIP </t>
  </si>
  <si>
    <t xml:space="preserve">1,2" ONE SHOT SILVER CRACKLING SCAPE MINE </t>
  </si>
  <si>
    <t xml:space="preserve">1,2" ONE SHOT VIOLET STARS MINE  </t>
  </si>
  <si>
    <t xml:space="preserve">1,2" ONE SHOT PINK STARS MINE </t>
  </si>
  <si>
    <t xml:space="preserve">1,2" ONE SHOT LEMON WAVE MINE </t>
  </si>
  <si>
    <t xml:space="preserve">1,2" ONE SHOT GREEN TAIL (COMET) </t>
  </si>
  <si>
    <t xml:space="preserve">1,5" RED STROBE WILLOW TAIL WITH PURPLE MINE 8SH                                                                        </t>
  </si>
  <si>
    <t>MNOŽSTEVNÍ SLEVY z částky bez DPH</t>
  </si>
  <si>
    <t>cena za dopravu je vypočtena na základě objednávky</t>
  </si>
  <si>
    <t>Ø16</t>
  </si>
  <si>
    <t>Ø45x25</t>
  </si>
  <si>
    <t>Ø28</t>
  </si>
  <si>
    <t xml:space="preserve">1,2" GOLD TO WILLOW TAIL, 2018                                    </t>
  </si>
  <si>
    <t>Cena po zákaznické slevě                     CZK/ balení</t>
  </si>
  <si>
    <t>Cena po zákaznické slevě                     CZK/ ctn</t>
  </si>
  <si>
    <t>DS310009</t>
  </si>
  <si>
    <t>3" SEA BLUE PEONY</t>
  </si>
  <si>
    <t>3"7,6cm</t>
  </si>
  <si>
    <t>DS310044</t>
  </si>
  <si>
    <t>DS310080</t>
  </si>
  <si>
    <t>3" COLOR CHRYSANTHEUM</t>
  </si>
  <si>
    <t>3" SMILE FACE</t>
  </si>
  <si>
    <t>DS310119</t>
  </si>
  <si>
    <t>3" CRACKLING BROCADE CROWN W/CRACKLING PISTIL</t>
  </si>
  <si>
    <t>DS310125</t>
  </si>
  <si>
    <t>3" BROCADE CROWN (KAMURO)</t>
  </si>
  <si>
    <t>DS310128</t>
  </si>
  <si>
    <t>DS410013</t>
  </si>
  <si>
    <t xml:space="preserve">4" VARIEGATED PEONY </t>
  </si>
  <si>
    <t>DS410115</t>
  </si>
  <si>
    <t>4" WHITE CROSETTE</t>
  </si>
  <si>
    <t>DS410156</t>
  </si>
  <si>
    <t>4" GOLD WILLOW</t>
  </si>
  <si>
    <t>F6</t>
  </si>
  <si>
    <t>F7</t>
  </si>
  <si>
    <t>DS410178</t>
  </si>
  <si>
    <t>4" BROCADE CROWN TO WHITE STROBE</t>
  </si>
  <si>
    <t>DS410179</t>
  </si>
  <si>
    <t>4" BROCADE CROWN (KAMURO)</t>
  </si>
  <si>
    <t>DS430001</t>
  </si>
  <si>
    <t>4" RED HEARTH</t>
  </si>
  <si>
    <t>DS510025</t>
  </si>
  <si>
    <t>5" BLUE TO SILVER WITH RED PISTIL</t>
  </si>
  <si>
    <t>DS510127</t>
  </si>
  <si>
    <t>5" RED STROBE WITH BLUE METEORITE</t>
  </si>
  <si>
    <t>5" GLITTERING CROSETTE WITH BIG GLITTERING TAIL</t>
  </si>
  <si>
    <t>DS510216</t>
  </si>
  <si>
    <t>5" SILVER KAMURO WITH BIG SILVER TAIL</t>
  </si>
  <si>
    <t>DS610235</t>
  </si>
  <si>
    <t>6" Brocade crown to red strobe w/red strobe pistil</t>
  </si>
  <si>
    <t>9/1</t>
  </si>
  <si>
    <t>DS610240</t>
  </si>
  <si>
    <t>6" BROCADE CROWN TO WHITE STROBE w/WHITE STROBE PISTIL</t>
  </si>
  <si>
    <t>DS610241</t>
  </si>
  <si>
    <t>6" BROCADE CROWN (KAMURO)</t>
  </si>
  <si>
    <t>RC121029</t>
  </si>
  <si>
    <t xml:space="preserve">ROMAN CANDLE 30mm 8s brocade tail </t>
  </si>
  <si>
    <t>Ø30X750</t>
  </si>
  <si>
    <t>30sec.</t>
  </si>
  <si>
    <t>OTHER</t>
  </si>
  <si>
    <t>ROMAN CANDLE 30MM 8S BROCADE TAIL</t>
  </si>
  <si>
    <t>DS420017</t>
  </si>
  <si>
    <t>4" WHITE FLASHING WATERFALL</t>
  </si>
  <si>
    <t>DS410165</t>
  </si>
  <si>
    <t>4" GOLD STROBE WILLOW</t>
  </si>
  <si>
    <t>DS410168</t>
  </si>
  <si>
    <t xml:space="preserve">4" SILVER BROCADE CROWN </t>
  </si>
  <si>
    <t>DS410170</t>
  </si>
  <si>
    <t xml:space="preserve">4" FLOWER CROWN                                              </t>
  </si>
  <si>
    <t>LC40078</t>
  </si>
  <si>
    <t>4" BROCADE CROWN TO GREEN W/SILVER TAIL</t>
  </si>
  <si>
    <t>LC40080</t>
  </si>
  <si>
    <t>4" BROCADE CROWN TO WHITE STROBE W/SILVER TAIL</t>
  </si>
  <si>
    <t>LC40172</t>
  </si>
  <si>
    <t>4" BROCADE CROWN TO CRACKLING</t>
  </si>
  <si>
    <t>LC40178</t>
  </si>
  <si>
    <t>4" SILVER BROCADE TO PINK</t>
  </si>
  <si>
    <t>8/2</t>
  </si>
  <si>
    <t>PPM16804-PPM16805</t>
  </si>
  <si>
    <t>PPB36228</t>
  </si>
  <si>
    <t>QA /2-3</t>
  </si>
  <si>
    <t>177SH, kalibr 25 mm</t>
  </si>
  <si>
    <r>
      <t>F2</t>
    </r>
    <r>
      <rPr>
        <sz val="11"/>
        <color theme="1"/>
        <rFont val="Calibri"/>
        <family val="2"/>
        <charset val="238"/>
        <scheme val="minor"/>
      </rPr>
      <t>F2</t>
    </r>
  </si>
  <si>
    <t>PPB6302</t>
  </si>
  <si>
    <t>Ø45x26</t>
  </si>
  <si>
    <t>Ø45x27</t>
  </si>
  <si>
    <t>Ø45x28</t>
  </si>
  <si>
    <t>Ø45x29</t>
  </si>
  <si>
    <t>Ø45x30</t>
  </si>
  <si>
    <t>SFA300F</t>
  </si>
  <si>
    <t>BIG BANG - 20ks/pcs</t>
  </si>
  <si>
    <t>50/20</t>
  </si>
  <si>
    <t xml:space="preserve">FLY FALCON - 9 ks </t>
  </si>
  <si>
    <t>10/9</t>
  </si>
  <si>
    <t>10/11</t>
  </si>
  <si>
    <t>10/17</t>
  </si>
  <si>
    <t>PPC692099</t>
  </si>
  <si>
    <t>ROMISH CANDLE MIX 1</t>
  </si>
  <si>
    <t>60/3</t>
  </si>
  <si>
    <t>PPC692091</t>
  </si>
  <si>
    <t>30/6</t>
  </si>
  <si>
    <t>PPC641521</t>
  </si>
  <si>
    <t xml:space="preserve">ROMAN CANDLE  No.IV </t>
  </si>
  <si>
    <t xml:space="preserve">ROMAN CANDLE No.X </t>
  </si>
  <si>
    <t xml:space="preserve">PIRAT - 50ks/pcs </t>
  </si>
  <si>
    <t>100/50</t>
  </si>
  <si>
    <t>SHINY WAY</t>
  </si>
  <si>
    <t>BP0038P/L</t>
  </si>
  <si>
    <t>COLOR SALUTE</t>
  </si>
  <si>
    <t>LA BOMBA - 20ks/pcs                   NEW</t>
  </si>
  <si>
    <t xml:space="preserve">SUPER ETNA - 6 ks/pcs; </t>
  </si>
  <si>
    <t>POSITRON</t>
  </si>
  <si>
    <t>50sec.</t>
  </si>
  <si>
    <t>PPB49885</t>
  </si>
  <si>
    <t>ASSORTED EFFECTS 49SH</t>
  </si>
  <si>
    <t xml:space="preserve">Mix různých efektů. - Modré miny se zlatým blýskavým chvostem do blýskavé zlaté vrby s modrou pivoňkou.
Prohlédněte si video. </t>
  </si>
  <si>
    <t>PPX0901</t>
  </si>
  <si>
    <t>GROUND BLOOM FLOWER</t>
  </si>
  <si>
    <t>20/12/6</t>
  </si>
  <si>
    <t>Pozemní rotující červenozelenožlutý efekt.</t>
  </si>
  <si>
    <t>PPX6200</t>
  </si>
  <si>
    <t xml:space="preserve">DRAGON EGGS </t>
  </si>
  <si>
    <t>24/24/6</t>
  </si>
  <si>
    <t>KOMPAKTY 111 RAN, KALIBR 20 mm / CAKE 111 SHOTS, CALIBER 20mm</t>
  </si>
  <si>
    <t>PPB20111</t>
  </si>
  <si>
    <t>KOMPAKTY  230 RAN, MULTIKALIBR 20,25,30 mm / CAKE 230 SHOTS, CALIBER 20,25,30mm</t>
  </si>
  <si>
    <t>PPBS230</t>
  </si>
  <si>
    <t>143sec.</t>
  </si>
  <si>
    <t>KOMPAKTY  252 RAN, MULTIKALIBR 20,25 mm / CAKE 252 SHOTS, CALIBER 20,25mm</t>
  </si>
  <si>
    <t>PPBS252</t>
  </si>
  <si>
    <t>140sec.</t>
  </si>
  <si>
    <t>KOMPAKTY 100 RAN, KALIBR 19 mm / CAKE 100 SHOTS, CALIBER 19mm</t>
  </si>
  <si>
    <t>DEMOKRITOS</t>
  </si>
  <si>
    <t>PPB100191</t>
  </si>
  <si>
    <t>Ø19</t>
  </si>
  <si>
    <t>KOMPAKTY 25 RAN, KALIBR 14mm / CAKE 25 SHOTS, CALIBER 14mm</t>
  </si>
  <si>
    <t>PPB25888</t>
  </si>
  <si>
    <t>18sec.</t>
  </si>
  <si>
    <t>SPRING BUTTERFLIES</t>
  </si>
  <si>
    <t>60/12</t>
  </si>
  <si>
    <t>Létající ohnivá kolečka</t>
  </si>
  <si>
    <t>PPP1000</t>
  </si>
  <si>
    <t>200/10</t>
  </si>
  <si>
    <t>PPP1500</t>
  </si>
  <si>
    <t>RED SMOKE NEW</t>
  </si>
  <si>
    <t>PPD22R</t>
  </si>
  <si>
    <t>48/3</t>
  </si>
  <si>
    <t>PPD22G</t>
  </si>
  <si>
    <t>GREEN SMOKE NEW</t>
  </si>
  <si>
    <t>PPD22Y</t>
  </si>
  <si>
    <t xml:space="preserve">YELLOW SMOKE NEW </t>
  </si>
  <si>
    <t>PPD22W</t>
  </si>
  <si>
    <t>WHITE SMOKE NEW</t>
  </si>
  <si>
    <t>PPD22B</t>
  </si>
  <si>
    <t>BLUE SMOKE</t>
  </si>
  <si>
    <t>PPD22P</t>
  </si>
  <si>
    <t>PINK SMOKE NEW</t>
  </si>
  <si>
    <t>PPD22O</t>
  </si>
  <si>
    <t>ORANGE SMOKE NEW</t>
  </si>
  <si>
    <t>PPD22BK</t>
  </si>
  <si>
    <t>BLACK SMOKE</t>
  </si>
  <si>
    <t>40sec.</t>
  </si>
  <si>
    <t>červeý dým</t>
  </si>
  <si>
    <t>zelený dým</t>
  </si>
  <si>
    <t>žlutý dým</t>
  </si>
  <si>
    <t>bílý dým</t>
  </si>
  <si>
    <t>modrý dým</t>
  </si>
  <si>
    <t>růžový dým</t>
  </si>
  <si>
    <t>oranžový dým</t>
  </si>
  <si>
    <t>černý dým</t>
  </si>
  <si>
    <t>Q 2-3 /2024</t>
  </si>
  <si>
    <t>KOMPAKTY  172 RAN, MULTIKALIBR 25,30,35,50 mm / CAKE 172 SHOTS,MULTICALIBER 25,30,35,50 mm</t>
  </si>
  <si>
    <t>PPB3602</t>
  </si>
  <si>
    <t>KOMPAKTY 36 RAN, KALIBR 30+50mm / CAKE 36 SHOTS, CALIBER 30+50mm</t>
  </si>
  <si>
    <t>55sec.</t>
  </si>
  <si>
    <t>KOMBINOVANÝ VÝROBEK ZÁBAVNÍ PYROTECHNIKY, MULTIKALIBR / COMPOUND FIREWORKS</t>
  </si>
  <si>
    <t>PPC400S</t>
  </si>
  <si>
    <t>PPC300S</t>
  </si>
  <si>
    <t xml:space="preserve">FIREWIRE GATLIN 300 S </t>
  </si>
  <si>
    <t xml:space="preserve">GIANT GATLING 400 S     </t>
  </si>
  <si>
    <t>SHOW BOX IV                                            86SH, kalibr 20 a 25mm</t>
  </si>
  <si>
    <t>SHOW BOX VII.                                         196SH, kalibr 30mm</t>
  </si>
  <si>
    <t>SHOW BOX XIX.                                       125SH, kalibr 30mm</t>
  </si>
  <si>
    <t>SHOW BOX III.                                           140SH, kalib 20 a 30mm</t>
  </si>
  <si>
    <t>SHOW BOX X.                                           124SH, kalibr 25mm</t>
  </si>
  <si>
    <t>SHOW BOX XV.                                         200SH, kalibr 20mm</t>
  </si>
  <si>
    <t>SHOW BOX IX.                                          177SH, kalibr 25 mm</t>
  </si>
  <si>
    <t>SUI-0,5R</t>
  </si>
  <si>
    <t>0,5M IGNITER</t>
  </si>
  <si>
    <t>RED</t>
  </si>
  <si>
    <t>Φ0.43-Φ0.45</t>
  </si>
  <si>
    <t>SUI-1R</t>
  </si>
  <si>
    <t>1M IGNITER</t>
  </si>
  <si>
    <t>20/100</t>
  </si>
  <si>
    <t>Φ0.43-Φ0.46</t>
  </si>
  <si>
    <t>SUI-2R</t>
  </si>
  <si>
    <t>2M IGNITER</t>
  </si>
  <si>
    <t>20/50</t>
  </si>
  <si>
    <t>Φ0.43-Φ0.47</t>
  </si>
  <si>
    <t>SUI-3R</t>
  </si>
  <si>
    <t>3M IGNITER</t>
  </si>
  <si>
    <t>20/40</t>
  </si>
  <si>
    <t>Φ0.43-Φ0.48</t>
  </si>
  <si>
    <t>SUI-5R</t>
  </si>
  <si>
    <t>5M IGNITER</t>
  </si>
  <si>
    <t>Φ0.43-Φ0.49</t>
  </si>
  <si>
    <t>PPB16246</t>
  </si>
  <si>
    <t>X-SHARK</t>
  </si>
  <si>
    <t>20-30sec.</t>
  </si>
  <si>
    <t>PPM16920</t>
  </si>
  <si>
    <t>LEO</t>
  </si>
  <si>
    <t>29sec.</t>
  </si>
  <si>
    <t>BP2181</t>
  </si>
  <si>
    <t>SUPER STOCK CAR</t>
  </si>
  <si>
    <t>44sec.</t>
  </si>
  <si>
    <t>KOMPAKTY 42 RAN, MULTIKALIBRKALIBR 16+20+25mm / CAKE 42 SHOTS, CALIBER 16+20+25mm</t>
  </si>
  <si>
    <t>PPB42</t>
  </si>
  <si>
    <t>Ø25</t>
  </si>
  <si>
    <t>Ø30</t>
  </si>
  <si>
    <t>Ø20</t>
  </si>
  <si>
    <t>Ø14</t>
  </si>
  <si>
    <t>33 sec.</t>
  </si>
  <si>
    <t>PPB98</t>
  </si>
  <si>
    <t>KOMPAKTY 128 RAN, KALIBR 25+30 mm / CAKE 128 SHOTS, CALIBER 25+30mm</t>
  </si>
  <si>
    <t>PPB128</t>
  </si>
  <si>
    <t>Ø25X30</t>
  </si>
  <si>
    <t>60sec.</t>
  </si>
  <si>
    <t>PPB100</t>
  </si>
  <si>
    <t>PPB90</t>
  </si>
  <si>
    <t>PPBC145</t>
  </si>
  <si>
    <t>PPC146</t>
  </si>
  <si>
    <t>75sec.</t>
  </si>
  <si>
    <t>KOMPAKTY 165 RAN, KALIBR 20+25 mm / CAKE 165 SHOTS, CALIBER 20+25mm</t>
  </si>
  <si>
    <t>80sec.</t>
  </si>
  <si>
    <t>PPBC407</t>
  </si>
  <si>
    <t>Ø20X25X30</t>
  </si>
  <si>
    <t>153 sec.</t>
  </si>
  <si>
    <t>Q 3-4 /2024</t>
  </si>
  <si>
    <t>PPBC513</t>
  </si>
  <si>
    <t>AIRFORCE 2                                         513 SH, kalibr 20/25/30</t>
  </si>
  <si>
    <t>FIREWORKS FORCE 172                     172 SH, kalibr 30/50 mm</t>
  </si>
  <si>
    <t>FIREWORKS ELITE 180                         180 SH, kalibr 25/30/35/50 mm</t>
  </si>
  <si>
    <t>180 sec.</t>
  </si>
  <si>
    <t>45sec.</t>
  </si>
  <si>
    <t>Ø16x20</t>
  </si>
  <si>
    <t>červená, stříbrná, zelená a žlutá palma s praskáním, minový podstřel  </t>
  </si>
  <si>
    <t>Červený chvost do červené palmy s praskotem, žlutý chvost do žluté palmy s praskáním, zelený chvost do zelené palmy s praskáním, bílý chvost do stříbrné palmy s praskáním</t>
  </si>
  <si>
    <t>barevné světlice s explozí, barevné světlice s praskáním</t>
  </si>
  <si>
    <t>1-15. Praskající kometa.</t>
  </si>
  <si>
    <t>30 sec.</t>
  </si>
  <si>
    <t>Stříbrný stroboskop.</t>
  </si>
  <si>
    <t>červená kometa do stříbrné chryzamtémy, zelená kometa do stříbrné chryzamtémy, modré hvězdy</t>
  </si>
  <si>
    <t>PPCF11827</t>
  </si>
  <si>
    <t>PYROFESTIVE 400                                  400 SH, kalibr 20 mm</t>
  </si>
  <si>
    <t>FIREWORKS LEGION 264                     264 SH, kalibr 20/25/30/35 mm</t>
  </si>
  <si>
    <t>PYROLOGIC 118                                   118 SH, kalibr 30 mm</t>
  </si>
  <si>
    <t>ONE SHOT 30mm PURPLE TAIL(COMET)</t>
  </si>
  <si>
    <t>SH450025</t>
  </si>
  <si>
    <t>ONE SHOT 45mm WHITE STROBE MINE</t>
  </si>
  <si>
    <t>SH450029</t>
  </si>
  <si>
    <t>ONE SHOT 45mm BROCADE CROWN MINE TO RED TIPS</t>
  </si>
  <si>
    <t>SH450091</t>
  </si>
  <si>
    <t>ONE SHOT 45mm Special Red to blue to green Mine (Japan style)</t>
  </si>
  <si>
    <t>SH450092</t>
  </si>
  <si>
    <t>ONE SHOT 45mm Special Blue to white strobe Mine (Japan style)</t>
  </si>
  <si>
    <t>SH450093</t>
  </si>
  <si>
    <t>ONE SHOT 45mm Blue to green strobe mine  (Japan style)</t>
  </si>
  <si>
    <t>SH452030</t>
  </si>
  <si>
    <t>ONE SHOT 45mm Gold tails to blue tips mine</t>
  </si>
  <si>
    <t>SH452037</t>
  </si>
  <si>
    <t xml:space="preserve">ONE SHOT 45mm Blood red plus white strobe mine </t>
  </si>
  <si>
    <t>SH452074</t>
  </si>
  <si>
    <t xml:space="preserve">ONE SHOT 45mm Blue to dragon eggs plus dragon eggs mine      </t>
  </si>
  <si>
    <t>ONE SHOT 45mm RED STROBE TAIL WITH WHITE STROBE MINE</t>
  </si>
  <si>
    <t>ONE SHOT 45mm SILVER STROBE TAIL WITH RED MINE</t>
  </si>
  <si>
    <t>ONE SHOT 45mm BROCADE (KAMURO) TAIL WITH BROCADE CROWN MINE</t>
  </si>
  <si>
    <t>DS310082</t>
  </si>
  <si>
    <t xml:space="preserve">3" RED TO CRACKLING FLOWER </t>
  </si>
  <si>
    <t>DS310083</t>
  </si>
  <si>
    <t>3" GREEN TO CRACKLING FLOWER</t>
  </si>
  <si>
    <t>DS310123</t>
  </si>
  <si>
    <t>3" FLOWER CROWN</t>
  </si>
  <si>
    <t>DS410055</t>
  </si>
  <si>
    <t>4" GOLD WAVE TO COLOR</t>
  </si>
  <si>
    <t>DS410083</t>
  </si>
  <si>
    <t>4" SEA BLUE PEONY WITH PALM PISTIL</t>
  </si>
  <si>
    <t>DS410087</t>
  </si>
  <si>
    <t>4" GREEN PEONY WITH RED PISTIL</t>
  </si>
  <si>
    <t>DS410088</t>
  </si>
  <si>
    <t>4" PURPLE PEONY WITH GREEN PISTIL</t>
  </si>
  <si>
    <t>DS410090</t>
  </si>
  <si>
    <t>4" BLUE AND GOLDEN STROBE</t>
  </si>
  <si>
    <t>DS410101</t>
  </si>
  <si>
    <t>4" GREEN STROBE</t>
  </si>
  <si>
    <t>DS410102</t>
  </si>
  <si>
    <t>4" LEMON STROBE</t>
  </si>
  <si>
    <t>DS410103</t>
  </si>
  <si>
    <t>4" ORANGE STROBE</t>
  </si>
  <si>
    <t>DS510090</t>
  </si>
  <si>
    <t>5" CHRYS TO SILVER FLOWER CRACKLING WITH SILVER FLOWER CRACKLING PISTIL</t>
  </si>
  <si>
    <t>DS510117</t>
  </si>
  <si>
    <t>5" TWILIGHT GLITTER</t>
  </si>
  <si>
    <t>FONTÁNY</t>
  </si>
  <si>
    <t>ZX8186-B</t>
  </si>
  <si>
    <t>STAGE ULTRAFAST COMET (LASER)  12m BLUE</t>
  </si>
  <si>
    <t>ZX8186-G</t>
  </si>
  <si>
    <t>STAGE ULTRAFAST COMET (LASER)  12m GREEN</t>
  </si>
  <si>
    <t>ZX8186-Y</t>
  </si>
  <si>
    <t>STAGE ULTRAFAST COMET (LASER)  12m RED</t>
  </si>
  <si>
    <t>ZX8189</t>
  </si>
  <si>
    <t>STAGE COMET  12m SILVER TAIL</t>
  </si>
  <si>
    <t>20/5</t>
  </si>
  <si>
    <t>120x30x30</t>
  </si>
  <si>
    <t>ZX8033F</t>
  </si>
  <si>
    <t xml:space="preserve">BIG RED STROBE FLASH </t>
  </si>
  <si>
    <t>10/5</t>
  </si>
  <si>
    <t>ŘÍMSKÁ SVÍCE PROFI</t>
  </si>
  <si>
    <t>CS3329Q</t>
  </si>
  <si>
    <t>CANDLE 72 SH-WHITE GLITTER WILLOW</t>
  </si>
  <si>
    <t>32/1</t>
  </si>
  <si>
    <t>DS510124</t>
  </si>
  <si>
    <t>5" TITANUM WILLOW STROBE WITH DRAGON</t>
  </si>
  <si>
    <t>DS510108</t>
  </si>
  <si>
    <t xml:space="preserve">5" BLUE PEONY WITH BROCADE PISTIL AND RED PALM PISTIL </t>
  </si>
  <si>
    <t>DS510125</t>
  </si>
  <si>
    <t>5" SILVER STROBE W/FLOWER PISTIL</t>
  </si>
  <si>
    <t>3"BROCADE CROWN TO BLUE</t>
  </si>
  <si>
    <t xml:space="preserve">FIREWORKS EXPERT 163                    163 SH, kalibr 30/50 mm </t>
  </si>
  <si>
    <t>36/4</t>
  </si>
  <si>
    <t>PPB16604</t>
  </si>
  <si>
    <t>24sec.</t>
  </si>
  <si>
    <t>PPF0220</t>
  </si>
  <si>
    <t>SIILVER FOUNTAIN 2 M</t>
  </si>
  <si>
    <t>20sec.</t>
  </si>
  <si>
    <t>PPF0330</t>
  </si>
  <si>
    <t>PPF0560</t>
  </si>
  <si>
    <t>SIILVER FOUNTAIN 3 M</t>
  </si>
  <si>
    <t>SIILVER FOUNTAIN 5 M</t>
  </si>
  <si>
    <t>ROD SHOW</t>
  </si>
  <si>
    <t>5" ASSORTED FOUNTAIN - 6ks</t>
  </si>
  <si>
    <t>7" ASSORTED FOUNTAIN - 4ks</t>
  </si>
  <si>
    <t>24/4</t>
  </si>
  <si>
    <t>65sec.</t>
  </si>
  <si>
    <t>PPBF69014</t>
  </si>
  <si>
    <t>INTERIÉROVÉ FONTÁNY / INTERIOR FOUNTAINS</t>
  </si>
  <si>
    <t>KOMPAKTY 100 RAN, KALIBR 14 mm / CAKE 100 SHOTS, CALIBER 14mm</t>
  </si>
  <si>
    <t>Ø17</t>
  </si>
  <si>
    <t>KOMPAKTY 90 RAN, KALIBR 16 mm / CAKE 90 SHOTS, CALIBER 16mm</t>
  </si>
  <si>
    <t>Size (cm)</t>
  </si>
  <si>
    <t>Ø15</t>
  </si>
  <si>
    <t>Ø80</t>
  </si>
  <si>
    <t>Ø13</t>
  </si>
  <si>
    <t>Ø60</t>
  </si>
  <si>
    <t>Ø50</t>
  </si>
  <si>
    <t>Ø10</t>
  </si>
  <si>
    <t>Ø75</t>
  </si>
  <si>
    <t>104x11</t>
  </si>
  <si>
    <t>106x11</t>
  </si>
  <si>
    <t>Ø83</t>
  </si>
  <si>
    <t>3,5x22,5</t>
  </si>
  <si>
    <t>3,5x12</t>
  </si>
  <si>
    <t>3,3x14</t>
  </si>
  <si>
    <t>Ø18</t>
  </si>
  <si>
    <t>20,5x8,4</t>
  </si>
  <si>
    <t>33x11</t>
  </si>
  <si>
    <t>Inner Caliber ( mm)</t>
  </si>
  <si>
    <t>13,5x11</t>
  </si>
  <si>
    <t>Ø38</t>
  </si>
  <si>
    <t>7,5x4,2</t>
  </si>
  <si>
    <t>Ø35</t>
  </si>
  <si>
    <t>11,5x4,2</t>
  </si>
  <si>
    <t>17,5x6</t>
  </si>
  <si>
    <t>7,5x7,5x8,5</t>
  </si>
  <si>
    <t>9,2x9,2x10</t>
  </si>
  <si>
    <t>10x10x12,5</t>
  </si>
  <si>
    <t>A*červený ocas do červené, modré perly a bílý stroboskop;</t>
  </si>
  <si>
    <t>B*modrý ocas na zlatou vrbu a modré perly;</t>
  </si>
  <si>
    <t>C*červený ocas na fialové perly a zlatý stroboskop;</t>
  </si>
  <si>
    <t>12x12x12,5</t>
  </si>
  <si>
    <t>KOMPAKTY 16 RAN, KALIBR 24mm / CAKE 16 SHOTS, CALIBER 24mm</t>
  </si>
  <si>
    <t>Ø24</t>
  </si>
  <si>
    <t>13,6x17,5x13,6</t>
  </si>
  <si>
    <t>17,5x17,2x16,8</t>
  </si>
  <si>
    <t>14,5x14,5x17,5</t>
  </si>
  <si>
    <t>13,8x10x9,2</t>
  </si>
  <si>
    <t>12x12x10</t>
  </si>
  <si>
    <t>12,5x12,5</t>
  </si>
  <si>
    <t>15x14x17</t>
  </si>
  <si>
    <t>15x15x12,5</t>
  </si>
  <si>
    <t>17,5x17,5x21</t>
  </si>
  <si>
    <t>16,5x19,5x15</t>
  </si>
  <si>
    <t>33x18x28</t>
  </si>
  <si>
    <t>12,5x24x15</t>
  </si>
  <si>
    <t>10x12x12</t>
  </si>
  <si>
    <t xml:space="preserve">MAGIC WAY                                </t>
  </si>
  <si>
    <t>17,5x17,5x12,5</t>
  </si>
  <si>
    <t>22,5x19x15</t>
  </si>
  <si>
    <t>22,1x22,5x27</t>
  </si>
  <si>
    <t>20,2x17,5x24,2</t>
  </si>
  <si>
    <t>42x26,5x22,5</t>
  </si>
  <si>
    <t>32x28,4x22,2</t>
  </si>
  <si>
    <t>KOMPAKTY 63 RAN, KALIBR 25+ 45mm / CAKE 63 SHOTS, CALIBER 25+45mm</t>
  </si>
  <si>
    <t>37,5x25x21</t>
  </si>
  <si>
    <t>KOMPAKTY 68 RAN, MULTIKALIBR 20+30 mm / CAKE 68 SHOTS,MULTI CALIBER 20+30mm</t>
  </si>
  <si>
    <t>Ø20x30</t>
  </si>
  <si>
    <t>Ø16x20x25</t>
  </si>
  <si>
    <t>Ø30x50</t>
  </si>
  <si>
    <t>27x18x17,5</t>
  </si>
  <si>
    <t>Ø20x25</t>
  </si>
  <si>
    <t>60,5x31,5x25,5</t>
  </si>
  <si>
    <t>10x17x17</t>
  </si>
  <si>
    <t>22x14,5x22,3</t>
  </si>
  <si>
    <t>23x23x10</t>
  </si>
  <si>
    <t>15x25x25</t>
  </si>
  <si>
    <t>24x24x12</t>
  </si>
  <si>
    <t>31,5x26,5x15</t>
  </si>
  <si>
    <t>27,6x23x12</t>
  </si>
  <si>
    <t>KOMPAKTY 100 RAN, KALIBR 16 mm / CAKE 100 SHOTS, CALIBER 16mm</t>
  </si>
  <si>
    <t>84,525,5x23</t>
  </si>
  <si>
    <t>25x35x12,5</t>
  </si>
  <si>
    <t>18x15x29,5</t>
  </si>
  <si>
    <t>25x12x26</t>
  </si>
  <si>
    <t>KOMPAKTY 145 RAN, KALIBR 16+20 mm / CAKE 145 SHOTS, CALIBER 16+20mm</t>
  </si>
  <si>
    <t>20x15x55</t>
  </si>
  <si>
    <t>Ø20x25x36</t>
  </si>
  <si>
    <t>75,5x30,5x20,5</t>
  </si>
  <si>
    <t>78,5x31,5x20,5</t>
  </si>
  <si>
    <t>53x31x12</t>
  </si>
  <si>
    <t>Ø20x25x30</t>
  </si>
  <si>
    <t>74,5x31x18</t>
  </si>
  <si>
    <t>48x47x19</t>
  </si>
  <si>
    <t>91x23,5x18,2</t>
  </si>
  <si>
    <t>52x33x18,5</t>
  </si>
  <si>
    <t>49x49x23,5</t>
  </si>
  <si>
    <t>45x15x12,6</t>
  </si>
  <si>
    <t>Ø20x25x30x35</t>
  </si>
  <si>
    <t>Ø25x30x35x50</t>
  </si>
  <si>
    <t>79,5x61,5x20,5</t>
  </si>
  <si>
    <t>88x25,5x24</t>
  </si>
  <si>
    <t>53x53x16</t>
  </si>
  <si>
    <t>95x31,5x23,5</t>
  </si>
  <si>
    <t>88x40,5x26</t>
  </si>
  <si>
    <t>98x36x26</t>
  </si>
  <si>
    <t>72,5x47x26</t>
  </si>
  <si>
    <t>39x39x21</t>
  </si>
  <si>
    <t>51x38x20</t>
  </si>
  <si>
    <t>54x31x13</t>
  </si>
  <si>
    <t>ZÁBLESKOVÉ PETARDY / FLASH BANGERS</t>
  </si>
  <si>
    <r>
      <t xml:space="preserve">SPLENDID    </t>
    </r>
    <r>
      <rPr>
        <b/>
        <sz val="11"/>
        <color theme="7" tint="-0.249977111117893"/>
        <rFont val="Calibri"/>
        <family val="2"/>
        <charset val="238"/>
        <scheme val="minor"/>
      </rPr>
      <t>NOVINKA 2024</t>
    </r>
  </si>
  <si>
    <r>
      <t xml:space="preserve">PARTY NIGHT  </t>
    </r>
    <r>
      <rPr>
        <b/>
        <sz val="11"/>
        <color theme="7" tint="-0.249977111117893"/>
        <rFont val="Calibri"/>
        <family val="2"/>
        <charset val="238"/>
        <scheme val="minor"/>
      </rPr>
      <t>NOVINKA 2024</t>
    </r>
  </si>
  <si>
    <r>
      <t xml:space="preserve">SHOW TIME  </t>
    </r>
    <r>
      <rPr>
        <b/>
        <sz val="11"/>
        <color theme="7" tint="-0.249977111117893"/>
        <rFont val="Calibri"/>
        <family val="2"/>
        <charset val="238"/>
        <scheme val="minor"/>
      </rPr>
      <t xml:space="preserve"> NOVINKA 2024</t>
    </r>
  </si>
  <si>
    <r>
      <t xml:space="preserve">MOONLIGHT SHADOW   </t>
    </r>
    <r>
      <rPr>
        <b/>
        <sz val="11"/>
        <color theme="7" tint="-0.249977111117893"/>
        <rFont val="Calibri"/>
        <family val="2"/>
        <charset val="238"/>
        <scheme val="minor"/>
      </rPr>
      <t>NOVINKA 2024</t>
    </r>
  </si>
  <si>
    <r>
      <t xml:space="preserve">THUNDERBOLT  </t>
    </r>
    <r>
      <rPr>
        <b/>
        <sz val="11"/>
        <color theme="7" tint="-0.249977111117893"/>
        <rFont val="Calibri"/>
        <family val="2"/>
        <charset val="238"/>
        <scheme val="minor"/>
      </rPr>
      <t>NOVINKA 2024</t>
    </r>
  </si>
  <si>
    <r>
      <t xml:space="preserve">AIRFORCE 1    </t>
    </r>
    <r>
      <rPr>
        <b/>
        <sz val="11"/>
        <color theme="7" tint="-0.249977111117893"/>
        <rFont val="Calibri"/>
        <family val="2"/>
        <charset val="238"/>
        <scheme val="minor"/>
      </rPr>
      <t xml:space="preserve">NOVINKA 2024  </t>
    </r>
    <r>
      <rPr>
        <b/>
        <sz val="11"/>
        <color theme="1"/>
        <rFont val="Calibri"/>
        <family val="2"/>
        <charset val="238"/>
        <scheme val="minor"/>
      </rPr>
      <t xml:space="preserve">                                 407 SH, kalibr 20/25/30</t>
    </r>
  </si>
  <si>
    <t>Brocade Crown with Green Strobe, Gold Wave, Red Willow with Silver Fish, Spider King, Lemon Peony with White Strobe, Crackling Wave Palm, Red Green Dahlia</t>
  </si>
  <si>
    <t>Staré Město 100, 73961 Třinec, IČ61975052, DIČ CZ61975052</t>
  </si>
  <si>
    <t>Multiefektní fontána</t>
  </si>
  <si>
    <r>
      <t xml:space="preserve">MAXIMUS  </t>
    </r>
    <r>
      <rPr>
        <b/>
        <sz val="11"/>
        <color theme="7" tint="-0.249977111117893"/>
        <rFont val="Calibri"/>
        <family val="2"/>
        <charset val="238"/>
        <scheme val="minor"/>
      </rPr>
      <t>NOVINKA 2024</t>
    </r>
  </si>
  <si>
    <r>
      <t xml:space="preserve">GOLDEN BERLÍN </t>
    </r>
    <r>
      <rPr>
        <b/>
        <sz val="11"/>
        <color theme="7" tint="-0.249977111117893"/>
        <rFont val="Calibri"/>
        <family val="2"/>
        <charset val="238"/>
        <scheme val="minor"/>
      </rPr>
      <t>NOVINKA 2024</t>
    </r>
  </si>
  <si>
    <r>
      <t xml:space="preserve">GIGA WITCH </t>
    </r>
    <r>
      <rPr>
        <b/>
        <sz val="11"/>
        <color theme="7" tint="-0.249977111117893"/>
        <rFont val="Calibri"/>
        <family val="2"/>
        <charset val="238"/>
        <scheme val="minor"/>
      </rPr>
      <t>NOVINKA 2024</t>
    </r>
  </si>
  <si>
    <r>
      <t xml:space="preserve">PRAHA </t>
    </r>
    <r>
      <rPr>
        <b/>
        <sz val="11"/>
        <color theme="7" tint="-0.249977111117893"/>
        <rFont val="Calibri"/>
        <family val="2"/>
        <charset val="238"/>
        <scheme val="minor"/>
      </rPr>
      <t>NOVINKA 2024</t>
    </r>
  </si>
  <si>
    <r>
      <t xml:space="preserve">GLORIOUS NIGHT </t>
    </r>
    <r>
      <rPr>
        <b/>
        <sz val="11"/>
        <color theme="7" tint="-0.249977111117893"/>
        <rFont val="Calibri"/>
        <family val="2"/>
        <charset val="238"/>
        <scheme val="minor"/>
      </rPr>
      <t>NOVINKA 2024</t>
    </r>
  </si>
  <si>
    <r>
      <t xml:space="preserve">XANTIPA 19" </t>
    </r>
    <r>
      <rPr>
        <b/>
        <sz val="11"/>
        <color theme="7" tint="-0.249977111117893"/>
        <rFont val="Calibri"/>
        <family val="2"/>
        <charset val="238"/>
        <scheme val="minor"/>
      </rPr>
      <t>NOVINKA 2024</t>
    </r>
  </si>
  <si>
    <r>
      <rPr>
        <b/>
        <sz val="11"/>
        <color theme="1"/>
        <rFont val="Calibri"/>
        <family val="2"/>
        <charset val="238"/>
        <scheme val="minor"/>
      </rPr>
      <t xml:space="preserve">COSMIC DUST 230SH </t>
    </r>
    <r>
      <rPr>
        <b/>
        <sz val="11"/>
        <color theme="7" tint="-0.249977111117893"/>
        <rFont val="Calibri"/>
        <family val="2"/>
        <charset val="238"/>
        <scheme val="minor"/>
      </rPr>
      <t>NOVINKA 2024</t>
    </r>
  </si>
  <si>
    <r>
      <rPr>
        <b/>
        <sz val="11"/>
        <color theme="1"/>
        <rFont val="Calibri"/>
        <family val="2"/>
        <charset val="238"/>
        <scheme val="minor"/>
      </rPr>
      <t>GRANDIOSO 252SH</t>
    </r>
    <r>
      <rPr>
        <b/>
        <sz val="16"/>
        <color theme="1"/>
        <rFont val="Calibri"/>
        <family val="2"/>
        <charset val="238"/>
        <scheme val="minor"/>
      </rPr>
      <t xml:space="preserve">  </t>
    </r>
    <r>
      <rPr>
        <b/>
        <sz val="11"/>
        <color theme="7" tint="-0.249977111117893"/>
        <rFont val="Calibri"/>
        <family val="2"/>
        <charset val="238"/>
        <scheme val="minor"/>
      </rPr>
      <t>NOVINKA 2024</t>
    </r>
  </si>
  <si>
    <t>DS310017</t>
  </si>
  <si>
    <t>4" YELLOW DARK RED PEONY</t>
  </si>
  <si>
    <t>DS410078</t>
  </si>
  <si>
    <t>4" PURPLE PEONY WITH PALM CORE</t>
  </si>
  <si>
    <t xml:space="preserve">4" PURPLE WAVE </t>
  </si>
  <si>
    <t>DS510193</t>
  </si>
  <si>
    <t>5" GOLD TITANIUM WILLOW</t>
  </si>
  <si>
    <t>DS520023</t>
  </si>
  <si>
    <t>5" GOLD SWILLOW WATERFALL TO WHITE</t>
  </si>
  <si>
    <t>DS510113</t>
  </si>
  <si>
    <t>5" PINK PEONY TO BROCADE RING</t>
  </si>
  <si>
    <t>6" KULOVÉ PUMY / 6" SHELLS/ PRODEJ I NA KS</t>
  </si>
  <si>
    <t>DS610242</t>
  </si>
  <si>
    <t>6" BROCADDE CROWN TO RED</t>
  </si>
  <si>
    <t>DS610227</t>
  </si>
  <si>
    <t xml:space="preserve">6" BROCADE CROWN W/RED STROBE PISTIL </t>
  </si>
  <si>
    <t xml:space="preserve">FLY OWL - 11ks </t>
  </si>
  <si>
    <t xml:space="preserve">FLY HAWK - 17ks  ; </t>
  </si>
  <si>
    <t xml:space="preserve">SILVER CRACKLING PALM "FAN" 49SH                                            </t>
  </si>
  <si>
    <r>
      <t xml:space="preserve">GÓÓÓL </t>
    </r>
    <r>
      <rPr>
        <b/>
        <sz val="11"/>
        <color theme="7" tint="-0.249977111117893"/>
        <rFont val="Calibri"/>
        <family val="2"/>
        <charset val="238"/>
        <scheme val="minor"/>
      </rPr>
      <t>NOVINKA 2024</t>
    </r>
  </si>
  <si>
    <r>
      <t xml:space="preserve">MINI 8 </t>
    </r>
    <r>
      <rPr>
        <b/>
        <sz val="11"/>
        <color theme="7" tint="-0.249977111117893"/>
        <rFont val="Calibri"/>
        <family val="2"/>
        <charset val="238"/>
        <scheme val="minor"/>
      </rPr>
      <t>NOVINKA 2024</t>
    </r>
  </si>
  <si>
    <t>Efekt</t>
  </si>
  <si>
    <t xml:space="preserve">13” FOUNTAIN ( Cena za balení 2 Ks ) </t>
  </si>
  <si>
    <t>100/20</t>
  </si>
  <si>
    <t xml:space="preserve"> </t>
  </si>
  <si>
    <t>80/20</t>
  </si>
  <si>
    <t>Effekt</t>
  </si>
  <si>
    <t>Prskavky 16 cm</t>
  </si>
  <si>
    <t>Prskavky 28 cm</t>
  </si>
  <si>
    <t>Prskavky 40 cm</t>
  </si>
  <si>
    <t>Prskavky 70 cm</t>
  </si>
  <si>
    <t>Prskavky 90 cm</t>
  </si>
  <si>
    <t>KOMPAKTY 36 RAN, KALIBR 25mm / CAKE 36 SHOTS, CALIBER 25 mm</t>
  </si>
  <si>
    <t>200sec</t>
  </si>
  <si>
    <t>KOMPAKTY 98 RAN, MULTIKALIBR 25+30 mm / CAKE 98 SHOTS,MULTI CALIBER 25+30mm</t>
  </si>
  <si>
    <t>Ø25x30</t>
  </si>
  <si>
    <t>KOMPAKTY 146 RAN, KALIBR 20+25+36mm / CAKE 146 SHOTS, CALIBER 20+25+36mm</t>
  </si>
  <si>
    <t>6"/17,5cm</t>
  </si>
  <si>
    <t>DS410061</t>
  </si>
  <si>
    <t xml:space="preserve">4" BLUE CHRYSANTHEMUM </t>
  </si>
  <si>
    <t>DS410091</t>
  </si>
  <si>
    <t>4" AQUA PEONY WITH RED STROBE</t>
  </si>
  <si>
    <t>CAKES</t>
  </si>
  <si>
    <t xml:space="preserve">65s FAN WHITE STROBE, RED STROBE WITH BLUE MINE </t>
  </si>
  <si>
    <t>CK126007</t>
  </si>
  <si>
    <t xml:space="preserve">65s FAN GOLD RAIN TAIL TO RED TIP w/BLUE MINE </t>
  </si>
  <si>
    <t>ONE SHOT 30mm SHOT RED WAVE MINE</t>
  </si>
  <si>
    <t>1,2"</t>
  </si>
  <si>
    <t>SH300001</t>
  </si>
  <si>
    <t>SH450090</t>
  </si>
  <si>
    <t>ONE SHOT 45mm YELLOW TO BLUE TO PURPLE MINE JAPAN STYLE</t>
  </si>
  <si>
    <t>SH450094</t>
  </si>
  <si>
    <t>ONE SHOT SPECIAL BLUE TO CRACKLE MINE JAPAN STYLE</t>
  </si>
  <si>
    <t>SH450095</t>
  </si>
  <si>
    <t>ONE SHOT 45mm SPECIAL BLUE TO COLOR STROBE MINE JAPAN STYLE</t>
  </si>
  <si>
    <t>SH452010</t>
  </si>
  <si>
    <t>100/10/1</t>
  </si>
  <si>
    <t>50/20/1</t>
  </si>
  <si>
    <t>ONE SHOT 45mm SILVER TAIL</t>
  </si>
  <si>
    <t>SH452021</t>
  </si>
  <si>
    <t>ONE SHOT  45mm WHITE STROBE TAIL</t>
  </si>
  <si>
    <t>ONE SHOT 45mm SILVER STROBE TAIL TO RED TIP</t>
  </si>
  <si>
    <t>SH452120</t>
  </si>
  <si>
    <t>ONE SHOT 45mm GOLD STROBE COMET w/PURPLE MINE</t>
  </si>
  <si>
    <t>CK123010</t>
  </si>
  <si>
    <t>12/12/6</t>
  </si>
  <si>
    <t>FP3/RG</t>
  </si>
  <si>
    <t>FP3/R</t>
  </si>
  <si>
    <t>JF103/R</t>
  </si>
  <si>
    <t>JB-1</t>
  </si>
  <si>
    <t>JB-1/H</t>
  </si>
  <si>
    <t>75/20</t>
  </si>
  <si>
    <t>XP1030</t>
  </si>
  <si>
    <t>50/4/5</t>
  </si>
  <si>
    <t>12/8</t>
  </si>
  <si>
    <t>36/10</t>
  </si>
  <si>
    <t>XP10111</t>
  </si>
  <si>
    <t>50/10</t>
  </si>
  <si>
    <t xml:space="preserve">POWERFUL BULL DOG </t>
  </si>
  <si>
    <t xml:space="preserve">KILLER BULL DOG </t>
  </si>
  <si>
    <t xml:space="preserve">CRAZY ROBOT </t>
  </si>
  <si>
    <t xml:space="preserve">MUERTE </t>
  </si>
  <si>
    <t xml:space="preserve">JB-1/H </t>
  </si>
  <si>
    <t>1.8</t>
  </si>
  <si>
    <t>0.8</t>
  </si>
  <si>
    <t>5.3</t>
  </si>
  <si>
    <t>6.8</t>
  </si>
  <si>
    <t>2</t>
  </si>
  <si>
    <t>60/4</t>
  </si>
  <si>
    <r>
      <t xml:space="preserve">Na pole se světle žlutou barvou se </t>
    </r>
    <r>
      <rPr>
        <b/>
        <sz val="16"/>
        <color rgb="FFFF0000"/>
        <rFont val="Calibri"/>
        <family val="2"/>
        <charset val="238"/>
        <scheme val="minor"/>
      </rPr>
      <t>SLEVA</t>
    </r>
    <r>
      <rPr>
        <b/>
        <sz val="16"/>
        <rFont val="Calibri"/>
        <family val="2"/>
        <charset val="238"/>
        <scheme val="minor"/>
      </rPr>
      <t xml:space="preserve"> nevztahuje !</t>
    </r>
  </si>
  <si>
    <t>JF103/R RED FLASH TORCH</t>
  </si>
  <si>
    <t>DS410007</t>
  </si>
  <si>
    <t>DS410016</t>
  </si>
  <si>
    <t>4" VIOLET PEONY</t>
  </si>
  <si>
    <t>DS410029</t>
  </si>
  <si>
    <t>4" BLUE TO RED PEONY</t>
  </si>
  <si>
    <t>DS410044</t>
  </si>
  <si>
    <t>DS410064</t>
  </si>
  <si>
    <t>4" CHRYSANTHEUM TO PURPLE WITH DRAGON EGGS PISTIL</t>
  </si>
  <si>
    <t>DS410066</t>
  </si>
  <si>
    <t>4" RED CHRYSANTHEMUM WITH PALM CORE</t>
  </si>
  <si>
    <t>DS410067</t>
  </si>
  <si>
    <t>4" GREEN CHRYSANTHEMUM WITH PALM CORE</t>
  </si>
  <si>
    <t>DS410068</t>
  </si>
  <si>
    <t xml:space="preserve">4" BLUE CHRYSANTHEMUM WITH PALM CORE </t>
  </si>
  <si>
    <t>DS410154</t>
  </si>
  <si>
    <t>4" COLOR DAHLIA (RED AND GREEN)</t>
  </si>
  <si>
    <t>DS510202</t>
  </si>
  <si>
    <t>5" BLUE PEONY w/BROCADE CROWN IG PISTIL</t>
  </si>
  <si>
    <t>DS510214</t>
  </si>
  <si>
    <t>5" SILVER CROWN w/RED STROBE PISTIL</t>
  </si>
  <si>
    <t>JB-1 THUNDER KING</t>
  </si>
  <si>
    <t>POSLEDNÍ CTN</t>
  </si>
  <si>
    <t>306,5</t>
  </si>
  <si>
    <t>DS510172</t>
  </si>
  <si>
    <t>5" SILVER PALM TO COLOR STROBE ( RED AND GREEN)</t>
  </si>
  <si>
    <t>Q-2/2025</t>
  </si>
  <si>
    <t xml:space="preserve">PREZENTACE </t>
  </si>
  <si>
    <t xml:space="preserve">PRODUKTY + NOVINKY </t>
  </si>
  <si>
    <t xml:space="preserve">SOLD </t>
  </si>
  <si>
    <t>BANGER MUERTE</t>
  </si>
  <si>
    <t>PPBC146</t>
  </si>
  <si>
    <t>KOMPAKTY 36 RAN, KALIBR 14mm/ CAKE 36 SHOTS, CALIBER 14mm</t>
  </si>
  <si>
    <t>PPM36440</t>
  </si>
  <si>
    <r>
      <t xml:space="preserve">MINI 4 </t>
    </r>
    <r>
      <rPr>
        <b/>
        <sz val="11"/>
        <color theme="7" tint="-0.249977111117893"/>
        <rFont val="Calibri"/>
        <family val="2"/>
        <charset val="238"/>
        <scheme val="minor"/>
      </rPr>
      <t>2025</t>
    </r>
  </si>
  <si>
    <t>14x17x95</t>
  </si>
  <si>
    <t>Red and white strobe; green and white strobe; crackling; red and green peony; white strobe; crackling</t>
  </si>
  <si>
    <t>Q-3/2025</t>
  </si>
  <si>
    <t>PPX0072</t>
  </si>
  <si>
    <t>6/10/2</t>
  </si>
  <si>
    <t>snake and crackling</t>
  </si>
  <si>
    <t>20x25x125</t>
  </si>
  <si>
    <t>BENGÁLSKÉ OHNĚ / BENGAL FLAME</t>
  </si>
  <si>
    <t>PPBF258R</t>
  </si>
  <si>
    <t>PPBF258G</t>
  </si>
  <si>
    <t>PPBF258Y</t>
  </si>
  <si>
    <t>PPBF258B</t>
  </si>
  <si>
    <t>PPBF258W</t>
  </si>
  <si>
    <t>PPBF258FR</t>
  </si>
  <si>
    <t>55-60sec</t>
  </si>
  <si>
    <t>red flame</t>
  </si>
  <si>
    <t>green flame</t>
  </si>
  <si>
    <t>yellow flame</t>
  </si>
  <si>
    <t>blue flame</t>
  </si>
  <si>
    <t>white flame</t>
  </si>
  <si>
    <t>red flash torch</t>
  </si>
  <si>
    <t>PPP1200</t>
  </si>
  <si>
    <t>PPP177</t>
  </si>
  <si>
    <t>28,5x24</t>
  </si>
  <si>
    <t>PPP176</t>
  </si>
  <si>
    <t>160/10</t>
  </si>
  <si>
    <t>25/18/4</t>
  </si>
  <si>
    <r>
      <rPr>
        <b/>
        <sz val="11"/>
        <color theme="1"/>
        <rFont val="Calibri"/>
        <family val="2"/>
        <charset val="238"/>
        <scheme val="minor"/>
      </rPr>
      <t xml:space="preserve">COBRA 1 </t>
    </r>
    <r>
      <rPr>
        <b/>
        <sz val="11"/>
        <color theme="7" tint="-0.249977111117893"/>
        <rFont val="Calibri"/>
        <family val="2"/>
        <charset val="238"/>
        <scheme val="minor"/>
      </rPr>
      <t>2025</t>
    </r>
  </si>
  <si>
    <r>
      <rPr>
        <b/>
        <sz val="11"/>
        <color theme="1"/>
        <rFont val="Calibri"/>
        <family val="2"/>
        <charset val="238"/>
        <scheme val="minor"/>
      </rPr>
      <t xml:space="preserve">COBRA 2 </t>
    </r>
    <r>
      <rPr>
        <b/>
        <sz val="11"/>
        <color theme="7" tint="-0.249977111117893"/>
        <rFont val="Calibri"/>
        <family val="2"/>
        <charset val="238"/>
        <scheme val="minor"/>
      </rPr>
      <t>2025</t>
    </r>
  </si>
  <si>
    <r>
      <rPr>
        <b/>
        <sz val="11"/>
        <color theme="1"/>
        <rFont val="Calibri"/>
        <family val="2"/>
        <charset val="238"/>
        <scheme val="minor"/>
      </rPr>
      <t xml:space="preserve">SILVER CRACKERS </t>
    </r>
    <r>
      <rPr>
        <b/>
        <sz val="11"/>
        <color theme="7" tint="-0.249977111117893"/>
        <rFont val="Calibri"/>
        <family val="2"/>
        <charset val="238"/>
        <scheme val="minor"/>
      </rPr>
      <t>2025</t>
    </r>
  </si>
  <si>
    <r>
      <rPr>
        <b/>
        <sz val="11"/>
        <color theme="1"/>
        <rFont val="Calibri"/>
        <family val="2"/>
        <charset val="238"/>
        <scheme val="minor"/>
      </rPr>
      <t xml:space="preserve">JC05 </t>
    </r>
    <r>
      <rPr>
        <b/>
        <sz val="11"/>
        <color theme="7" tint="-0.249977111117893"/>
        <rFont val="Calibri"/>
        <family val="2"/>
        <charset val="238"/>
        <scheme val="minor"/>
      </rPr>
      <t>2025</t>
    </r>
  </si>
  <si>
    <r>
      <rPr>
        <b/>
        <sz val="11"/>
        <color theme="1"/>
        <rFont val="Calibri"/>
        <family val="2"/>
        <charset val="238"/>
        <scheme val="minor"/>
      </rPr>
      <t xml:space="preserve">POOPING DOG </t>
    </r>
    <r>
      <rPr>
        <b/>
        <sz val="11"/>
        <color theme="7" tint="-0.249977111117893"/>
        <rFont val="Calibri"/>
        <family val="2"/>
        <charset val="238"/>
        <scheme val="minor"/>
      </rPr>
      <t>2025</t>
    </r>
  </si>
  <si>
    <r>
      <rPr>
        <b/>
        <sz val="11"/>
        <color theme="1"/>
        <rFont val="Calibri"/>
        <family val="2"/>
        <charset val="238"/>
        <scheme val="minor"/>
      </rPr>
      <t xml:space="preserve">FEUER FALTER  </t>
    </r>
    <r>
      <rPr>
        <b/>
        <sz val="11"/>
        <color theme="7" tint="-0.249977111117893"/>
        <rFont val="Calibri"/>
        <family val="2"/>
        <charset val="238"/>
        <scheme val="minor"/>
      </rPr>
      <t>2025</t>
    </r>
  </si>
  <si>
    <r>
      <t xml:space="preserve">BENGAL FLAME RED </t>
    </r>
    <r>
      <rPr>
        <b/>
        <sz val="11"/>
        <color theme="7" tint="-0.249977111117893"/>
        <rFont val="Calibri"/>
        <family val="2"/>
        <charset val="238"/>
        <scheme val="minor"/>
      </rPr>
      <t>2025</t>
    </r>
  </si>
  <si>
    <r>
      <t xml:space="preserve">BENGAL FLAME GREEN </t>
    </r>
    <r>
      <rPr>
        <b/>
        <sz val="11"/>
        <color theme="7" tint="-0.249977111117893"/>
        <rFont val="Calibri"/>
        <family val="2"/>
        <charset val="238"/>
        <scheme val="minor"/>
      </rPr>
      <t>2025</t>
    </r>
  </si>
  <si>
    <r>
      <t xml:space="preserve">BENGAL FLAME YELLOW </t>
    </r>
    <r>
      <rPr>
        <b/>
        <sz val="11"/>
        <color theme="7" tint="-0.249977111117893"/>
        <rFont val="Calibri"/>
        <family val="2"/>
        <charset val="238"/>
        <scheme val="minor"/>
      </rPr>
      <t>2025</t>
    </r>
  </si>
  <si>
    <r>
      <t xml:space="preserve">BENGAL FLAME BLUE </t>
    </r>
    <r>
      <rPr>
        <b/>
        <sz val="11"/>
        <color theme="7" tint="-0.249977111117893"/>
        <rFont val="Calibri"/>
        <family val="2"/>
        <charset val="238"/>
        <scheme val="minor"/>
      </rPr>
      <t>2025</t>
    </r>
  </si>
  <si>
    <r>
      <t xml:space="preserve">BENGAL FLAME WHITE </t>
    </r>
    <r>
      <rPr>
        <b/>
        <sz val="11"/>
        <color theme="7" tint="-0.249977111117893"/>
        <rFont val="Calibri"/>
        <family val="2"/>
        <charset val="238"/>
        <scheme val="minor"/>
      </rPr>
      <t>2025</t>
    </r>
  </si>
  <si>
    <r>
      <t xml:space="preserve">BENGAL FLAME RED FLASH TORCH </t>
    </r>
    <r>
      <rPr>
        <b/>
        <sz val="11"/>
        <color theme="7" tint="-0.249977111117893"/>
        <rFont val="Calibri"/>
        <family val="2"/>
        <charset val="238"/>
        <scheme val="minor"/>
      </rPr>
      <t>2025</t>
    </r>
  </si>
  <si>
    <t>SP252A</t>
  </si>
  <si>
    <t>SP252B</t>
  </si>
  <si>
    <t>SP252C</t>
  </si>
  <si>
    <t>SP252D</t>
  </si>
  <si>
    <t>KOMPAKTY 121 RAN, KALIBR 20 mm / CAKE 121 SHOTS, CALIBER 20mm</t>
  </si>
  <si>
    <t>PPB121230</t>
  </si>
  <si>
    <t>ANACONDA 2025</t>
  </si>
  <si>
    <t>Q-3-/2025</t>
  </si>
  <si>
    <t>90sec.</t>
  </si>
  <si>
    <t>KOMPAKTY 70 RAN, MULTIKALIBR 14 mm / CAKE 70 SHOTS,MULTI CALIBER 14mm</t>
  </si>
  <si>
    <t>PPB70900</t>
  </si>
  <si>
    <t>MINI 9</t>
  </si>
  <si>
    <t>16/1</t>
  </si>
  <si>
    <t>Q-4/2025</t>
  </si>
  <si>
    <t>PPD45100</t>
  </si>
  <si>
    <t>PPD45100Y</t>
  </si>
  <si>
    <t>PPD45100G</t>
  </si>
  <si>
    <t>PPD45100R</t>
  </si>
  <si>
    <t>PPD45100W</t>
  </si>
  <si>
    <t>PPD45100PL</t>
  </si>
  <si>
    <t>PPD45100PK</t>
  </si>
  <si>
    <t>PPD45100O</t>
  </si>
  <si>
    <t>PPD45100BK</t>
  </si>
  <si>
    <t>8/5</t>
  </si>
  <si>
    <t>Ø45</t>
  </si>
  <si>
    <t>45x55x130</t>
  </si>
  <si>
    <t xml:space="preserve">červený dým </t>
  </si>
  <si>
    <t>fialový dým</t>
  </si>
  <si>
    <t>PPSBC015</t>
  </si>
  <si>
    <t>9/20/4</t>
  </si>
  <si>
    <t>10x15x150</t>
  </si>
  <si>
    <t>PPSS20125</t>
  </si>
  <si>
    <t>PPSS25150</t>
  </si>
  <si>
    <t>PPSS30175</t>
  </si>
  <si>
    <t>PPSS48290</t>
  </si>
  <si>
    <r>
      <t xml:space="preserve">THUNDER FLOWER NEW </t>
    </r>
    <r>
      <rPr>
        <b/>
        <sz val="11"/>
        <color theme="7" tint="-0.249977111117893"/>
        <rFont val="Calibri"/>
        <family val="2"/>
        <charset val="238"/>
        <scheme val="minor"/>
      </rPr>
      <t>2025</t>
    </r>
  </si>
  <si>
    <r>
      <t xml:space="preserve">TUNDER SHOOT </t>
    </r>
    <r>
      <rPr>
        <b/>
        <sz val="11"/>
        <color theme="7" tint="-0.249977111117893"/>
        <rFont val="Calibri"/>
        <family val="2"/>
        <charset val="238"/>
        <scheme val="minor"/>
      </rPr>
      <t>2025</t>
    </r>
  </si>
  <si>
    <r>
      <t xml:space="preserve">XXL THUNDER NEW </t>
    </r>
    <r>
      <rPr>
        <b/>
        <sz val="11"/>
        <color theme="7" tint="-0.249977111117893"/>
        <rFont val="Calibri"/>
        <family val="2"/>
        <charset val="238"/>
        <scheme val="minor"/>
      </rPr>
      <t>2025</t>
    </r>
  </si>
  <si>
    <r>
      <t xml:space="preserve">EXTREME THUNDER </t>
    </r>
    <r>
      <rPr>
        <b/>
        <sz val="11"/>
        <color theme="7" tint="-0.249977111117893"/>
        <rFont val="Calibri"/>
        <family val="2"/>
        <charset val="238"/>
        <scheme val="minor"/>
      </rPr>
      <t>2025</t>
    </r>
  </si>
  <si>
    <r>
      <t xml:space="preserve">BLUE SMOKE 45 </t>
    </r>
    <r>
      <rPr>
        <b/>
        <sz val="11"/>
        <color theme="7" tint="-0.249977111117893"/>
        <rFont val="Calibri"/>
        <family val="2"/>
        <charset val="238"/>
        <scheme val="minor"/>
      </rPr>
      <t>2025</t>
    </r>
  </si>
  <si>
    <r>
      <t xml:space="preserve">YELLOW SMOKE 45 </t>
    </r>
    <r>
      <rPr>
        <b/>
        <sz val="11"/>
        <color theme="7" tint="-0.249977111117893"/>
        <rFont val="Calibri"/>
        <family val="2"/>
        <charset val="238"/>
        <scheme val="minor"/>
      </rPr>
      <t>2025</t>
    </r>
  </si>
  <si>
    <r>
      <t xml:space="preserve">GREEN SMOKE 45 </t>
    </r>
    <r>
      <rPr>
        <b/>
        <sz val="11"/>
        <color theme="7" tint="-0.249977111117893"/>
        <rFont val="Calibri"/>
        <family val="2"/>
        <charset val="238"/>
        <scheme val="minor"/>
      </rPr>
      <t>2025</t>
    </r>
  </si>
  <si>
    <r>
      <t xml:space="preserve">RED SMOKE 45 </t>
    </r>
    <r>
      <rPr>
        <b/>
        <sz val="11"/>
        <color theme="7" tint="-0.249977111117893"/>
        <rFont val="Calibri"/>
        <family val="2"/>
        <charset val="238"/>
        <scheme val="minor"/>
      </rPr>
      <t>2025</t>
    </r>
  </si>
  <si>
    <r>
      <t xml:space="preserve">WHITE SMOKE 45 </t>
    </r>
    <r>
      <rPr>
        <b/>
        <sz val="11"/>
        <color theme="7" tint="-0.249977111117893"/>
        <rFont val="Calibri"/>
        <family val="2"/>
        <charset val="238"/>
        <scheme val="minor"/>
      </rPr>
      <t>2025</t>
    </r>
  </si>
  <si>
    <r>
      <t xml:space="preserve">PURPLE SMOKE 45 </t>
    </r>
    <r>
      <rPr>
        <b/>
        <sz val="11"/>
        <color theme="7" tint="-0.249977111117893"/>
        <rFont val="Calibri"/>
        <family val="2"/>
        <charset val="238"/>
        <scheme val="minor"/>
      </rPr>
      <t>2025</t>
    </r>
  </si>
  <si>
    <r>
      <t xml:space="preserve">PINK SMOKE 45 </t>
    </r>
    <r>
      <rPr>
        <b/>
        <sz val="11"/>
        <color theme="7" tint="-0.249977111117893"/>
        <rFont val="Calibri"/>
        <family val="2"/>
        <charset val="238"/>
        <scheme val="minor"/>
      </rPr>
      <t>2025</t>
    </r>
  </si>
  <si>
    <r>
      <t xml:space="preserve">ORANGE SMOKE 45 </t>
    </r>
    <r>
      <rPr>
        <b/>
        <sz val="11"/>
        <color theme="7" tint="-0.249977111117893"/>
        <rFont val="Calibri"/>
        <family val="2"/>
        <charset val="238"/>
        <scheme val="minor"/>
      </rPr>
      <t>2025</t>
    </r>
  </si>
  <si>
    <r>
      <t xml:space="preserve">BLACK SMOKE 45 </t>
    </r>
    <r>
      <rPr>
        <b/>
        <sz val="11"/>
        <color theme="7" tint="-0.249977111117893"/>
        <rFont val="Calibri"/>
        <family val="2"/>
        <charset val="238"/>
        <scheme val="minor"/>
      </rPr>
      <t>2025</t>
    </r>
  </si>
  <si>
    <r>
      <t xml:space="preserve">SMOKELESS BIRTHDAY CANDLE </t>
    </r>
    <r>
      <rPr>
        <b/>
        <sz val="11"/>
        <color theme="7" tint="-0.249977111117893"/>
        <rFont val="Calibri"/>
        <family val="2"/>
        <charset val="238"/>
        <scheme val="minor"/>
      </rPr>
      <t>2025</t>
    </r>
  </si>
  <si>
    <t>8/3</t>
  </si>
  <si>
    <t>Ø48</t>
  </si>
  <si>
    <t>25x30x150</t>
  </si>
  <si>
    <t>30x37x175</t>
  </si>
  <si>
    <t>48x55x290</t>
  </si>
  <si>
    <t>42sec</t>
  </si>
  <si>
    <t>single shot</t>
  </si>
  <si>
    <t xml:space="preserve">single shot </t>
  </si>
  <si>
    <t>ceník23</t>
  </si>
  <si>
    <t xml:space="preserve">SMOKE CAKE SURPRISE </t>
  </si>
  <si>
    <t>PPSC30P</t>
  </si>
  <si>
    <t>PPSC30B</t>
  </si>
  <si>
    <r>
      <t xml:space="preserve">SMOKE CAKE SURPRISE PINK </t>
    </r>
    <r>
      <rPr>
        <b/>
        <sz val="11"/>
        <color theme="7" tint="-0.249977111117893"/>
        <rFont val="Calibri"/>
        <family val="2"/>
        <charset val="238"/>
        <scheme val="minor"/>
      </rPr>
      <t>2025</t>
    </r>
  </si>
  <si>
    <r>
      <t xml:space="preserve">SMOKE CAKE SURPRISE BLUE </t>
    </r>
    <r>
      <rPr>
        <b/>
        <sz val="11"/>
        <color theme="7" tint="-0.249977111117893"/>
        <rFont val="Calibri"/>
        <family val="2"/>
        <charset val="238"/>
        <scheme val="minor"/>
      </rPr>
      <t>2025</t>
    </r>
  </si>
  <si>
    <t>KOMPAKTY 9 RAN, KALIBR 20mm /CAKE 9 SHOTS, CALIBER 20mm</t>
  </si>
  <si>
    <t>30x37x250</t>
  </si>
  <si>
    <t>2sec</t>
  </si>
  <si>
    <t>Pink smoke</t>
  </si>
  <si>
    <t>Blue smoke</t>
  </si>
  <si>
    <t>PPC2009</t>
  </si>
  <si>
    <r>
      <t xml:space="preserve">SPACEMAN </t>
    </r>
    <r>
      <rPr>
        <b/>
        <sz val="11"/>
        <color theme="7" tint="-0.249977111117893"/>
        <rFont val="Calibri"/>
        <family val="2"/>
        <charset val="238"/>
        <scheme val="minor"/>
      </rPr>
      <t>2025</t>
    </r>
  </si>
  <si>
    <t>20x25x100</t>
  </si>
  <si>
    <t>10sec</t>
  </si>
  <si>
    <t>BIG SILVER CRACKERS 2024</t>
  </si>
  <si>
    <t>SMALL SILVER CRACKERS 2024</t>
  </si>
  <si>
    <t>PPBR100S</t>
  </si>
  <si>
    <r>
      <t xml:space="preserve">SATURN MISSILES 100 SH </t>
    </r>
    <r>
      <rPr>
        <b/>
        <sz val="11"/>
        <color theme="7" tint="-0.249977111117893"/>
        <rFont val="Calibri"/>
        <family val="2"/>
        <charset val="238"/>
        <scheme val="minor"/>
      </rPr>
      <t>2025</t>
    </r>
  </si>
  <si>
    <t>105x102x68</t>
  </si>
  <si>
    <t>PPBC210S</t>
  </si>
  <si>
    <r>
      <t xml:space="preserve">BALLS OF FIRE 210 SH </t>
    </r>
    <r>
      <rPr>
        <b/>
        <sz val="11"/>
        <color theme="7" tint="-0.249977111117893"/>
        <rFont val="Calibri"/>
        <family val="2"/>
        <charset val="238"/>
        <scheme val="minor"/>
      </rPr>
      <t>2025</t>
    </r>
  </si>
  <si>
    <t>78x195</t>
  </si>
  <si>
    <t>PPC303S</t>
  </si>
  <si>
    <r>
      <t xml:space="preserve">FIREWIRE GATLIN 300 S NEW </t>
    </r>
    <r>
      <rPr>
        <b/>
        <sz val="11"/>
        <color theme="7" tint="-0.249977111117893"/>
        <rFont val="Calibri"/>
        <family val="2"/>
        <charset val="238"/>
        <scheme val="minor"/>
      </rPr>
      <t>2025</t>
    </r>
  </si>
  <si>
    <t>PPBC165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</si>
</sst>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Kč&quot;;[Red]\-#,##0.00\ &quot;Kč&quot;"/>
    <numFmt numFmtId="164" formatCode="#,##0.00\ &quot;Kč&quot;"/>
    <numFmt numFmtId="165" formatCode="_-* #,##0.00\ [$Kč-405]_-;\-* #,##0.00\ [$Kč-405]_-;_-* &quot;-&quot;??\ [$Kč-405]_-;_-@_-"/>
  </numFmts>
  <fonts count="63">
    <font>
      <sz val="11"/>
      <color theme="1"/>
      <name val="Calibri"/>
      <family val="2"/>
      <charset val="238"/>
      <scheme val="minor"/>
    </font>
    <font>
      <sz val="11"/>
      <color theme="1"/>
      <name val="Calibri"/>
      <family val="3"/>
      <charset val="134"/>
      <scheme val="minor"/>
    </font>
    <font>
      <sz val="10"/>
      <name val="Verdana"/>
      <family val="2"/>
      <charset val="238"/>
    </font>
    <font>
      <sz val="12"/>
      <name val="宋体"/>
      <charset val="134"/>
    </font>
    <font>
      <sz val="10"/>
      <name val="MS Sans Serif"/>
      <charset val="134"/>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b/>
      <sz val="10"/>
      <color theme="0"/>
      <name val="Calibri"/>
      <family val="2"/>
      <charset val="238"/>
      <scheme val="minor"/>
    </font>
    <font>
      <sz val="11"/>
      <name val="Calibri"/>
      <family val="2"/>
      <charset val="238"/>
      <scheme val="minor"/>
    </font>
    <font>
      <b/>
      <sz val="11"/>
      <color rgb="FFFF0000"/>
      <name val="Calibri"/>
      <family val="2"/>
      <charset val="238"/>
      <scheme val="minor"/>
    </font>
    <font>
      <sz val="8"/>
      <name val="Calibri"/>
      <family val="2"/>
      <charset val="238"/>
      <scheme val="minor"/>
    </font>
    <font>
      <sz val="11"/>
      <color theme="1"/>
      <name val="Calibri"/>
      <family val="2"/>
      <charset val="238"/>
      <scheme val="minor"/>
    </font>
    <font>
      <b/>
      <sz val="11"/>
      <color rgb="FF00B0F0"/>
      <name val="Calibri"/>
      <family val="2"/>
      <charset val="238"/>
      <scheme val="minor"/>
    </font>
    <font>
      <sz val="11"/>
      <color rgb="FF00B0F0"/>
      <name val="Calibri"/>
      <family val="2"/>
      <charset val="238"/>
      <scheme val="minor"/>
    </font>
    <font>
      <sz val="9"/>
      <color rgb="FF343539"/>
      <name val="Fira Sans"/>
      <family val="2"/>
      <charset val="238"/>
    </font>
    <font>
      <sz val="11"/>
      <color rgb="FF343539"/>
      <name val="Fira Sans"/>
      <family val="2"/>
      <charset val="238"/>
    </font>
    <font>
      <sz val="12"/>
      <name val="Arial"/>
      <family val="2"/>
      <charset val="238"/>
    </font>
    <font>
      <sz val="11"/>
      <name val="Arial"/>
      <family val="2"/>
      <charset val="238"/>
    </font>
    <font>
      <sz val="10"/>
      <color theme="1"/>
      <name val="Arial"/>
      <family val="2"/>
      <charset val="238"/>
    </font>
    <font>
      <sz val="8"/>
      <color theme="1"/>
      <name val="Arial"/>
      <family val="2"/>
      <charset val="238"/>
    </font>
    <font>
      <sz val="11"/>
      <color theme="1"/>
      <name val="Arial"/>
      <family val="2"/>
      <charset val="238"/>
    </font>
    <font>
      <sz val="10"/>
      <name val="Helv"/>
      <charset val="134"/>
    </font>
    <font>
      <sz val="14"/>
      <color theme="1"/>
      <name val="Calibri"/>
      <family val="2"/>
      <charset val="238"/>
      <scheme val="minor"/>
    </font>
    <font>
      <b/>
      <sz val="12"/>
      <color theme="0"/>
      <name val="Calibri"/>
      <family val="2"/>
      <charset val="238"/>
      <scheme val="minor"/>
    </font>
    <font>
      <b/>
      <sz val="12"/>
      <color theme="1"/>
      <name val="Calibri"/>
      <family val="2"/>
      <charset val="238"/>
      <scheme val="minor"/>
    </font>
    <font>
      <b/>
      <sz val="11"/>
      <color rgb="FFFF9933"/>
      <name val="Calibri"/>
      <family val="2"/>
      <charset val="238"/>
      <scheme val="minor"/>
    </font>
    <font>
      <sz val="11"/>
      <color rgb="FFFF9933"/>
      <name val="Calibri"/>
      <family val="2"/>
      <charset val="238"/>
      <scheme val="minor"/>
    </font>
    <font>
      <b/>
      <sz val="11"/>
      <name val="Calibri"/>
      <family val="2"/>
      <charset val="238"/>
      <scheme val="minor"/>
    </font>
    <font>
      <b/>
      <u/>
      <sz val="14"/>
      <color theme="1"/>
      <name val="Calibri"/>
      <family val="2"/>
      <charset val="238"/>
    </font>
    <font>
      <b/>
      <sz val="14"/>
      <color theme="1"/>
      <name val="Calibri"/>
      <family val="2"/>
      <charset val="238"/>
    </font>
    <font>
      <b/>
      <u/>
      <sz val="16"/>
      <color theme="1"/>
      <name val="Calibri"/>
      <family val="2"/>
      <charset val="238"/>
    </font>
    <font>
      <b/>
      <sz val="16"/>
      <color theme="1"/>
      <name val="Calibri"/>
      <family val="2"/>
      <charset val="238"/>
      <scheme val="minor"/>
    </font>
    <font>
      <b/>
      <sz val="14"/>
      <color theme="1"/>
      <name val="Calibri"/>
      <family val="2"/>
      <charset val="238"/>
      <scheme val="minor"/>
    </font>
    <font>
      <b/>
      <u/>
      <sz val="16"/>
      <color theme="1"/>
      <name val="Calibri"/>
      <family val="2"/>
      <charset val="238"/>
      <scheme val="minor"/>
    </font>
    <font>
      <b/>
      <sz val="13"/>
      <color theme="1"/>
      <name val="Calibri"/>
      <family val="2"/>
      <charset val="238"/>
      <scheme val="minor"/>
    </font>
    <font>
      <b/>
      <sz val="14"/>
      <color theme="0"/>
      <name val="Calibri"/>
      <family val="2"/>
      <charset val="238"/>
      <scheme val="minor"/>
    </font>
    <font>
      <sz val="16"/>
      <color theme="1"/>
      <name val="Calibri"/>
      <family val="2"/>
      <charset val="238"/>
      <scheme val="minor"/>
    </font>
    <font>
      <sz val="14"/>
      <color rgb="FFFF9933"/>
      <name val="Calibri"/>
      <family val="2"/>
      <charset val="238"/>
      <scheme val="minor"/>
    </font>
    <font>
      <b/>
      <sz val="14"/>
      <color rgb="FFFF9933"/>
      <name val="Calibri"/>
      <family val="2"/>
      <charset val="238"/>
      <scheme val="minor"/>
    </font>
    <font>
      <sz val="14"/>
      <name val="Calibri"/>
      <family val="2"/>
      <charset val="238"/>
      <scheme val="minor"/>
    </font>
    <font>
      <b/>
      <sz val="14"/>
      <name val="Calibri"/>
      <family val="2"/>
      <charset val="238"/>
      <scheme val="minor"/>
    </font>
    <font>
      <u/>
      <sz val="11"/>
      <color theme="10"/>
      <name val="Calibri"/>
      <family val="2"/>
      <charset val="238"/>
      <scheme val="minor"/>
    </font>
    <font>
      <b/>
      <sz val="16"/>
      <color theme="0"/>
      <name val="Calibri"/>
      <family val="2"/>
      <charset val="238"/>
      <scheme val="minor"/>
    </font>
    <font>
      <u/>
      <sz val="10"/>
      <color theme="10"/>
      <name val="Calibri"/>
      <family val="2"/>
      <charset val="238"/>
      <scheme val="minor"/>
    </font>
    <font>
      <sz val="10"/>
      <color theme="1"/>
      <name val="Calibri"/>
      <family val="2"/>
      <charset val="238"/>
      <scheme val="minor"/>
    </font>
    <font>
      <sz val="10"/>
      <color rgb="FF000000"/>
      <name val="Helv"/>
    </font>
    <font>
      <sz val="11"/>
      <color rgb="FF000000"/>
      <name val="Calibri"/>
      <family val="2"/>
      <charset val="238"/>
    </font>
    <font>
      <sz val="11"/>
      <color rgb="FF2D2D2D"/>
      <name val="Calibri"/>
      <family val="2"/>
      <charset val="238"/>
      <scheme val="minor"/>
    </font>
    <font>
      <sz val="11"/>
      <color rgb="FF343539"/>
      <name val="Calibri"/>
      <family val="2"/>
      <charset val="238"/>
      <scheme val="minor"/>
    </font>
    <font>
      <sz val="11"/>
      <color rgb="FF383838"/>
      <name val="Arial"/>
      <family val="2"/>
      <charset val="238"/>
    </font>
    <font>
      <sz val="11"/>
      <color indexed="8"/>
      <name val="Calibri"/>
      <family val="2"/>
      <charset val="238"/>
      <scheme val="minor"/>
    </font>
    <font>
      <sz val="11"/>
      <color indexed="8"/>
      <name val="Calibri"/>
      <family val="2"/>
    </font>
    <font>
      <sz val="11"/>
      <color rgb="FF333333"/>
      <name val="Calibri"/>
      <family val="2"/>
      <charset val="238"/>
      <scheme val="minor"/>
    </font>
    <font>
      <b/>
      <u/>
      <sz val="20"/>
      <color theme="10"/>
      <name val="Calibri"/>
      <family val="2"/>
      <charset val="238"/>
      <scheme val="minor"/>
    </font>
    <font>
      <b/>
      <u/>
      <sz val="48"/>
      <color theme="10"/>
      <name val="Calibri"/>
      <family val="2"/>
      <charset val="238"/>
      <scheme val="minor"/>
    </font>
    <font>
      <b/>
      <sz val="11"/>
      <color theme="7" tint="-0.249977111117893"/>
      <name val="Calibri"/>
      <family val="2"/>
      <charset val="238"/>
      <scheme val="minor"/>
    </font>
    <font>
      <b/>
      <sz val="28"/>
      <color theme="1"/>
      <name val="Calibri"/>
      <family val="2"/>
      <charset val="238"/>
      <scheme val="minor"/>
    </font>
    <font>
      <b/>
      <sz val="26"/>
      <color theme="1"/>
      <name val="Calibri"/>
      <family val="2"/>
      <charset val="238"/>
      <scheme val="minor"/>
    </font>
    <font>
      <b/>
      <sz val="36"/>
      <color theme="1"/>
      <name val="Calibri"/>
      <family val="2"/>
      <charset val="238"/>
      <scheme val="minor"/>
    </font>
    <font>
      <b/>
      <sz val="16"/>
      <name val="Calibri"/>
      <family val="2"/>
      <charset val="238"/>
      <scheme val="minor"/>
    </font>
    <font>
      <b/>
      <sz val="16"/>
      <color rgb="FFFF0000"/>
      <name val="Calibri"/>
      <family val="2"/>
      <charset val="238"/>
      <scheme val="minor"/>
    </font>
    <font>
      <sz val="11"/>
      <name val="微软雅黑"/>
      <family val="2"/>
      <charset val="134"/>
    </font>
  </fonts>
  <fills count="12">
    <fill>
      <patternFill patternType="none"/>
    </fill>
    <fill>
      <patternFill patternType="gray125"/>
    </fill>
    <fill>
      <patternFill patternType="solid">
        <fgColor theme="1"/>
        <bgColor indexed="64"/>
      </patternFill>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6" tint="0.59999389629810485"/>
        <bgColor indexed="65"/>
      </patternFill>
    </fill>
    <fill>
      <patternFill patternType="solid">
        <fgColor rgb="FFFF9933"/>
        <bgColor indexed="64"/>
      </patternFill>
    </fill>
    <fill>
      <patternFill patternType="solid">
        <fgColor rgb="FFFFC58B"/>
        <bgColor indexed="64"/>
      </patternFill>
    </fill>
    <fill>
      <patternFill patternType="solid">
        <fgColor theme="2" tint="-0.499984740745262"/>
        <bgColor indexed="64"/>
      </patternFill>
    </fill>
    <fill>
      <patternFill patternType="solid">
        <fgColor theme="7" tint="0.79998168889431442"/>
        <bgColor indexed="64"/>
      </patternFill>
    </fill>
  </fills>
  <borders count="34">
    <border>
      <left/>
      <right/>
      <top/>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diagonalUp="1">
      <left style="thin">
        <color theme="0" tint="-0.499984740745262"/>
      </left>
      <right style="thin">
        <color theme="0" tint="-0.499984740745262"/>
      </right>
      <top/>
      <bottom/>
      <diagonal style="thin">
        <color theme="0" tint="-0.499984740745262"/>
      </diagonal>
    </border>
    <border diagonalUp="1">
      <left style="thin">
        <color indexed="64"/>
      </left>
      <right style="thin">
        <color indexed="64"/>
      </right>
      <top style="thin">
        <color indexed="64"/>
      </top>
      <bottom style="thin">
        <color indexed="64"/>
      </bottom>
      <diagonal style="thin">
        <color theme="0" tint="-0.499984740745262"/>
      </diagonal>
    </border>
    <border>
      <left/>
      <right style="thin">
        <color theme="0" tint="-0.49998474074526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thin">
        <color theme="2"/>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top style="thin">
        <color indexed="64"/>
      </top>
      <bottom/>
      <diagonal/>
    </border>
  </borders>
  <cellStyleXfs count="14">
    <xf numFmtId="0" fontId="0" fillId="0" borderId="0"/>
    <xf numFmtId="0" fontId="1" fillId="0" borderId="0">
      <alignment vertical="center"/>
    </xf>
    <xf numFmtId="0" fontId="2" fillId="0" borderId="0"/>
    <xf numFmtId="0" fontId="3" fillId="0" borderId="0">
      <alignment vertical="center"/>
    </xf>
    <xf numFmtId="0" fontId="3" fillId="0" borderId="0"/>
    <xf numFmtId="0" fontId="4" fillId="0" borderId="0"/>
    <xf numFmtId="0" fontId="12" fillId="7" borderId="0" applyNumberFormat="0" applyBorder="0" applyAlignment="0" applyProtection="0"/>
    <xf numFmtId="0" fontId="17" fillId="0" borderId="0"/>
    <xf numFmtId="0" fontId="22" fillId="0" borderId="0"/>
    <xf numFmtId="9" fontId="12" fillId="0" borderId="0" applyFont="0" applyFill="0" applyBorder="0" applyAlignment="0" applyProtection="0"/>
    <xf numFmtId="0" fontId="42" fillId="0" borderId="0" applyNumberFormat="0" applyFill="0" applyBorder="0" applyAlignment="0" applyProtection="0"/>
    <xf numFmtId="0" fontId="46" fillId="0" borderId="0" applyNumberFormat="0" applyBorder="0" applyProtection="0"/>
    <xf numFmtId="0" fontId="3" fillId="0" borderId="0"/>
    <xf numFmtId="0" fontId="52" fillId="0" borderId="0">
      <alignment vertical="center"/>
    </xf>
  </cellStyleXfs>
  <cellXfs count="328">
    <xf numFmtId="0" fontId="0" fillId="0" borderId="0" xfId="0"/>
    <xf numFmtId="0" fontId="0" fillId="2" borderId="0" xfId="0" applyFill="1" applyAlignment="1" applyProtection="1">
      <alignment horizontal="center"/>
      <protection locked="0"/>
    </xf>
    <xf numFmtId="164" fontId="6" fillId="2" borderId="0" xfId="0" applyNumberFormat="1" applyFont="1" applyFill="1" applyAlignment="1" applyProtection="1">
      <alignment horizontal="center"/>
      <protection locked="0"/>
    </xf>
    <xf numFmtId="0" fontId="5" fillId="2" borderId="0" xfId="0" applyFont="1" applyFill="1" applyProtection="1">
      <protection locked="0"/>
    </xf>
    <xf numFmtId="0" fontId="5" fillId="2" borderId="3" xfId="0" applyFont="1" applyFill="1" applyBorder="1" applyProtection="1">
      <protection locked="0"/>
    </xf>
    <xf numFmtId="0" fontId="5" fillId="2" borderId="3" xfId="0" applyFont="1" applyFill="1" applyBorder="1" applyAlignment="1" applyProtection="1">
      <alignment wrapText="1"/>
      <protection locked="0"/>
    </xf>
    <xf numFmtId="0" fontId="28" fillId="2" borderId="3" xfId="0" applyFont="1" applyFill="1" applyBorder="1" applyProtection="1">
      <protection locked="0"/>
    </xf>
    <xf numFmtId="164" fontId="5" fillId="2" borderId="3" xfId="0" applyNumberFormat="1" applyFont="1" applyFill="1" applyBorder="1" applyAlignment="1" applyProtection="1">
      <alignment horizontal="center"/>
      <protection locked="0"/>
    </xf>
    <xf numFmtId="0" fontId="5" fillId="6" borderId="3" xfId="0" applyFont="1" applyFill="1" applyBorder="1" applyAlignment="1" applyProtection="1">
      <alignment wrapText="1"/>
      <protection locked="0"/>
    </xf>
    <xf numFmtId="164" fontId="5" fillId="6" borderId="3" xfId="0" applyNumberFormat="1" applyFont="1" applyFill="1" applyBorder="1" applyAlignment="1" applyProtection="1">
      <alignment horizontal="center"/>
      <protection locked="0"/>
    </xf>
    <xf numFmtId="164" fontId="5" fillId="10" borderId="3" xfId="0" applyNumberFormat="1" applyFont="1" applyFill="1" applyBorder="1" applyAlignment="1" applyProtection="1">
      <alignment horizontal="center"/>
      <protection locked="0"/>
    </xf>
    <xf numFmtId="0" fontId="0" fillId="0" borderId="0" xfId="0" applyProtection="1">
      <protection locked="0"/>
    </xf>
    <xf numFmtId="164" fontId="28" fillId="2" borderId="3" xfId="0" applyNumberFormat="1" applyFont="1" applyFill="1" applyBorder="1" applyAlignment="1" applyProtection="1">
      <alignment horizontal="center"/>
      <protection locked="0"/>
    </xf>
    <xf numFmtId="0" fontId="42" fillId="0" borderId="9" xfId="10" applyBorder="1" applyAlignment="1" applyProtection="1">
      <alignment horizontal="center" vertical="center"/>
      <protection locked="0"/>
    </xf>
    <xf numFmtId="0" fontId="42" fillId="0" borderId="0" xfId="10" applyAlignment="1" applyProtection="1">
      <alignment horizontal="center" vertical="center"/>
      <protection locked="0"/>
    </xf>
    <xf numFmtId="0" fontId="0" fillId="4" borderId="3" xfId="0" applyFill="1" applyBorder="1" applyAlignment="1" applyProtection="1">
      <alignment wrapText="1"/>
      <protection locked="0"/>
    </xf>
    <xf numFmtId="0" fontId="0" fillId="11" borderId="3" xfId="0" applyFill="1" applyBorder="1" applyAlignment="1" applyProtection="1">
      <alignment horizontal="center"/>
      <protection locked="0"/>
    </xf>
    <xf numFmtId="49" fontId="0" fillId="11" borderId="3" xfId="0" applyNumberForma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0" fillId="4" borderId="3" xfId="0" applyFill="1" applyBorder="1" applyAlignment="1" applyProtection="1">
      <alignment horizontal="center"/>
      <protection locked="0"/>
    </xf>
    <xf numFmtId="164" fontId="28" fillId="4" borderId="3" xfId="0" applyNumberFormat="1" applyFont="1" applyFill="1" applyBorder="1" applyAlignment="1" applyProtection="1">
      <alignment horizontal="center"/>
      <protection locked="0"/>
    </xf>
    <xf numFmtId="164" fontId="28" fillId="4" borderId="3" xfId="0" applyNumberFormat="1" applyFont="1" applyFill="1" applyBorder="1" applyProtection="1">
      <protection locked="0"/>
    </xf>
    <xf numFmtId="165" fontId="10" fillId="4" borderId="3" xfId="0" applyNumberFormat="1"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0" fontId="0" fillId="4" borderId="11" xfId="0" applyFill="1" applyBorder="1" applyAlignment="1" applyProtection="1">
      <alignment wrapText="1"/>
      <protection locked="0"/>
    </xf>
    <xf numFmtId="49" fontId="0" fillId="4" borderId="3" xfId="0" applyNumberFormat="1" applyFill="1" applyBorder="1" applyAlignment="1" applyProtection="1">
      <alignment horizontal="center"/>
      <protection locked="0"/>
    </xf>
    <xf numFmtId="0" fontId="53" fillId="0" borderId="3" xfId="0" applyFont="1" applyBorder="1" applyProtection="1">
      <protection locked="0"/>
    </xf>
    <xf numFmtId="0" fontId="0" fillId="2" borderId="0" xfId="0" applyFill="1" applyAlignment="1" applyProtection="1">
      <alignment horizontal="center"/>
      <protection hidden="1"/>
    </xf>
    <xf numFmtId="164" fontId="6" fillId="2" borderId="0" xfId="0" applyNumberFormat="1" applyFont="1" applyFill="1" applyAlignment="1" applyProtection="1">
      <alignment horizontal="center"/>
      <protection hidden="1"/>
    </xf>
    <xf numFmtId="0" fontId="5" fillId="2" borderId="3" xfId="0" applyFont="1" applyFill="1" applyBorder="1" applyProtection="1">
      <protection hidden="1"/>
    </xf>
    <xf numFmtId="0" fontId="5" fillId="2" borderId="3" xfId="0" applyFont="1" applyFill="1" applyBorder="1" applyAlignment="1" applyProtection="1">
      <alignment wrapText="1"/>
      <protection hidden="1"/>
    </xf>
    <xf numFmtId="0" fontId="5" fillId="2" borderId="3" xfId="0" applyFont="1" applyFill="1" applyBorder="1" applyAlignment="1" applyProtection="1">
      <alignment horizontal="center"/>
      <protection hidden="1"/>
    </xf>
    <xf numFmtId="0" fontId="5" fillId="2" borderId="0" xfId="0" applyFont="1" applyFill="1" applyProtection="1">
      <protection hidden="1"/>
    </xf>
    <xf numFmtId="0" fontId="0" fillId="4" borderId="3" xfId="0" applyFill="1" applyBorder="1" applyAlignment="1" applyProtection="1">
      <alignment horizontal="center"/>
      <protection hidden="1"/>
    </xf>
    <xf numFmtId="164" fontId="28" fillId="4" borderId="3" xfId="0" applyNumberFormat="1" applyFont="1" applyFill="1" applyBorder="1" applyAlignment="1" applyProtection="1">
      <alignment horizontal="center"/>
      <protection hidden="1"/>
    </xf>
    <xf numFmtId="164" fontId="28" fillId="4" borderId="3" xfId="0" applyNumberFormat="1" applyFont="1" applyFill="1" applyBorder="1" applyProtection="1">
      <protection hidden="1"/>
    </xf>
    <xf numFmtId="165" fontId="10" fillId="4" borderId="3" xfId="0" applyNumberFormat="1" applyFont="1" applyFill="1" applyBorder="1" applyAlignment="1" applyProtection="1">
      <alignment horizontal="center"/>
      <protection hidden="1"/>
    </xf>
    <xf numFmtId="0" fontId="0" fillId="4" borderId="3" xfId="0" applyFill="1" applyBorder="1" applyAlignment="1" applyProtection="1">
      <alignment wrapText="1"/>
      <protection hidden="1"/>
    </xf>
    <xf numFmtId="0" fontId="9" fillId="5" borderId="3" xfId="0" applyFont="1" applyFill="1" applyBorder="1" applyAlignment="1" applyProtection="1">
      <alignment horizontal="center"/>
      <protection hidden="1"/>
    </xf>
    <xf numFmtId="0" fontId="0" fillId="11" borderId="3" xfId="0" applyFill="1" applyBorder="1" applyAlignment="1" applyProtection="1">
      <alignment horizontal="center"/>
      <protection hidden="1"/>
    </xf>
    <xf numFmtId="0" fontId="28" fillId="2" borderId="3" xfId="0" applyFont="1" applyFill="1" applyBorder="1" applyProtection="1">
      <protection hidden="1"/>
    </xf>
    <xf numFmtId="0" fontId="0" fillId="4" borderId="11" xfId="0" applyFill="1" applyBorder="1" applyAlignment="1" applyProtection="1">
      <alignment wrapText="1"/>
      <protection hidden="1"/>
    </xf>
    <xf numFmtId="49" fontId="0" fillId="4" borderId="3" xfId="0" applyNumberFormat="1" applyFill="1" applyBorder="1" applyAlignment="1" applyProtection="1">
      <alignment horizontal="center"/>
      <protection hidden="1"/>
    </xf>
    <xf numFmtId="0" fontId="42" fillId="0" borderId="9" xfId="10" applyBorder="1" applyAlignment="1" applyProtection="1">
      <alignment horizontal="center" vertical="center"/>
      <protection hidden="1"/>
    </xf>
    <xf numFmtId="164" fontId="5" fillId="2" borderId="3" xfId="0" applyNumberFormat="1" applyFont="1" applyFill="1" applyBorder="1" applyAlignment="1" applyProtection="1">
      <alignment horizontal="center"/>
      <protection hidden="1"/>
    </xf>
    <xf numFmtId="164" fontId="28" fillId="2" borderId="3" xfId="0" applyNumberFormat="1" applyFont="1" applyFill="1" applyBorder="1" applyAlignment="1" applyProtection="1">
      <alignment horizontal="center"/>
      <protection hidden="1"/>
    </xf>
    <xf numFmtId="0" fontId="0" fillId="0" borderId="0" xfId="0" applyProtection="1">
      <protection hidden="1"/>
    </xf>
    <xf numFmtId="49" fontId="0" fillId="11" borderId="3" xfId="0" applyNumberFormat="1" applyFill="1" applyBorder="1" applyAlignment="1" applyProtection="1">
      <alignment horizontal="center"/>
      <protection hidden="1"/>
    </xf>
    <xf numFmtId="0" fontId="42" fillId="0" borderId="0" xfId="10" applyAlignment="1" applyProtection="1">
      <alignment horizontal="center" vertical="center"/>
      <protection hidden="1"/>
    </xf>
    <xf numFmtId="0" fontId="5" fillId="6" borderId="3" xfId="0" applyFont="1" applyFill="1" applyBorder="1" applyAlignment="1" applyProtection="1">
      <alignment wrapText="1"/>
      <protection hidden="1"/>
    </xf>
    <xf numFmtId="164" fontId="5" fillId="6" borderId="3" xfId="0" applyNumberFormat="1" applyFont="1" applyFill="1" applyBorder="1" applyAlignment="1" applyProtection="1">
      <alignment horizontal="center"/>
      <protection hidden="1"/>
    </xf>
    <xf numFmtId="164" fontId="5" fillId="10" borderId="3" xfId="0" applyNumberFormat="1" applyFont="1" applyFill="1" applyBorder="1" applyAlignment="1" applyProtection="1">
      <alignment horizontal="center"/>
      <protection hidden="1"/>
    </xf>
    <xf numFmtId="0" fontId="53" fillId="0" borderId="3" xfId="0" applyFont="1" applyBorder="1" applyProtection="1">
      <protection hidden="1"/>
    </xf>
    <xf numFmtId="0" fontId="0" fillId="2" borderId="0" xfId="0" applyFill="1" applyProtection="1">
      <protection locked="0"/>
    </xf>
    <xf numFmtId="0" fontId="0" fillId="2" borderId="0" xfId="0" applyFill="1" applyAlignment="1" applyProtection="1">
      <alignment wrapText="1"/>
      <protection locked="0"/>
    </xf>
    <xf numFmtId="164" fontId="10" fillId="2" borderId="0" xfId="0" applyNumberFormat="1" applyFont="1" applyFill="1" applyAlignment="1" applyProtection="1">
      <alignment horizontal="center"/>
      <protection locked="0"/>
    </xf>
    <xf numFmtId="0" fontId="27" fillId="2" borderId="0" xfId="0" applyFont="1" applyFill="1" applyProtection="1">
      <protection locked="0"/>
    </xf>
    <xf numFmtId="0" fontId="0" fillId="8" borderId="0" xfId="0" applyFill="1" applyProtection="1">
      <protection locked="0"/>
    </xf>
    <xf numFmtId="0" fontId="0" fillId="8" borderId="0" xfId="0" applyFill="1" applyAlignment="1" applyProtection="1">
      <alignment horizontal="center"/>
      <protection locked="0"/>
    </xf>
    <xf numFmtId="0" fontId="0" fillId="8" borderId="0" xfId="0" applyFill="1" applyAlignment="1" applyProtection="1">
      <alignment wrapText="1"/>
      <protection locked="0"/>
    </xf>
    <xf numFmtId="164" fontId="6" fillId="8" borderId="0" xfId="0" applyNumberFormat="1" applyFont="1" applyFill="1" applyAlignment="1" applyProtection="1">
      <alignment horizontal="center"/>
      <protection locked="0"/>
    </xf>
    <xf numFmtId="164" fontId="10" fillId="8" borderId="0" xfId="0" applyNumberFormat="1" applyFont="1" applyFill="1" applyAlignment="1" applyProtection="1">
      <alignment horizontal="center"/>
      <protection locked="0"/>
    </xf>
    <xf numFmtId="0" fontId="27" fillId="8" borderId="0" xfId="0" applyFont="1" applyFill="1" applyProtection="1">
      <protection locked="0"/>
    </xf>
    <xf numFmtId="0" fontId="57" fillId="8" borderId="0" xfId="10" applyFont="1" applyFill="1" applyBorder="1" applyAlignment="1" applyProtection="1">
      <alignment horizontal="right"/>
      <protection locked="0"/>
    </xf>
    <xf numFmtId="0" fontId="0" fillId="4" borderId="13" xfId="0" applyFill="1" applyBorder="1" applyProtection="1">
      <protection locked="0"/>
    </xf>
    <xf numFmtId="0" fontId="0" fillId="4" borderId="14" xfId="0" applyFill="1" applyBorder="1" applyAlignment="1" applyProtection="1">
      <alignment horizontal="center"/>
      <protection locked="0"/>
    </xf>
    <xf numFmtId="0" fontId="0" fillId="4" borderId="14" xfId="0" applyFill="1" applyBorder="1" applyProtection="1">
      <protection locked="0"/>
    </xf>
    <xf numFmtId="0" fontId="0" fillId="4" borderId="15" xfId="0" applyFill="1" applyBorder="1" applyAlignment="1" applyProtection="1">
      <alignment horizontal="center"/>
      <protection locked="0"/>
    </xf>
    <xf numFmtId="2" fontId="30" fillId="4" borderId="13" xfId="0" applyNumberFormat="1" applyFont="1" applyFill="1" applyBorder="1" applyAlignment="1" applyProtection="1">
      <alignment horizontal="center" vertical="center" wrapText="1"/>
      <protection locked="0"/>
    </xf>
    <xf numFmtId="0" fontId="32" fillId="4" borderId="19" xfId="0" applyFont="1" applyFill="1" applyBorder="1" applyProtection="1">
      <protection locked="0"/>
    </xf>
    <xf numFmtId="0" fontId="32" fillId="4" borderId="0" xfId="0" applyFont="1" applyFill="1" applyProtection="1">
      <protection locked="0"/>
    </xf>
    <xf numFmtId="0" fontId="34" fillId="4" borderId="0" xfId="0" applyFont="1" applyFill="1" applyAlignment="1" applyProtection="1">
      <alignment vertical="center"/>
      <protection locked="0"/>
    </xf>
    <xf numFmtId="0" fontId="0" fillId="4" borderId="0" xfId="0" applyFill="1" applyProtection="1">
      <protection locked="0"/>
    </xf>
    <xf numFmtId="0" fontId="0" fillId="4" borderId="0" xfId="0" applyFill="1" applyAlignment="1" applyProtection="1">
      <alignment horizontal="center"/>
      <protection locked="0"/>
    </xf>
    <xf numFmtId="0" fontId="0" fillId="4" borderId="20" xfId="0" applyFill="1" applyBorder="1" applyAlignment="1" applyProtection="1">
      <alignment horizontal="center"/>
      <protection locked="0"/>
    </xf>
    <xf numFmtId="2" fontId="30" fillId="4" borderId="19" xfId="0" applyNumberFormat="1" applyFont="1" applyFill="1" applyBorder="1" applyAlignment="1" applyProtection="1">
      <alignment horizontal="center" vertical="center" wrapText="1"/>
      <protection locked="0"/>
    </xf>
    <xf numFmtId="2" fontId="31" fillId="4" borderId="0" xfId="0" applyNumberFormat="1" applyFont="1" applyFill="1" applyAlignment="1" applyProtection="1">
      <alignment vertical="center"/>
      <protection locked="0"/>
    </xf>
    <xf numFmtId="2" fontId="31" fillId="4" borderId="20" xfId="0" applyNumberFormat="1" applyFont="1" applyFill="1" applyBorder="1" applyAlignment="1" applyProtection="1">
      <alignment vertical="center"/>
      <protection locked="0"/>
    </xf>
    <xf numFmtId="0" fontId="32" fillId="8" borderId="0" xfId="0" applyFont="1" applyFill="1" applyAlignment="1" applyProtection="1">
      <alignment horizontal="center"/>
      <protection locked="0"/>
    </xf>
    <xf numFmtId="0" fontId="58" fillId="8" borderId="0" xfId="10" applyFont="1" applyFill="1" applyBorder="1" applyAlignment="1" applyProtection="1">
      <alignment horizontal="center" vertical="center"/>
      <protection locked="0"/>
    </xf>
    <xf numFmtId="9" fontId="33" fillId="4" borderId="19" xfId="0" applyNumberFormat="1" applyFont="1" applyFill="1" applyBorder="1" applyAlignment="1" applyProtection="1">
      <alignment horizontal="center" vertical="center"/>
      <protection locked="0"/>
    </xf>
    <xf numFmtId="9" fontId="33" fillId="4" borderId="0" xfId="0" applyNumberFormat="1" applyFont="1" applyFill="1" applyAlignment="1" applyProtection="1">
      <alignment horizontal="center" vertical="center" wrapText="1"/>
      <protection locked="0"/>
    </xf>
    <xf numFmtId="0" fontId="33" fillId="4" borderId="0" xfId="0" applyFont="1" applyFill="1" applyAlignment="1" applyProtection="1">
      <alignment horizontal="center" vertical="center"/>
      <protection locked="0"/>
    </xf>
    <xf numFmtId="9" fontId="33" fillId="4" borderId="20" xfId="0" applyNumberFormat="1" applyFont="1" applyFill="1" applyBorder="1" applyAlignment="1" applyProtection="1">
      <alignment horizontal="center" vertical="center"/>
      <protection locked="0"/>
    </xf>
    <xf numFmtId="2" fontId="29" fillId="4" borderId="0" xfId="0" applyNumberFormat="1" applyFont="1" applyFill="1" applyAlignment="1" applyProtection="1">
      <alignment vertical="center"/>
      <protection locked="0"/>
    </xf>
    <xf numFmtId="2" fontId="29" fillId="4" borderId="20" xfId="0" applyNumberFormat="1" applyFont="1" applyFill="1" applyBorder="1" applyAlignment="1" applyProtection="1">
      <alignment vertical="center"/>
      <protection locked="0"/>
    </xf>
    <xf numFmtId="0" fontId="0" fillId="8" borderId="0" xfId="0" applyFill="1" applyAlignment="1" applyProtection="1">
      <alignment horizontal="center" vertical="center"/>
      <protection locked="0"/>
    </xf>
    <xf numFmtId="9" fontId="32" fillId="4" borderId="22" xfId="0" applyNumberFormat="1" applyFont="1" applyFill="1" applyBorder="1" applyAlignment="1" applyProtection="1">
      <alignment horizontal="center" vertical="center"/>
      <protection locked="0"/>
    </xf>
    <xf numFmtId="9" fontId="32" fillId="4" borderId="32" xfId="0" applyNumberFormat="1" applyFont="1" applyFill="1" applyBorder="1" applyAlignment="1" applyProtection="1">
      <alignment horizontal="center" vertical="center"/>
      <protection locked="0"/>
    </xf>
    <xf numFmtId="9" fontId="32" fillId="4" borderId="21" xfId="0" applyNumberFormat="1" applyFont="1" applyFill="1" applyBorder="1" applyAlignment="1" applyProtection="1">
      <alignment horizontal="center" vertical="center"/>
      <protection locked="0"/>
    </xf>
    <xf numFmtId="9" fontId="32" fillId="4" borderId="26" xfId="0" applyNumberFormat="1" applyFont="1" applyFill="1" applyBorder="1" applyAlignment="1" applyProtection="1">
      <alignment horizontal="center" vertical="center"/>
      <protection locked="0"/>
    </xf>
    <xf numFmtId="0" fontId="0" fillId="8" borderId="27" xfId="0" applyFill="1" applyBorder="1" applyAlignment="1" applyProtection="1">
      <alignment wrapText="1"/>
      <protection locked="0"/>
    </xf>
    <xf numFmtId="2" fontId="30" fillId="4" borderId="0" xfId="0" applyNumberFormat="1" applyFont="1" applyFill="1" applyAlignment="1" applyProtection="1">
      <alignment horizontal="center" vertical="center" wrapText="1"/>
      <protection locked="0"/>
    </xf>
    <xf numFmtId="0" fontId="30" fillId="4" borderId="20" xfId="0" applyFont="1" applyFill="1" applyBorder="1" applyAlignment="1" applyProtection="1">
      <alignment horizontal="center" vertical="center" wrapText="1"/>
      <protection locked="0"/>
    </xf>
    <xf numFmtId="9" fontId="0" fillId="8" borderId="0" xfId="0" applyNumberFormat="1" applyFill="1" applyAlignment="1" applyProtection="1">
      <alignment horizontal="center" vertical="center"/>
      <protection locked="0"/>
    </xf>
    <xf numFmtId="0" fontId="55" fillId="8" borderId="0" xfId="10" applyFont="1" applyFill="1" applyAlignment="1" applyProtection="1">
      <alignment horizontal="center" vertical="center"/>
      <protection locked="0"/>
    </xf>
    <xf numFmtId="0" fontId="59" fillId="8" borderId="20" xfId="10" applyFont="1" applyFill="1" applyBorder="1" applyAlignment="1" applyProtection="1">
      <alignment horizontal="center"/>
      <protection locked="0"/>
    </xf>
    <xf numFmtId="9" fontId="32" fillId="4" borderId="31" xfId="0" applyNumberFormat="1" applyFont="1" applyFill="1" applyBorder="1" applyAlignment="1" applyProtection="1">
      <alignment horizontal="center" vertical="center"/>
      <protection locked="0"/>
    </xf>
    <xf numFmtId="9" fontId="32" fillId="4" borderId="33" xfId="0" applyNumberFormat="1" applyFont="1" applyFill="1" applyBorder="1" applyAlignment="1" applyProtection="1">
      <alignment horizontal="center" vertical="center"/>
      <protection locked="0"/>
    </xf>
    <xf numFmtId="9" fontId="32" fillId="4" borderId="0" xfId="0" applyNumberFormat="1" applyFont="1" applyFill="1" applyAlignment="1" applyProtection="1">
      <alignment horizontal="center" vertical="center"/>
      <protection locked="0"/>
    </xf>
    <xf numFmtId="9" fontId="33" fillId="4" borderId="0" xfId="0" applyNumberFormat="1" applyFont="1" applyFill="1" applyAlignment="1" applyProtection="1">
      <alignment horizontal="center" vertical="center"/>
      <protection locked="0"/>
    </xf>
    <xf numFmtId="9" fontId="32" fillId="4" borderId="28" xfId="0" applyNumberFormat="1" applyFont="1" applyFill="1" applyBorder="1" applyAlignment="1" applyProtection="1">
      <alignment vertical="center"/>
      <protection locked="0"/>
    </xf>
    <xf numFmtId="2" fontId="29" fillId="4" borderId="19" xfId="0" applyNumberFormat="1" applyFont="1" applyFill="1" applyBorder="1" applyAlignment="1" applyProtection="1">
      <alignment horizontal="center" vertical="center"/>
      <protection locked="0"/>
    </xf>
    <xf numFmtId="2" fontId="29" fillId="4" borderId="0" xfId="0" applyNumberFormat="1" applyFont="1" applyFill="1" applyAlignment="1" applyProtection="1">
      <alignment horizontal="center" vertical="center"/>
      <protection locked="0"/>
    </xf>
    <xf numFmtId="2" fontId="29" fillId="4" borderId="20" xfId="0" applyNumberFormat="1" applyFont="1" applyFill="1" applyBorder="1" applyAlignment="1" applyProtection="1">
      <alignment horizontal="center" vertical="center"/>
      <protection locked="0"/>
    </xf>
    <xf numFmtId="0" fontId="54" fillId="8" borderId="0" xfId="10" applyFont="1" applyFill="1" applyProtection="1">
      <protection locked="0"/>
    </xf>
    <xf numFmtId="9" fontId="32" fillId="4" borderId="19" xfId="0" applyNumberFormat="1" applyFont="1" applyFill="1" applyBorder="1" applyAlignment="1" applyProtection="1">
      <alignment horizontal="center" vertical="center"/>
      <protection locked="0"/>
    </xf>
    <xf numFmtId="0" fontId="37" fillId="8" borderId="0" xfId="0" applyFont="1" applyFill="1" applyProtection="1">
      <protection locked="0"/>
    </xf>
    <xf numFmtId="0" fontId="43" fillId="8" borderId="0" xfId="0" applyFont="1" applyFill="1" applyAlignment="1" applyProtection="1">
      <alignment horizontal="center" vertical="top"/>
      <protection locked="0"/>
    </xf>
    <xf numFmtId="0" fontId="43" fillId="8" borderId="20" xfId="0" applyFont="1" applyFill="1" applyBorder="1" applyAlignment="1" applyProtection="1">
      <alignment horizontal="center" vertical="top"/>
      <protection locked="0"/>
    </xf>
    <xf numFmtId="0" fontId="37" fillId="4" borderId="16" xfId="0" applyFont="1" applyFill="1" applyBorder="1" applyProtection="1">
      <protection locked="0"/>
    </xf>
    <xf numFmtId="0" fontId="37" fillId="4" borderId="0" xfId="0" applyFont="1" applyFill="1" applyAlignment="1" applyProtection="1">
      <alignment horizontal="center" wrapText="1"/>
      <protection locked="0"/>
    </xf>
    <xf numFmtId="0" fontId="37" fillId="4" borderId="17" xfId="0" applyFont="1" applyFill="1" applyBorder="1" applyProtection="1">
      <protection locked="0"/>
    </xf>
    <xf numFmtId="9" fontId="32" fillId="4" borderId="17" xfId="0" applyNumberFormat="1" applyFont="1" applyFill="1" applyBorder="1" applyAlignment="1" applyProtection="1">
      <alignment horizontal="center" vertical="center"/>
      <protection locked="0"/>
    </xf>
    <xf numFmtId="2" fontId="30" fillId="4" borderId="16" xfId="0" applyNumberFormat="1" applyFont="1" applyFill="1" applyBorder="1" applyAlignment="1" applyProtection="1">
      <alignment horizontal="center" vertical="center"/>
      <protection locked="0"/>
    </xf>
    <xf numFmtId="2" fontId="30" fillId="4" borderId="17" xfId="0" applyNumberFormat="1" applyFont="1" applyFill="1" applyBorder="1" applyAlignment="1" applyProtection="1">
      <alignment horizontal="center" vertical="center"/>
      <protection locked="0"/>
    </xf>
    <xf numFmtId="2" fontId="30" fillId="4" borderId="18" xfId="0" applyNumberFormat="1" applyFont="1" applyFill="1" applyBorder="1" applyAlignment="1" applyProtection="1">
      <alignment horizontal="center" vertical="center"/>
      <protection locked="0"/>
    </xf>
    <xf numFmtId="0" fontId="37" fillId="8" borderId="0" xfId="0" applyFont="1" applyFill="1" applyAlignment="1" applyProtection="1">
      <alignment horizontal="left" vertical="top"/>
      <protection locked="0"/>
    </xf>
    <xf numFmtId="0" fontId="37" fillId="8" borderId="14" xfId="0" applyFont="1" applyFill="1" applyBorder="1" applyAlignment="1" applyProtection="1">
      <alignment horizontal="left" vertical="top"/>
      <protection locked="0"/>
    </xf>
    <xf numFmtId="0" fontId="0" fillId="8" borderId="14" xfId="0" applyFill="1" applyBorder="1" applyAlignment="1" applyProtection="1">
      <alignment horizontal="left" vertical="top"/>
      <protection locked="0"/>
    </xf>
    <xf numFmtId="0" fontId="0" fillId="8" borderId="0" xfId="0" applyFill="1" applyAlignment="1" applyProtection="1">
      <alignment horizontal="left" vertical="top"/>
      <protection locked="0"/>
    </xf>
    <xf numFmtId="0" fontId="60" fillId="11" borderId="0" xfId="0" applyFont="1" applyFill="1" applyProtection="1">
      <protection locked="0"/>
    </xf>
    <xf numFmtId="0" fontId="9" fillId="11" borderId="0" xfId="0" applyFont="1" applyFill="1" applyProtection="1">
      <protection locked="0"/>
    </xf>
    <xf numFmtId="0" fontId="35" fillId="8" borderId="0" xfId="0" applyFont="1" applyFill="1" applyAlignment="1" applyProtection="1">
      <alignment horizontal="left" vertical="top"/>
      <protection locked="0"/>
    </xf>
    <xf numFmtId="0" fontId="24" fillId="3" borderId="0" xfId="0" applyFont="1" applyFill="1" applyAlignment="1" applyProtection="1">
      <alignment horizontal="left" vertical="top" wrapText="1"/>
      <protection locked="0"/>
    </xf>
    <xf numFmtId="164" fontId="24" fillId="3" borderId="0" xfId="0" applyNumberFormat="1" applyFont="1" applyFill="1" applyAlignment="1" applyProtection="1">
      <alignment horizontal="left" vertical="top" wrapText="1"/>
      <protection locked="0"/>
    </xf>
    <xf numFmtId="0" fontId="8" fillId="8" borderId="0" xfId="0" applyFont="1" applyFill="1" applyAlignment="1" applyProtection="1">
      <alignment horizontal="center" vertical="center" wrapText="1"/>
      <protection locked="0"/>
    </xf>
    <xf numFmtId="0" fontId="25" fillId="9" borderId="0" xfId="0" applyFont="1" applyFill="1" applyAlignment="1" applyProtection="1">
      <alignment horizontal="left" vertical="center"/>
      <protection locked="0"/>
    </xf>
    <xf numFmtId="9" fontId="23" fillId="4" borderId="8" xfId="9" applyFont="1" applyFill="1" applyBorder="1" applyAlignment="1" applyProtection="1">
      <alignment horizontal="center" vertical="center"/>
      <protection locked="0"/>
    </xf>
    <xf numFmtId="9" fontId="23" fillId="4" borderId="0" xfId="9" applyFont="1" applyFill="1" applyBorder="1" applyAlignment="1" applyProtection="1">
      <alignment horizontal="center" vertical="center"/>
      <protection locked="0"/>
    </xf>
    <xf numFmtId="0" fontId="23" fillId="4" borderId="0" xfId="0" applyFont="1" applyFill="1" applyAlignment="1" applyProtection="1">
      <alignment horizontal="center" vertical="center"/>
      <protection locked="0"/>
    </xf>
    <xf numFmtId="0" fontId="26" fillId="8" borderId="0" xfId="0" applyFont="1" applyFill="1" applyProtection="1">
      <protection locked="0"/>
    </xf>
    <xf numFmtId="0" fontId="0" fillId="4" borderId="7" xfId="0" applyFill="1" applyBorder="1" applyProtection="1">
      <protection locked="0"/>
    </xf>
    <xf numFmtId="0" fontId="0" fillId="4" borderId="12" xfId="0" applyFill="1" applyBorder="1" applyProtection="1">
      <protection locked="0"/>
    </xf>
    <xf numFmtId="0" fontId="0" fillId="4" borderId="2" xfId="0" applyFill="1" applyBorder="1" applyProtection="1">
      <protection locked="0"/>
    </xf>
    <xf numFmtId="4" fontId="0" fillId="9" borderId="21" xfId="0" applyNumberFormat="1" applyFill="1" applyBorder="1" applyProtection="1">
      <protection locked="0"/>
    </xf>
    <xf numFmtId="165" fontId="0" fillId="4" borderId="21" xfId="0" applyNumberFormat="1" applyFill="1" applyBorder="1" applyProtection="1">
      <protection locked="0"/>
    </xf>
    <xf numFmtId="2" fontId="0" fillId="4" borderId="21" xfId="0" applyNumberFormat="1" applyFill="1" applyBorder="1" applyProtection="1">
      <protection locked="0"/>
    </xf>
    <xf numFmtId="0" fontId="26" fillId="2" borderId="7" xfId="0" applyFont="1" applyFill="1" applyBorder="1" applyProtection="1">
      <protection locked="0"/>
    </xf>
    <xf numFmtId="4" fontId="0" fillId="2" borderId="3" xfId="0" applyNumberFormat="1" applyFill="1" applyBorder="1" applyProtection="1">
      <protection locked="0"/>
    </xf>
    <xf numFmtId="165" fontId="0" fillId="2" borderId="3" xfId="0" applyNumberFormat="1" applyFill="1" applyBorder="1" applyProtection="1">
      <protection locked="0"/>
    </xf>
    <xf numFmtId="0" fontId="0" fillId="4" borderId="5" xfId="0" applyFill="1" applyBorder="1" applyProtection="1">
      <protection locked="0"/>
    </xf>
    <xf numFmtId="0" fontId="42" fillId="4" borderId="9" xfId="10" applyFill="1" applyBorder="1" applyAlignment="1" applyProtection="1">
      <alignment horizontal="center" vertical="center"/>
      <protection locked="0"/>
    </xf>
    <xf numFmtId="4" fontId="0" fillId="9" borderId="3" xfId="0" applyNumberFormat="1" applyFill="1" applyBorder="1" applyProtection="1">
      <protection locked="0"/>
    </xf>
    <xf numFmtId="165" fontId="0" fillId="4" borderId="3" xfId="0" applyNumberFormat="1" applyFill="1" applyBorder="1" applyProtection="1">
      <protection locked="0"/>
    </xf>
    <xf numFmtId="2" fontId="0" fillId="4" borderId="3" xfId="0" applyNumberFormat="1" applyFill="1" applyBorder="1" applyProtection="1">
      <protection locked="0"/>
    </xf>
    <xf numFmtId="0" fontId="38" fillId="8" borderId="0" xfId="0" applyFont="1" applyFill="1" applyProtection="1">
      <protection locked="0"/>
    </xf>
    <xf numFmtId="0" fontId="23" fillId="8" borderId="0" xfId="0" applyFont="1" applyFill="1" applyProtection="1">
      <protection locked="0"/>
    </xf>
    <xf numFmtId="0" fontId="0" fillId="4" borderId="9" xfId="0" applyFill="1" applyBorder="1" applyAlignment="1" applyProtection="1">
      <alignment horizontal="center" vertical="center"/>
      <protection locked="0"/>
    </xf>
    <xf numFmtId="0" fontId="0" fillId="4" borderId="3" xfId="0" applyFill="1" applyBorder="1" applyProtection="1">
      <protection locked="0"/>
    </xf>
    <xf numFmtId="0" fontId="0" fillId="11" borderId="5" xfId="0" applyFill="1" applyBorder="1" applyProtection="1">
      <protection locked="0"/>
    </xf>
    <xf numFmtId="0" fontId="0" fillId="11" borderId="3" xfId="0" applyFill="1" applyBorder="1" applyProtection="1">
      <protection locked="0"/>
    </xf>
    <xf numFmtId="0" fontId="42" fillId="11" borderId="3" xfId="10" applyFill="1" applyBorder="1" applyAlignment="1" applyProtection="1">
      <alignment horizontal="center"/>
      <protection locked="0"/>
    </xf>
    <xf numFmtId="2" fontId="9" fillId="9" borderId="3" xfId="0" applyNumberFormat="1" applyFont="1" applyFill="1" applyBorder="1" applyAlignment="1" applyProtection="1">
      <alignment horizontal="right" vertical="center"/>
      <protection locked="0"/>
    </xf>
    <xf numFmtId="165" fontId="9" fillId="11" borderId="3" xfId="0" applyNumberFormat="1" applyFont="1" applyFill="1" applyBorder="1" applyAlignment="1" applyProtection="1">
      <alignment horizontal="center" vertical="center"/>
      <protection locked="0"/>
    </xf>
    <xf numFmtId="2" fontId="9" fillId="11" borderId="3" xfId="0" applyNumberFormat="1" applyFont="1" applyFill="1" applyBorder="1" applyAlignment="1" applyProtection="1">
      <alignment horizontal="right" vertical="center"/>
      <protection locked="0"/>
    </xf>
    <xf numFmtId="4" fontId="0" fillId="9" borderId="3" xfId="0" applyNumberFormat="1" applyFill="1" applyBorder="1" applyAlignment="1" applyProtection="1">
      <alignment horizontal="right"/>
      <protection locked="0"/>
    </xf>
    <xf numFmtId="2" fontId="0" fillId="4" borderId="3" xfId="0" applyNumberFormat="1" applyFill="1" applyBorder="1" applyAlignment="1" applyProtection="1">
      <alignment horizontal="right"/>
      <protection locked="0"/>
    </xf>
    <xf numFmtId="0" fontId="26" fillId="2" borderId="5" xfId="0" applyFont="1" applyFill="1" applyBorder="1" applyProtection="1">
      <protection locked="0"/>
    </xf>
    <xf numFmtId="0" fontId="5" fillId="2" borderId="9" xfId="0" applyFont="1" applyFill="1" applyBorder="1" applyProtection="1">
      <protection locked="0"/>
    </xf>
    <xf numFmtId="0" fontId="36" fillId="8" borderId="0" xfId="0" applyFont="1" applyFill="1" applyProtection="1">
      <protection locked="0"/>
    </xf>
    <xf numFmtId="0" fontId="5" fillId="8" borderId="0" xfId="0" applyFont="1" applyFill="1" applyProtection="1">
      <protection locked="0"/>
    </xf>
    <xf numFmtId="0" fontId="0" fillId="4" borderId="9" xfId="0" applyFill="1" applyBorder="1" applyProtection="1">
      <protection locked="0"/>
    </xf>
    <xf numFmtId="0" fontId="0" fillId="2" borderId="5" xfId="0" applyFill="1" applyBorder="1" applyProtection="1">
      <protection locked="0"/>
    </xf>
    <xf numFmtId="0" fontId="0" fillId="2" borderId="3" xfId="0" applyFill="1" applyBorder="1" applyProtection="1">
      <protection locked="0"/>
    </xf>
    <xf numFmtId="0" fontId="44" fillId="0" borderId="3" xfId="10" applyFont="1" applyFill="1" applyBorder="1" applyAlignment="1" applyProtection="1">
      <alignment horizontal="center" vertical="center"/>
      <protection locked="0"/>
    </xf>
    <xf numFmtId="0" fontId="6" fillId="4" borderId="5" xfId="0" applyFont="1" applyFill="1" applyBorder="1" applyProtection="1">
      <protection locked="0"/>
    </xf>
    <xf numFmtId="0" fontId="42" fillId="4" borderId="9" xfId="10" applyFill="1" applyBorder="1" applyProtection="1">
      <protection locked="0"/>
    </xf>
    <xf numFmtId="0" fontId="9" fillId="4" borderId="5" xfId="0" applyFont="1" applyFill="1" applyBorder="1" applyProtection="1">
      <protection locked="0"/>
    </xf>
    <xf numFmtId="0" fontId="0" fillId="4" borderId="5" xfId="0" applyFill="1" applyBorder="1" applyAlignment="1" applyProtection="1">
      <alignment horizontal="left"/>
      <protection locked="0"/>
    </xf>
    <xf numFmtId="49" fontId="42" fillId="11" borderId="3" xfId="10" applyNumberFormat="1" applyFill="1" applyBorder="1" applyAlignment="1" applyProtection="1">
      <alignment horizontal="center"/>
      <protection locked="0"/>
    </xf>
    <xf numFmtId="0" fontId="0" fillId="0" borderId="5" xfId="0" applyBorder="1" applyProtection="1">
      <protection locked="0"/>
    </xf>
    <xf numFmtId="0" fontId="39" fillId="8" borderId="0" xfId="0" applyFont="1" applyFill="1" applyAlignment="1" applyProtection="1">
      <alignment horizontal="center" vertical="center" wrapText="1"/>
      <protection locked="0"/>
    </xf>
    <xf numFmtId="0" fontId="0" fillId="8" borderId="5" xfId="0" applyFill="1" applyBorder="1" applyProtection="1">
      <protection locked="0"/>
    </xf>
    <xf numFmtId="0" fontId="0" fillId="8" borderId="3" xfId="0" applyFill="1" applyBorder="1" applyProtection="1">
      <protection locked="0"/>
    </xf>
    <xf numFmtId="0" fontId="0" fillId="0" borderId="9" xfId="0" applyBorder="1" applyProtection="1">
      <protection locked="0"/>
    </xf>
    <xf numFmtId="0" fontId="5" fillId="2" borderId="5" xfId="0" applyFont="1" applyFill="1" applyBorder="1" applyProtection="1">
      <protection locked="0"/>
    </xf>
    <xf numFmtId="0" fontId="5" fillId="2" borderId="9" xfId="0" applyFont="1" applyFill="1" applyBorder="1" applyAlignment="1" applyProtection="1">
      <alignment horizontal="center" vertical="center"/>
      <protection locked="0"/>
    </xf>
    <xf numFmtId="0" fontId="0" fillId="8" borderId="6" xfId="0" applyFill="1" applyBorder="1" applyProtection="1">
      <protection locked="0"/>
    </xf>
    <xf numFmtId="0" fontId="0" fillId="8" borderId="4" xfId="0" applyFill="1" applyBorder="1" applyProtection="1">
      <protection locked="0"/>
    </xf>
    <xf numFmtId="0" fontId="0" fillId="2" borderId="4" xfId="0" applyFill="1" applyBorder="1" applyProtection="1">
      <protection locked="0"/>
    </xf>
    <xf numFmtId="0" fontId="5" fillId="8" borderId="6" xfId="0" applyFont="1" applyFill="1" applyBorder="1" applyProtection="1">
      <protection locked="0"/>
    </xf>
    <xf numFmtId="0" fontId="5" fillId="8" borderId="4" xfId="0" applyFont="1" applyFill="1" applyBorder="1" applyProtection="1">
      <protection locked="0"/>
    </xf>
    <xf numFmtId="0" fontId="5" fillId="2" borderId="4" xfId="0" applyFont="1" applyFill="1" applyBorder="1" applyProtection="1">
      <protection locked="0"/>
    </xf>
    <xf numFmtId="0" fontId="5" fillId="8" borderId="5" xfId="0" applyFont="1" applyFill="1" applyBorder="1" applyProtection="1">
      <protection locked="0"/>
    </xf>
    <xf numFmtId="0" fontId="5" fillId="8" borderId="3" xfId="0" applyFont="1" applyFill="1" applyBorder="1" applyProtection="1">
      <protection locked="0"/>
    </xf>
    <xf numFmtId="49" fontId="47" fillId="0" borderId="24" xfId="11" applyNumberFormat="1" applyFont="1" applyBorder="1" applyProtection="1">
      <protection locked="0"/>
    </xf>
    <xf numFmtId="0" fontId="6" fillId="4" borderId="6" xfId="0" applyFont="1" applyFill="1" applyBorder="1" applyProtection="1">
      <protection locked="0"/>
    </xf>
    <xf numFmtId="49" fontId="47" fillId="0" borderId="23" xfId="11" applyNumberFormat="1" applyFont="1" applyBorder="1" applyProtection="1">
      <protection locked="0"/>
    </xf>
    <xf numFmtId="0" fontId="6" fillId="4" borderId="3" xfId="0" applyFont="1" applyFill="1" applyBorder="1" applyProtection="1">
      <protection locked="0"/>
    </xf>
    <xf numFmtId="0" fontId="0" fillId="11" borderId="9" xfId="0" applyFill="1" applyBorder="1" applyProtection="1">
      <protection locked="0"/>
    </xf>
    <xf numFmtId="165" fontId="0" fillId="11" borderId="3" xfId="0" applyNumberFormat="1" applyFill="1" applyBorder="1" applyProtection="1">
      <protection locked="0"/>
    </xf>
    <xf numFmtId="2" fontId="0" fillId="11" borderId="3" xfId="0" applyNumberFormat="1" applyFill="1" applyBorder="1" applyProtection="1">
      <protection locked="0"/>
    </xf>
    <xf numFmtId="0" fontId="38" fillId="8" borderId="0" xfId="0" applyFont="1" applyFill="1" applyAlignment="1" applyProtection="1">
      <alignment horizontal="left"/>
      <protection locked="0"/>
    </xf>
    <xf numFmtId="0" fontId="38" fillId="8" borderId="0" xfId="0" applyFont="1" applyFill="1" applyAlignment="1" applyProtection="1">
      <alignment horizontal="left" vertical="center" wrapText="1"/>
      <protection locked="0"/>
    </xf>
    <xf numFmtId="0" fontId="9" fillId="4" borderId="3" xfId="0" applyFont="1" applyFill="1" applyBorder="1" applyAlignment="1" applyProtection="1">
      <alignment horizontal="left" vertical="center" shrinkToFit="1"/>
      <protection locked="0"/>
    </xf>
    <xf numFmtId="0" fontId="9" fillId="4" borderId="3" xfId="0" applyFont="1" applyFill="1" applyBorder="1" applyAlignment="1" applyProtection="1">
      <alignment horizontal="left" vertical="center" wrapText="1"/>
      <protection locked="0"/>
    </xf>
    <xf numFmtId="0" fontId="42" fillId="0" borderId="3" xfId="10" applyFill="1" applyBorder="1" applyAlignment="1" applyProtection="1">
      <alignment horizontal="center" vertical="center"/>
      <protection locked="0"/>
    </xf>
    <xf numFmtId="0" fontId="9" fillId="4" borderId="3" xfId="12" applyFont="1" applyFill="1" applyBorder="1" applyAlignment="1" applyProtection="1">
      <alignment horizontal="left" vertical="center" shrinkToFit="1"/>
      <protection locked="0"/>
    </xf>
    <xf numFmtId="0" fontId="51" fillId="4" borderId="3" xfId="12" applyFont="1" applyFill="1" applyBorder="1" applyAlignment="1" applyProtection="1">
      <alignment horizontal="left" vertical="center" wrapText="1"/>
      <protection locked="0"/>
    </xf>
    <xf numFmtId="0" fontId="9" fillId="4" borderId="3" xfId="0" applyFont="1" applyFill="1" applyBorder="1" applyAlignment="1" applyProtection="1">
      <alignment vertical="center" wrapText="1"/>
      <protection locked="0"/>
    </xf>
    <xf numFmtId="0" fontId="9" fillId="4" borderId="21" xfId="0" applyFont="1" applyFill="1" applyBorder="1" applyAlignment="1" applyProtection="1">
      <alignment horizontal="left" vertical="center" shrinkToFit="1"/>
      <protection locked="0"/>
    </xf>
    <xf numFmtId="0" fontId="0" fillId="4" borderId="5" xfId="0" applyFill="1" applyBorder="1" applyAlignment="1" applyProtection="1">
      <alignment horizontal="left" wrapText="1"/>
      <protection locked="0"/>
    </xf>
    <xf numFmtId="0" fontId="0" fillId="4" borderId="5" xfId="0" applyFill="1" applyBorder="1" applyAlignment="1" applyProtection="1">
      <alignment wrapText="1"/>
      <protection locked="0"/>
    </xf>
    <xf numFmtId="0" fontId="26" fillId="2" borderId="5" xfId="0" applyFont="1" applyFill="1" applyBorder="1" applyAlignment="1" applyProtection="1">
      <alignment wrapText="1"/>
      <protection locked="0"/>
    </xf>
    <xf numFmtId="0" fontId="5" fillId="4" borderId="9" xfId="0" applyFont="1" applyFill="1" applyBorder="1" applyProtection="1">
      <protection locked="0"/>
    </xf>
    <xf numFmtId="0" fontId="5" fillId="6" borderId="5" xfId="0" applyFont="1" applyFill="1" applyBorder="1" applyProtection="1">
      <protection locked="0"/>
    </xf>
    <xf numFmtId="0" fontId="26" fillId="6" borderId="5" xfId="0" applyFont="1" applyFill="1" applyBorder="1" applyProtection="1">
      <protection locked="0"/>
    </xf>
    <xf numFmtId="0" fontId="5" fillId="6" borderId="9" xfId="0" applyFont="1" applyFill="1" applyBorder="1" applyProtection="1">
      <protection locked="0"/>
    </xf>
    <xf numFmtId="0" fontId="7" fillId="6" borderId="5" xfId="0" applyFont="1" applyFill="1" applyBorder="1" applyProtection="1">
      <protection locked="0"/>
    </xf>
    <xf numFmtId="0" fontId="42" fillId="4" borderId="9" xfId="10" applyFill="1" applyBorder="1" applyAlignment="1" applyProtection="1">
      <alignment horizontal="center"/>
      <protection locked="0"/>
    </xf>
    <xf numFmtId="0" fontId="40" fillId="8" borderId="0" xfId="0" applyFont="1" applyFill="1" applyProtection="1">
      <protection locked="0"/>
    </xf>
    <xf numFmtId="0" fontId="9" fillId="8" borderId="0" xfId="0" applyFont="1" applyFill="1" applyProtection="1">
      <protection locked="0"/>
    </xf>
    <xf numFmtId="0" fontId="9" fillId="4" borderId="29" xfId="0" applyFont="1" applyFill="1" applyBorder="1" applyAlignment="1" applyProtection="1">
      <alignment horizontal="left" vertical="center" shrinkToFit="1"/>
      <protection locked="0"/>
    </xf>
    <xf numFmtId="0" fontId="9" fillId="4" borderId="5" xfId="0" applyFont="1" applyFill="1" applyBorder="1" applyAlignment="1" applyProtection="1">
      <alignment horizontal="left" vertical="center" shrinkToFit="1"/>
      <protection locked="0"/>
    </xf>
    <xf numFmtId="0" fontId="9" fillId="4" borderId="5" xfId="0" applyFont="1" applyFill="1" applyBorder="1" applyAlignment="1" applyProtection="1">
      <alignment horizontal="left" vertical="center" wrapText="1"/>
      <protection locked="0"/>
    </xf>
    <xf numFmtId="0" fontId="42" fillId="4" borderId="3" xfId="10" applyFill="1" applyBorder="1" applyAlignment="1" applyProtection="1">
      <alignment horizontal="center" vertical="center"/>
      <protection locked="0"/>
    </xf>
    <xf numFmtId="0" fontId="26" fillId="2" borderId="30" xfId="0" applyFont="1" applyFill="1" applyBorder="1" applyProtection="1">
      <protection locked="0"/>
    </xf>
    <xf numFmtId="0" fontId="28" fillId="8" borderId="0" xfId="0" applyFont="1" applyFill="1" applyProtection="1">
      <protection locked="0"/>
    </xf>
    <xf numFmtId="0" fontId="41" fillId="8" borderId="0" xfId="0" applyFont="1" applyFill="1" applyProtection="1">
      <protection locked="0"/>
    </xf>
    <xf numFmtId="0" fontId="42" fillId="0" borderId="9" xfId="10" applyFill="1" applyBorder="1" applyAlignment="1" applyProtection="1">
      <alignment horizontal="center" vertical="center"/>
      <protection locked="0"/>
    </xf>
    <xf numFmtId="0" fontId="9" fillId="4" borderId="25" xfId="0" applyFont="1" applyFill="1" applyBorder="1" applyAlignment="1" applyProtection="1">
      <alignment horizontal="left" vertical="center"/>
      <protection locked="0"/>
    </xf>
    <xf numFmtId="0" fontId="9" fillId="4" borderId="25" xfId="0" applyFont="1" applyFill="1" applyBorder="1" applyAlignment="1" applyProtection="1">
      <alignment horizontal="left" vertical="center" shrinkToFit="1"/>
      <protection locked="0"/>
    </xf>
    <xf numFmtId="0" fontId="0" fillId="4" borderId="25" xfId="0" applyFill="1" applyBorder="1" applyProtection="1">
      <protection locked="0"/>
    </xf>
    <xf numFmtId="0" fontId="9" fillId="4" borderId="25" xfId="13" applyFont="1" applyFill="1" applyBorder="1" applyAlignment="1" applyProtection="1">
      <alignment horizontal="left" vertical="center" shrinkToFit="1"/>
      <protection locked="0"/>
    </xf>
    <xf numFmtId="0" fontId="9" fillId="4" borderId="3" xfId="13" applyFont="1" applyFill="1" applyBorder="1" applyAlignment="1" applyProtection="1">
      <alignment vertical="center" wrapText="1"/>
      <protection locked="0"/>
    </xf>
    <xf numFmtId="0" fontId="42" fillId="4" borderId="5" xfId="10" applyFill="1" applyBorder="1" applyAlignment="1" applyProtection="1">
      <alignment horizontal="center" vertical="center" wrapText="1"/>
      <protection locked="0"/>
    </xf>
    <xf numFmtId="0" fontId="0" fillId="2" borderId="3" xfId="0" applyFill="1" applyBorder="1" applyAlignment="1" applyProtection="1">
      <alignment horizontal="center"/>
      <protection locked="0"/>
    </xf>
    <xf numFmtId="0" fontId="0" fillId="2" borderId="3" xfId="0" applyFill="1" applyBorder="1" applyAlignment="1" applyProtection="1">
      <alignment wrapText="1"/>
      <protection locked="0"/>
    </xf>
    <xf numFmtId="164" fontId="6" fillId="2" borderId="3" xfId="0" applyNumberFormat="1" applyFont="1" applyFill="1" applyBorder="1" applyAlignment="1" applyProtection="1">
      <alignment horizontal="center"/>
      <protection locked="0"/>
    </xf>
    <xf numFmtId="0" fontId="0" fillId="2" borderId="9" xfId="0" applyFill="1" applyBorder="1" applyProtection="1">
      <protection locked="0"/>
    </xf>
    <xf numFmtId="0" fontId="0" fillId="4" borderId="1" xfId="0" applyFill="1" applyBorder="1" applyAlignment="1" applyProtection="1">
      <alignment horizontal="center"/>
      <protection hidden="1"/>
    </xf>
    <xf numFmtId="0" fontId="0" fillId="4" borderId="10" xfId="0" applyFill="1" applyBorder="1" applyAlignment="1" applyProtection="1">
      <alignment horizontal="center"/>
      <protection hidden="1"/>
    </xf>
    <xf numFmtId="0" fontId="42" fillId="4" borderId="1" xfId="10" applyFill="1" applyBorder="1" applyAlignment="1" applyProtection="1">
      <alignment horizontal="center" vertical="center"/>
      <protection hidden="1"/>
    </xf>
    <xf numFmtId="0" fontId="13" fillId="5" borderId="30" xfId="0" applyFont="1" applyFill="1" applyBorder="1" applyAlignment="1" applyProtection="1">
      <alignment horizontal="center"/>
      <protection hidden="1"/>
    </xf>
    <xf numFmtId="164" fontId="6" fillId="4" borderId="12" xfId="0" applyNumberFormat="1" applyFont="1" applyFill="1" applyBorder="1" applyAlignment="1" applyProtection="1">
      <alignment horizontal="center"/>
      <protection hidden="1"/>
    </xf>
    <xf numFmtId="164" fontId="28" fillId="4" borderId="21" xfId="0" applyNumberFormat="1" applyFont="1" applyFill="1" applyBorder="1" applyProtection="1">
      <protection hidden="1"/>
    </xf>
    <xf numFmtId="165" fontId="10" fillId="4" borderId="21" xfId="0" applyNumberFormat="1" applyFont="1" applyFill="1" applyBorder="1" applyAlignment="1" applyProtection="1">
      <alignment horizontal="center"/>
      <protection hidden="1"/>
    </xf>
    <xf numFmtId="0" fontId="5" fillId="2" borderId="0" xfId="0" applyFont="1" applyFill="1" applyAlignment="1" applyProtection="1">
      <alignment wrapText="1"/>
      <protection hidden="1"/>
    </xf>
    <xf numFmtId="0" fontId="13" fillId="2" borderId="3" xfId="0" applyFont="1" applyFill="1" applyBorder="1" applyAlignment="1" applyProtection="1">
      <alignment horizontal="center"/>
      <protection hidden="1"/>
    </xf>
    <xf numFmtId="164" fontId="28" fillId="2" borderId="3" xfId="0" applyNumberFormat="1" applyFont="1" applyFill="1" applyBorder="1" applyProtection="1">
      <protection hidden="1"/>
    </xf>
    <xf numFmtId="165" fontId="10" fillId="2" borderId="3" xfId="0" applyNumberFormat="1" applyFont="1" applyFill="1" applyBorder="1" applyAlignment="1" applyProtection="1">
      <alignment horizontal="center"/>
      <protection hidden="1"/>
    </xf>
    <xf numFmtId="0" fontId="0" fillId="0" borderId="3" xfId="0" applyBorder="1" applyAlignment="1" applyProtection="1">
      <alignment horizontal="center"/>
      <protection hidden="1"/>
    </xf>
    <xf numFmtId="0" fontId="0" fillId="4" borderId="11" xfId="0" applyFill="1" applyBorder="1" applyAlignment="1" applyProtection="1">
      <alignment horizontal="center"/>
      <protection hidden="1"/>
    </xf>
    <xf numFmtId="0" fontId="42" fillId="4" borderId="3" xfId="10" applyFill="1" applyBorder="1" applyAlignment="1" applyProtection="1">
      <alignment horizontal="center" vertical="center" wrapText="1"/>
      <protection hidden="1"/>
    </xf>
    <xf numFmtId="0" fontId="13" fillId="5" borderId="3" xfId="0" applyFont="1" applyFill="1" applyBorder="1" applyAlignment="1" applyProtection="1">
      <alignment horizontal="center"/>
      <protection hidden="1"/>
    </xf>
    <xf numFmtId="49" fontId="13" fillId="5" borderId="3" xfId="0" applyNumberFormat="1" applyFont="1" applyFill="1" applyBorder="1" applyAlignment="1" applyProtection="1">
      <alignment horizontal="center"/>
      <protection hidden="1"/>
    </xf>
    <xf numFmtId="14" fontId="13" fillId="5" borderId="3" xfId="0" applyNumberFormat="1" applyFont="1" applyFill="1" applyBorder="1" applyAlignment="1" applyProtection="1">
      <alignment horizontal="center"/>
      <protection hidden="1"/>
    </xf>
    <xf numFmtId="0" fontId="10" fillId="7" borderId="3" xfId="6" applyFont="1" applyBorder="1" applyAlignment="1" applyProtection="1">
      <alignment horizontal="center"/>
      <protection hidden="1"/>
    </xf>
    <xf numFmtId="164" fontId="28" fillId="0" borderId="3" xfId="0" applyNumberFormat="1" applyFont="1" applyBorder="1" applyAlignment="1" applyProtection="1">
      <alignment horizontal="center"/>
      <protection hidden="1"/>
    </xf>
    <xf numFmtId="0" fontId="9" fillId="11" borderId="3" xfId="0" applyFont="1" applyFill="1" applyBorder="1" applyAlignment="1" applyProtection="1">
      <alignment horizontal="center" vertical="center"/>
      <protection hidden="1"/>
    </xf>
    <xf numFmtId="0" fontId="0" fillId="11" borderId="11" xfId="0" applyFill="1" applyBorder="1" applyAlignment="1" applyProtection="1">
      <alignment horizontal="center"/>
      <protection hidden="1"/>
    </xf>
    <xf numFmtId="0" fontId="9" fillId="11" borderId="3" xfId="0" applyFont="1" applyFill="1" applyBorder="1" applyAlignment="1" applyProtection="1">
      <alignment horizontal="center" vertical="center" wrapText="1"/>
      <protection hidden="1"/>
    </xf>
    <xf numFmtId="165" fontId="10" fillId="11" borderId="3" xfId="0" applyNumberFormat="1" applyFont="1" applyFill="1" applyBorder="1" applyAlignment="1" applyProtection="1">
      <alignment horizontal="center" vertical="center"/>
      <protection hidden="1"/>
    </xf>
    <xf numFmtId="49" fontId="9" fillId="11" borderId="3" xfId="0" applyNumberFormat="1" applyFont="1" applyFill="1" applyBorder="1" applyAlignment="1" applyProtection="1">
      <alignment horizontal="center" vertical="center"/>
      <protection hidden="1"/>
    </xf>
    <xf numFmtId="0" fontId="42" fillId="11" borderId="3" xfId="10" applyFill="1" applyBorder="1" applyAlignment="1" applyProtection="1">
      <alignment horizontal="center" vertical="center" wrapText="1"/>
      <protection hidden="1"/>
    </xf>
    <xf numFmtId="0" fontId="13" fillId="11" borderId="30" xfId="0" applyFont="1" applyFill="1" applyBorder="1" applyAlignment="1" applyProtection="1">
      <alignment horizontal="center"/>
      <protection hidden="1"/>
    </xf>
    <xf numFmtId="0" fontId="0" fillId="4" borderId="3" xfId="0" applyFill="1" applyBorder="1" applyAlignment="1" applyProtection="1">
      <alignment horizontal="center" wrapText="1"/>
      <protection hidden="1"/>
    </xf>
    <xf numFmtId="0" fontId="45" fillId="0" borderId="0" xfId="0" applyFont="1" applyProtection="1">
      <protection hidden="1"/>
    </xf>
    <xf numFmtId="2" fontId="28" fillId="0" borderId="3" xfId="0" applyNumberFormat="1" applyFont="1" applyBorder="1" applyAlignment="1" applyProtection="1">
      <alignment horizontal="center"/>
      <protection hidden="1"/>
    </xf>
    <xf numFmtId="0" fontId="0" fillId="0" borderId="3" xfId="0" applyBorder="1" applyProtection="1">
      <protection hidden="1"/>
    </xf>
    <xf numFmtId="0" fontId="26" fillId="5" borderId="3" xfId="0" applyFont="1" applyFill="1" applyBorder="1" applyAlignment="1" applyProtection="1">
      <alignment horizontal="center"/>
      <protection hidden="1"/>
    </xf>
    <xf numFmtId="49" fontId="26" fillId="5" borderId="3" xfId="0" applyNumberFormat="1" applyFont="1" applyFill="1" applyBorder="1" applyAlignment="1" applyProtection="1">
      <alignment horizontal="center"/>
      <protection hidden="1"/>
    </xf>
    <xf numFmtId="0" fontId="49" fillId="0" borderId="0" xfId="0" applyFont="1" applyProtection="1">
      <protection hidden="1"/>
    </xf>
    <xf numFmtId="0" fontId="48" fillId="0" borderId="0" xfId="0" applyFont="1" applyProtection="1">
      <protection hidden="1"/>
    </xf>
    <xf numFmtId="0" fontId="50" fillId="0" borderId="0" xfId="0" applyFont="1" applyProtection="1">
      <protection hidden="1"/>
    </xf>
    <xf numFmtId="16" fontId="0" fillId="4" borderId="3" xfId="0" applyNumberFormat="1" applyFill="1" applyBorder="1" applyAlignment="1" applyProtection="1">
      <alignment horizontal="center"/>
      <protection hidden="1"/>
    </xf>
    <xf numFmtId="0" fontId="16" fillId="0" borderId="3" xfId="0" applyFont="1" applyBorder="1" applyProtection="1">
      <protection hidden="1"/>
    </xf>
    <xf numFmtId="49" fontId="0" fillId="0" borderId="3" xfId="0" applyNumberFormat="1" applyBorder="1" applyAlignment="1" applyProtection="1">
      <alignment horizontal="center"/>
      <protection hidden="1"/>
    </xf>
    <xf numFmtId="0" fontId="15" fillId="0" borderId="3" xfId="0" applyFont="1" applyBorder="1" applyProtection="1">
      <protection hidden="1"/>
    </xf>
    <xf numFmtId="0" fontId="13" fillId="0" borderId="3" xfId="0" applyFont="1" applyBorder="1" applyAlignment="1" applyProtection="1">
      <alignment horizontal="center"/>
      <protection hidden="1"/>
    </xf>
    <xf numFmtId="8" fontId="28" fillId="0" borderId="3" xfId="0" applyNumberFormat="1" applyFont="1" applyBorder="1" applyAlignment="1" applyProtection="1">
      <alignment horizontal="center"/>
      <protection hidden="1"/>
    </xf>
    <xf numFmtId="0" fontId="14" fillId="5" borderId="3" xfId="0" applyFont="1" applyFill="1" applyBorder="1" applyAlignment="1" applyProtection="1">
      <alignment horizontal="center"/>
      <protection hidden="1"/>
    </xf>
    <xf numFmtId="0" fontId="42" fillId="0" borderId="3" xfId="10" applyBorder="1" applyAlignment="1" applyProtection="1">
      <alignment horizontal="center" vertical="center" wrapText="1"/>
      <protection hidden="1"/>
    </xf>
    <xf numFmtId="0" fontId="19" fillId="0" borderId="3" xfId="0" applyFont="1" applyBorder="1" applyAlignment="1" applyProtection="1">
      <alignment horizontal="left" vertical="center" wrapText="1"/>
      <protection hidden="1"/>
    </xf>
    <xf numFmtId="0" fontId="6" fillId="4" borderId="3" xfId="0" applyFont="1" applyFill="1" applyBorder="1" applyAlignment="1" applyProtection="1">
      <alignment horizontal="center"/>
      <protection hidden="1"/>
    </xf>
    <xf numFmtId="0" fontId="26" fillId="2" borderId="3" xfId="0" applyFont="1" applyFill="1" applyBorder="1" applyAlignment="1" applyProtection="1">
      <alignment horizontal="center"/>
      <protection hidden="1"/>
    </xf>
    <xf numFmtId="0" fontId="21" fillId="0" borderId="3" xfId="0" applyFont="1" applyBorder="1" applyAlignment="1" applyProtection="1">
      <alignment horizontal="left" vertical="center" wrapText="1"/>
      <protection hidden="1"/>
    </xf>
    <xf numFmtId="0" fontId="13" fillId="5" borderId="1" xfId="0" applyFont="1" applyFill="1" applyBorder="1" applyAlignment="1" applyProtection="1">
      <alignment horizontal="center"/>
      <protection hidden="1"/>
    </xf>
    <xf numFmtId="8" fontId="28" fillId="4" borderId="3" xfId="0" applyNumberFormat="1" applyFont="1" applyFill="1" applyBorder="1" applyAlignment="1" applyProtection="1">
      <alignment horizontal="center"/>
      <protection hidden="1"/>
    </xf>
    <xf numFmtId="0" fontId="7" fillId="4" borderId="3" xfId="0" applyFont="1" applyFill="1" applyBorder="1" applyAlignment="1" applyProtection="1">
      <alignment horizontal="center"/>
      <protection hidden="1"/>
    </xf>
    <xf numFmtId="0" fontId="19" fillId="0" borderId="3" xfId="7" applyFont="1" applyBorder="1" applyAlignment="1" applyProtection="1">
      <alignment horizontal="left" vertical="center" wrapText="1"/>
      <protection hidden="1"/>
    </xf>
    <xf numFmtId="0" fontId="20" fillId="0" borderId="3" xfId="0" applyFont="1" applyBorder="1" applyAlignment="1" applyProtection="1">
      <alignment horizontal="left" vertical="center" wrapText="1"/>
      <protection hidden="1"/>
    </xf>
    <xf numFmtId="49" fontId="6" fillId="4" borderId="3" xfId="0" applyNumberFormat="1" applyFont="1" applyFill="1" applyBorder="1" applyAlignment="1" applyProtection="1">
      <alignment horizontal="center"/>
      <protection hidden="1"/>
    </xf>
    <xf numFmtId="0" fontId="13" fillId="4" borderId="3" xfId="0" applyFont="1" applyFill="1" applyBorder="1" applyAlignment="1" applyProtection="1">
      <alignment horizontal="center"/>
      <protection hidden="1"/>
    </xf>
    <xf numFmtId="0" fontId="18" fillId="0" borderId="3" xfId="8" applyFont="1" applyBorder="1" applyAlignment="1" applyProtection="1">
      <alignment horizontal="left" vertical="center" wrapText="1"/>
      <protection hidden="1"/>
    </xf>
    <xf numFmtId="0" fontId="7" fillId="4" borderId="3" xfId="0" applyFont="1" applyFill="1" applyBorder="1" applyProtection="1">
      <protection hidden="1"/>
    </xf>
    <xf numFmtId="0" fontId="45" fillId="4" borderId="3" xfId="0" applyFont="1" applyFill="1" applyBorder="1" applyAlignment="1" applyProtection="1">
      <alignment horizontal="center"/>
      <protection hidden="1"/>
    </xf>
    <xf numFmtId="0" fontId="0" fillId="11" borderId="3" xfId="0" applyFill="1" applyBorder="1" applyAlignment="1" applyProtection="1">
      <alignment wrapText="1"/>
      <protection hidden="1"/>
    </xf>
    <xf numFmtId="164" fontId="6" fillId="11" borderId="3" xfId="0" applyNumberFormat="1" applyFont="1" applyFill="1" applyBorder="1" applyAlignment="1" applyProtection="1">
      <alignment horizontal="center"/>
      <protection hidden="1"/>
    </xf>
    <xf numFmtId="0" fontId="0" fillId="11" borderId="11" xfId="0" applyFill="1" applyBorder="1" applyAlignment="1" applyProtection="1">
      <alignment wrapText="1"/>
      <protection hidden="1"/>
    </xf>
    <xf numFmtId="165" fontId="10" fillId="11" borderId="3" xfId="0" applyNumberFormat="1" applyFont="1" applyFill="1" applyBorder="1" applyAlignment="1" applyProtection="1">
      <alignment horizontal="center"/>
      <protection hidden="1"/>
    </xf>
    <xf numFmtId="0" fontId="28" fillId="2" borderId="3" xfId="0" applyFont="1" applyFill="1" applyBorder="1" applyAlignment="1" applyProtection="1">
      <alignment wrapText="1"/>
      <protection hidden="1"/>
    </xf>
    <xf numFmtId="0" fontId="5" fillId="2" borderId="3" xfId="0" applyFont="1" applyFill="1" applyBorder="1" applyAlignment="1" applyProtection="1">
      <alignment horizontal="center" wrapText="1"/>
      <protection hidden="1"/>
    </xf>
    <xf numFmtId="0" fontId="5" fillId="4" borderId="3" xfId="0" applyFont="1" applyFill="1" applyBorder="1" applyProtection="1">
      <protection hidden="1"/>
    </xf>
    <xf numFmtId="0" fontId="6" fillId="4" borderId="3" xfId="0" applyFont="1" applyFill="1" applyBorder="1" applyAlignment="1" applyProtection="1">
      <alignment wrapText="1"/>
      <protection hidden="1"/>
    </xf>
    <xf numFmtId="0" fontId="6" fillId="2" borderId="3" xfId="0" applyFont="1" applyFill="1" applyBorder="1" applyAlignment="1" applyProtection="1">
      <alignment horizontal="center"/>
      <protection hidden="1"/>
    </xf>
    <xf numFmtId="0" fontId="5" fillId="6" borderId="3" xfId="0" applyFont="1" applyFill="1" applyBorder="1" applyAlignment="1" applyProtection="1">
      <alignment horizontal="center"/>
      <protection hidden="1"/>
    </xf>
    <xf numFmtId="0" fontId="28" fillId="6" borderId="3" xfId="0" applyFont="1" applyFill="1" applyBorder="1" applyAlignment="1" applyProtection="1">
      <alignment wrapText="1"/>
      <protection hidden="1"/>
    </xf>
    <xf numFmtId="164" fontId="28" fillId="6" borderId="3" xfId="0" applyNumberFormat="1" applyFont="1" applyFill="1" applyBorder="1" applyAlignment="1" applyProtection="1">
      <alignment horizontal="center"/>
      <protection hidden="1"/>
    </xf>
    <xf numFmtId="0" fontId="7" fillId="6" borderId="3" xfId="0" applyFont="1" applyFill="1" applyBorder="1" applyAlignment="1" applyProtection="1">
      <alignment horizontal="center"/>
      <protection hidden="1"/>
    </xf>
    <xf numFmtId="0" fontId="7" fillId="6" borderId="3" xfId="0" applyFont="1" applyFill="1" applyBorder="1" applyAlignment="1" applyProtection="1">
      <alignment wrapText="1"/>
      <protection hidden="1"/>
    </xf>
    <xf numFmtId="165" fontId="10" fillId="6" borderId="3" xfId="0" applyNumberFormat="1" applyFont="1" applyFill="1" applyBorder="1" applyAlignment="1" applyProtection="1">
      <alignment horizontal="center"/>
      <protection hidden="1"/>
    </xf>
    <xf numFmtId="14" fontId="0" fillId="4" borderId="3" xfId="0" applyNumberFormat="1" applyFill="1" applyBorder="1" applyAlignment="1" applyProtection="1">
      <alignment horizontal="center"/>
      <protection hidden="1"/>
    </xf>
    <xf numFmtId="164" fontId="28" fillId="10" borderId="3" xfId="0" applyNumberFormat="1" applyFont="1" applyFill="1" applyBorder="1" applyAlignment="1" applyProtection="1">
      <alignment horizontal="center"/>
      <protection hidden="1"/>
    </xf>
    <xf numFmtId="0" fontId="26" fillId="6" borderId="3" xfId="0" applyFont="1" applyFill="1" applyBorder="1" applyAlignment="1" applyProtection="1">
      <alignment horizontal="center"/>
      <protection hidden="1"/>
    </xf>
    <xf numFmtId="165" fontId="10" fillId="10" borderId="3" xfId="0" applyNumberFormat="1" applyFont="1" applyFill="1" applyBorder="1" applyAlignment="1" applyProtection="1">
      <alignment horizontal="center"/>
      <protection hidden="1"/>
    </xf>
    <xf numFmtId="0" fontId="41" fillId="8" borderId="0" xfId="0" applyFont="1" applyFill="1" applyAlignment="1" applyProtection="1">
      <alignment horizontal="center" vertical="center" wrapText="1"/>
      <protection locked="0"/>
    </xf>
    <xf numFmtId="0" fontId="40" fillId="8" borderId="0" xfId="0" applyFont="1" applyFill="1" applyAlignment="1" applyProtection="1">
      <alignment horizontal="right"/>
      <protection locked="0"/>
    </xf>
    <xf numFmtId="0" fontId="40" fillId="8" borderId="0" xfId="0" applyFont="1" applyFill="1" applyAlignment="1" applyProtection="1">
      <alignment horizontal="right" vertical="center" wrapText="1"/>
      <protection locked="0"/>
    </xf>
    <xf numFmtId="0" fontId="40" fillId="8" borderId="0" xfId="0" applyFont="1" applyFill="1" applyAlignment="1" applyProtection="1">
      <alignment horizontal="right" wrapText="1"/>
      <protection locked="0"/>
    </xf>
    <xf numFmtId="0" fontId="48" fillId="0" borderId="3" xfId="0" applyFont="1" applyBorder="1" applyProtection="1">
      <protection hidden="1"/>
    </xf>
    <xf numFmtId="0" fontId="9" fillId="4" borderId="3" xfId="10" applyFont="1" applyFill="1" applyBorder="1" applyAlignment="1" applyProtection="1">
      <alignment horizontal="center" vertical="center" wrapText="1"/>
      <protection hidden="1"/>
    </xf>
    <xf numFmtId="0" fontId="28" fillId="4" borderId="5" xfId="0" applyFont="1" applyFill="1" applyBorder="1" applyProtection="1">
      <protection locked="0"/>
    </xf>
    <xf numFmtId="0" fontId="62" fillId="0" borderId="3" xfId="0" applyFont="1" applyBorder="1" applyAlignment="1" applyProtection="1">
      <alignment horizontal="center" vertical="center" wrapText="1"/>
      <protection hidden="1"/>
    </xf>
    <xf numFmtId="0" fontId="6" fillId="0" borderId="5" xfId="0" applyFont="1" applyBorder="1" applyProtection="1">
      <protection locked="0"/>
    </xf>
    <xf numFmtId="0" fontId="44" fillId="0" borderId="9" xfId="10" applyFont="1" applyFill="1" applyBorder="1" applyAlignment="1" applyProtection="1">
      <alignment horizontal="center" vertical="center"/>
      <protection locked="0"/>
    </xf>
    <xf numFmtId="0" fontId="43" fillId="8" borderId="0" xfId="0" applyFont="1" applyFill="1" applyAlignment="1" applyProtection="1">
      <alignment horizontal="center" vertical="top"/>
      <protection locked="0"/>
    </xf>
    <xf numFmtId="0" fontId="57" fillId="8" borderId="0" xfId="10" applyFont="1" applyFill="1" applyBorder="1" applyAlignment="1" applyProtection="1">
      <alignment horizontal="right"/>
      <protection locked="0"/>
    </xf>
    <xf numFmtId="0" fontId="58" fillId="8" borderId="0" xfId="10" applyFont="1" applyFill="1" applyBorder="1" applyAlignment="1" applyProtection="1">
      <alignment horizontal="center" vertical="center"/>
      <protection locked="0"/>
    </xf>
    <xf numFmtId="0" fontId="59" fillId="8" borderId="0" xfId="10" applyFont="1" applyFill="1" applyAlignment="1" applyProtection="1">
      <alignment horizontal="center"/>
      <protection locked="0"/>
    </xf>
    <xf numFmtId="0" fontId="59" fillId="8" borderId="0" xfId="10" applyFont="1" applyFill="1" applyBorder="1" applyAlignment="1" applyProtection="1">
      <alignment horizontal="center"/>
      <protection locked="0"/>
    </xf>
    <xf numFmtId="2" fontId="29" fillId="4" borderId="14" xfId="0" applyNumberFormat="1" applyFont="1" applyFill="1" applyBorder="1" applyAlignment="1" applyProtection="1">
      <alignment horizontal="center" vertical="center" wrapText="1"/>
      <protection locked="0"/>
    </xf>
    <xf numFmtId="2" fontId="29" fillId="4" borderId="15" xfId="0" applyNumberFormat="1" applyFont="1" applyFill="1" applyBorder="1" applyAlignment="1" applyProtection="1">
      <alignment horizontal="center" vertical="center" wrapText="1"/>
      <protection locked="0"/>
    </xf>
    <xf numFmtId="9" fontId="32" fillId="4" borderId="20" xfId="0" applyNumberFormat="1" applyFont="1" applyFill="1" applyBorder="1" applyAlignment="1" applyProtection="1">
      <alignment horizontal="center" vertical="center"/>
      <protection locked="0"/>
    </xf>
    <xf numFmtId="9" fontId="32" fillId="4" borderId="18" xfId="0" applyNumberFormat="1" applyFont="1" applyFill="1" applyBorder="1" applyAlignment="1" applyProtection="1">
      <alignment horizontal="center" vertical="center"/>
      <protection locked="0"/>
    </xf>
    <xf numFmtId="9" fontId="32" fillId="4" borderId="0" xfId="0" applyNumberFormat="1" applyFont="1" applyFill="1" applyAlignment="1" applyProtection="1">
      <alignment horizontal="center" vertical="center"/>
      <protection locked="0"/>
    </xf>
    <xf numFmtId="9" fontId="32" fillId="4" borderId="17" xfId="0" applyNumberFormat="1" applyFont="1" applyFill="1" applyBorder="1" applyAlignment="1" applyProtection="1">
      <alignment horizontal="center" vertical="center"/>
      <protection locked="0"/>
    </xf>
  </cellXfs>
  <cellStyles count="14">
    <cellStyle name="40 % – Zvýraznění 3" xfId="6" builtinId="39"/>
    <cellStyle name="Hypertextový odkaz" xfId="10" builtinId="8"/>
    <cellStyle name="Normal" xfId="2" xr:uid="{00000000-0005-0000-0000-000000000000}"/>
    <cellStyle name="Normal 4" xfId="3" xr:uid="{00000000-0005-0000-0000-000001000000}"/>
    <cellStyle name="Normal_Sheet1" xfId="5" xr:uid="{00000000-0005-0000-0000-000002000000}"/>
    <cellStyle name="Normální" xfId="0" builtinId="0"/>
    <cellStyle name="Procenta" xfId="9" builtinId="5"/>
    <cellStyle name="Обычный 4" xfId="13" xr:uid="{4C4D424B-0301-4CE9-B5EF-1B012A867436}"/>
    <cellStyle name="常规 11" xfId="1" xr:uid="{00000000-0005-0000-0000-000004000000}"/>
    <cellStyle name="常规 2 2" xfId="4" xr:uid="{00000000-0005-0000-0000-000005000000}"/>
    <cellStyle name="常规 3" xfId="12" xr:uid="{65CCDE38-7E1F-4D53-BB1C-D9B5521A2C86}"/>
    <cellStyle name="常规_Price list for 2014 catalogue V14.0" xfId="11" xr:uid="{903B7DCC-F3A0-4EFF-A70F-3831AB2CAC62}"/>
    <cellStyle name="常规_玩具类" xfId="7" xr:uid="{AFC9C95D-5E3B-4305-85F5-D332A92EEA41}"/>
    <cellStyle name="样式 1" xfId="8" xr:uid="{FC056D0C-889E-4B84-A177-C1786697E395}"/>
  </cellStyles>
  <dxfs count="52">
    <dxf>
      <font>
        <b/>
        <i val="0"/>
        <color rgb="FFFF0000"/>
      </font>
    </dxf>
    <dxf>
      <font>
        <b/>
        <i val="0"/>
        <color rgb="FF00B050"/>
      </font>
    </dxf>
    <dxf>
      <font>
        <b/>
        <i val="0"/>
        <color theme="5"/>
      </font>
    </dxf>
    <dxf>
      <font>
        <b/>
        <i val="0"/>
        <color rgb="FF00B0F0"/>
      </font>
    </dxf>
    <dxf>
      <font>
        <b/>
        <i val="0"/>
        <color rgb="FFFF0000"/>
      </font>
    </dxf>
    <dxf>
      <font>
        <b/>
        <i val="0"/>
        <color rgb="FF00B050"/>
      </font>
    </dxf>
    <dxf>
      <font>
        <b/>
        <i val="0"/>
        <color theme="5"/>
      </font>
    </dxf>
    <dxf>
      <font>
        <b/>
        <i val="0"/>
        <color rgb="FF00B0F0"/>
      </font>
    </dxf>
    <dxf>
      <font>
        <b/>
        <i val="0"/>
        <color rgb="FFFF0000"/>
      </font>
    </dxf>
    <dxf>
      <font>
        <b/>
        <i val="0"/>
        <color rgb="FF00B050"/>
      </font>
    </dxf>
    <dxf>
      <font>
        <b/>
        <i val="0"/>
        <color theme="5"/>
      </font>
    </dxf>
    <dxf>
      <font>
        <b/>
        <i val="0"/>
        <color rgb="FF00B0F0"/>
      </font>
    </dxf>
    <dxf>
      <font>
        <b/>
        <i val="0"/>
        <color rgb="FFFF0000"/>
      </font>
    </dxf>
    <dxf>
      <font>
        <b/>
        <i val="0"/>
        <color rgb="FF00B050"/>
      </font>
    </dxf>
    <dxf>
      <font>
        <b/>
        <i val="0"/>
        <color theme="5"/>
      </font>
    </dxf>
    <dxf>
      <font>
        <b/>
        <i val="0"/>
        <color rgb="FF00B0F0"/>
      </font>
    </dxf>
    <dxf>
      <font>
        <b/>
        <i val="0"/>
        <color rgb="FFFF0000"/>
      </font>
    </dxf>
    <dxf>
      <font>
        <b/>
        <i val="0"/>
        <color rgb="FF00B050"/>
      </font>
    </dxf>
    <dxf>
      <font>
        <b/>
        <i val="0"/>
        <color theme="5"/>
      </font>
    </dxf>
    <dxf>
      <font>
        <b/>
        <i val="0"/>
        <color rgb="FF00B0F0"/>
      </font>
    </dxf>
    <dxf>
      <font>
        <color rgb="FF9C0006"/>
      </font>
      <fill>
        <patternFill>
          <bgColor rgb="FFFFC7CE"/>
        </patternFill>
      </fill>
    </dxf>
    <dxf>
      <font>
        <color rgb="FF9C0006"/>
      </font>
      <fill>
        <patternFill>
          <bgColor rgb="FFFFC7CE"/>
        </patternFill>
      </fill>
    </dxf>
    <dxf>
      <font>
        <b/>
        <i val="0"/>
        <color rgb="FFFF0000"/>
      </font>
    </dxf>
    <dxf>
      <font>
        <b/>
        <i val="0"/>
        <color rgb="FF00B050"/>
      </font>
    </dxf>
    <dxf>
      <font>
        <b/>
        <i val="0"/>
        <color theme="5"/>
      </font>
    </dxf>
    <dxf>
      <font>
        <b/>
        <i val="0"/>
        <color rgb="FF00B0F0"/>
      </font>
    </dxf>
    <dxf>
      <font>
        <b/>
        <i val="0"/>
        <color rgb="FFFF0000"/>
      </font>
    </dxf>
    <dxf>
      <font>
        <b/>
        <i val="0"/>
        <color rgb="FF00B050"/>
      </font>
    </dxf>
    <dxf>
      <font>
        <b/>
        <i val="0"/>
        <color theme="5"/>
      </font>
    </dxf>
    <dxf>
      <font>
        <b/>
        <i val="0"/>
        <color rgb="FF00B0F0"/>
      </font>
    </dxf>
    <dxf>
      <font>
        <b/>
        <i val="0"/>
        <color rgb="FFFF0000"/>
      </font>
    </dxf>
    <dxf>
      <font>
        <b/>
        <i val="0"/>
        <color rgb="FF00B050"/>
      </font>
    </dxf>
    <dxf>
      <font>
        <b/>
        <i val="0"/>
        <color theme="5"/>
      </font>
    </dxf>
    <dxf>
      <font>
        <b/>
        <i val="0"/>
        <color rgb="FF00B0F0"/>
      </font>
    </dxf>
    <dxf>
      <font>
        <b/>
        <i val="0"/>
        <color rgb="FFFF0000"/>
      </font>
    </dxf>
    <dxf>
      <font>
        <b/>
        <i val="0"/>
        <color rgb="FF00B050"/>
      </font>
    </dxf>
    <dxf>
      <font>
        <b/>
        <i val="0"/>
        <color theme="5"/>
      </font>
    </dxf>
    <dxf>
      <font>
        <b/>
        <i val="0"/>
        <color rgb="FF00B0F0"/>
      </font>
    </dxf>
    <dxf>
      <font>
        <b/>
        <i val="0"/>
        <color rgb="FFFF0000"/>
      </font>
    </dxf>
    <dxf>
      <font>
        <b/>
        <i val="0"/>
        <color rgb="FF00B050"/>
      </font>
    </dxf>
    <dxf>
      <font>
        <b/>
        <i val="0"/>
        <color theme="5"/>
      </font>
    </dxf>
    <dxf>
      <font>
        <b/>
        <i val="0"/>
        <color rgb="FF00B0F0"/>
      </font>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s>
  <tableStyles count="0" defaultTableStyle="TableStyleMedium2" defaultPivotStyle="PivotStyleLight16"/>
  <colors>
    <mruColors>
      <color rgb="FFFF9933"/>
      <color rgb="FFFFC58B"/>
      <color rgb="FFFFFF99"/>
      <color rgb="FFFFCB97"/>
      <color rgb="FFFFCC99"/>
      <color rgb="FF00589A"/>
      <color rgb="FFFFCF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2.png"/><Relationship Id="rId18" Type="http://schemas.openxmlformats.org/officeDocument/2006/relationships/image" Target="../media/image17.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1.png"/><Relationship Id="rId17" Type="http://schemas.openxmlformats.org/officeDocument/2006/relationships/image" Target="../media/image16.png"/><Relationship Id="rId2" Type="http://schemas.openxmlformats.org/officeDocument/2006/relationships/image" Target="../media/image2.png"/><Relationship Id="rId16" Type="http://schemas.openxmlformats.org/officeDocument/2006/relationships/image" Target="../media/image15.png"/><Relationship Id="rId20" Type="http://schemas.openxmlformats.org/officeDocument/2006/relationships/image" Target="../media/image1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0.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hyperlink" Target="https://www.pantapyrotechnik.cz/" TargetMode="External"/><Relationship Id="rId19" Type="http://schemas.openxmlformats.org/officeDocument/2006/relationships/image" Target="../media/image18.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3.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6.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5.png"/><Relationship Id="rId2" Type="http://schemas.openxmlformats.org/officeDocument/2006/relationships/image" Target="../media/image2.png"/><Relationship Id="rId16" Type="http://schemas.openxmlformats.org/officeDocument/2006/relationships/image" Target="../media/image1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4.png"/><Relationship Id="rId5" Type="http://schemas.openxmlformats.org/officeDocument/2006/relationships/image" Target="../media/image5.png"/><Relationship Id="rId15" Type="http://schemas.openxmlformats.org/officeDocument/2006/relationships/image" Target="../media/image18.png"/><Relationship Id="rId10" Type="http://schemas.openxmlformats.org/officeDocument/2006/relationships/image" Target="../media/image13.png"/><Relationship Id="rId4" Type="http://schemas.openxmlformats.org/officeDocument/2006/relationships/image" Target="../media/image4.png"/><Relationship Id="rId9" Type="http://schemas.openxmlformats.org/officeDocument/2006/relationships/image" Target="../media/image12.png"/><Relationship Id="rId1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2</xdr:col>
      <xdr:colOff>3703181</xdr:colOff>
      <xdr:row>309</xdr:row>
      <xdr:rowOff>209873</xdr:rowOff>
    </xdr:from>
    <xdr:to>
      <xdr:col>3</xdr:col>
      <xdr:colOff>206034</xdr:colOff>
      <xdr:row>313</xdr:row>
      <xdr:rowOff>303509</xdr:rowOff>
    </xdr:to>
    <xdr:pic>
      <xdr:nvPicPr>
        <xdr:cNvPr id="4" name="Obrázek 3">
          <a:extLst>
            <a:ext uri="{FF2B5EF4-FFF2-40B4-BE49-F238E27FC236}">
              <a16:creationId xmlns:a16="http://schemas.microsoft.com/office/drawing/2014/main" id="{E4BB3212-7CD8-E624-4E98-4B5694CE1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85766" y="61363602"/>
          <a:ext cx="1065909" cy="1013848"/>
        </a:xfrm>
        <a:prstGeom prst="rect">
          <a:avLst/>
        </a:prstGeom>
      </xdr:spPr>
    </xdr:pic>
    <xdr:clientData/>
  </xdr:twoCellAnchor>
  <xdr:twoCellAnchor editAs="oneCell">
    <xdr:from>
      <xdr:col>2</xdr:col>
      <xdr:colOff>3076792</xdr:colOff>
      <xdr:row>222</xdr:row>
      <xdr:rowOff>219133</xdr:rowOff>
    </xdr:from>
    <xdr:to>
      <xdr:col>2</xdr:col>
      <xdr:colOff>4036018</xdr:colOff>
      <xdr:row>230</xdr:row>
      <xdr:rowOff>60269</xdr:rowOff>
    </xdr:to>
    <xdr:pic>
      <xdr:nvPicPr>
        <xdr:cNvPr id="6" name="Obrázek 5">
          <a:extLst>
            <a:ext uri="{FF2B5EF4-FFF2-40B4-BE49-F238E27FC236}">
              <a16:creationId xmlns:a16="http://schemas.microsoft.com/office/drawing/2014/main" id="{85B42CAA-9E9F-1CB3-5481-997F3A401C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59377" y="46649472"/>
          <a:ext cx="959226" cy="761349"/>
        </a:xfrm>
        <a:prstGeom prst="rect">
          <a:avLst/>
        </a:prstGeom>
      </xdr:spPr>
    </xdr:pic>
    <xdr:clientData/>
  </xdr:twoCellAnchor>
  <xdr:twoCellAnchor editAs="oneCell">
    <xdr:from>
      <xdr:col>2</xdr:col>
      <xdr:colOff>2957863</xdr:colOff>
      <xdr:row>69</xdr:row>
      <xdr:rowOff>241938</xdr:rowOff>
    </xdr:from>
    <xdr:to>
      <xdr:col>2</xdr:col>
      <xdr:colOff>3810001</xdr:colOff>
      <xdr:row>72</xdr:row>
      <xdr:rowOff>136772</xdr:rowOff>
    </xdr:to>
    <xdr:pic>
      <xdr:nvPicPr>
        <xdr:cNvPr id="5" name="Obrázek 4">
          <a:extLst>
            <a:ext uri="{FF2B5EF4-FFF2-40B4-BE49-F238E27FC236}">
              <a16:creationId xmlns:a16="http://schemas.microsoft.com/office/drawing/2014/main" id="{B86CFF48-832D-6859-C3E0-46B035850D1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40448" y="17144777"/>
          <a:ext cx="852138" cy="807426"/>
        </a:xfrm>
        <a:prstGeom prst="rect">
          <a:avLst/>
        </a:prstGeom>
      </xdr:spPr>
    </xdr:pic>
    <xdr:clientData/>
  </xdr:twoCellAnchor>
  <xdr:twoCellAnchor editAs="oneCell">
    <xdr:from>
      <xdr:col>2</xdr:col>
      <xdr:colOff>3589365</xdr:colOff>
      <xdr:row>289</xdr:row>
      <xdr:rowOff>161441</xdr:rowOff>
    </xdr:from>
    <xdr:to>
      <xdr:col>2</xdr:col>
      <xdr:colOff>4247685</xdr:colOff>
      <xdr:row>297</xdr:row>
      <xdr:rowOff>135773</xdr:rowOff>
    </xdr:to>
    <xdr:pic>
      <xdr:nvPicPr>
        <xdr:cNvPr id="7" name="Obrázek 6">
          <a:extLst>
            <a:ext uri="{FF2B5EF4-FFF2-40B4-BE49-F238E27FC236}">
              <a16:creationId xmlns:a16="http://schemas.microsoft.com/office/drawing/2014/main" id="{F341088D-FCDA-1D9B-B2A5-97FCA664E3E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71950" y="58554534"/>
          <a:ext cx="669750" cy="597332"/>
        </a:xfrm>
        <a:prstGeom prst="rect">
          <a:avLst/>
        </a:prstGeom>
      </xdr:spPr>
    </xdr:pic>
    <xdr:clientData/>
  </xdr:twoCellAnchor>
  <xdr:twoCellAnchor editAs="oneCell">
    <xdr:from>
      <xdr:col>2</xdr:col>
      <xdr:colOff>3283972</xdr:colOff>
      <xdr:row>148</xdr:row>
      <xdr:rowOff>159372</xdr:rowOff>
    </xdr:from>
    <xdr:to>
      <xdr:col>2</xdr:col>
      <xdr:colOff>4092973</xdr:colOff>
      <xdr:row>154</xdr:row>
      <xdr:rowOff>288547</xdr:rowOff>
    </xdr:to>
    <xdr:pic>
      <xdr:nvPicPr>
        <xdr:cNvPr id="2" name="Obrázek 1">
          <a:extLst>
            <a:ext uri="{FF2B5EF4-FFF2-40B4-BE49-F238E27FC236}">
              <a16:creationId xmlns:a16="http://schemas.microsoft.com/office/drawing/2014/main" id="{23ED075D-0403-429C-84AE-7FC38F827B2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366557" y="29945177"/>
          <a:ext cx="816621" cy="735030"/>
        </a:xfrm>
        <a:prstGeom prst="rect">
          <a:avLst/>
        </a:prstGeom>
      </xdr:spPr>
    </xdr:pic>
    <xdr:clientData/>
  </xdr:twoCellAnchor>
  <xdr:twoCellAnchor editAs="oneCell">
    <xdr:from>
      <xdr:col>2</xdr:col>
      <xdr:colOff>2879027</xdr:colOff>
      <xdr:row>171</xdr:row>
      <xdr:rowOff>32289</xdr:rowOff>
    </xdr:from>
    <xdr:to>
      <xdr:col>2</xdr:col>
      <xdr:colOff>3637054</xdr:colOff>
      <xdr:row>173</xdr:row>
      <xdr:rowOff>130023</xdr:rowOff>
    </xdr:to>
    <xdr:pic>
      <xdr:nvPicPr>
        <xdr:cNvPr id="8" name="Obrázek 7">
          <a:extLst>
            <a:ext uri="{FF2B5EF4-FFF2-40B4-BE49-F238E27FC236}">
              <a16:creationId xmlns:a16="http://schemas.microsoft.com/office/drawing/2014/main" id="{8EE55090-EA07-4CFE-9400-A2E899A0B74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61612" y="35032628"/>
          <a:ext cx="758027" cy="705494"/>
        </a:xfrm>
        <a:prstGeom prst="rect">
          <a:avLst/>
        </a:prstGeom>
      </xdr:spPr>
    </xdr:pic>
    <xdr:clientData/>
  </xdr:twoCellAnchor>
  <xdr:twoCellAnchor editAs="oneCell">
    <xdr:from>
      <xdr:col>2</xdr:col>
      <xdr:colOff>3089705</xdr:colOff>
      <xdr:row>188</xdr:row>
      <xdr:rowOff>208705</xdr:rowOff>
    </xdr:from>
    <xdr:to>
      <xdr:col>2</xdr:col>
      <xdr:colOff>4003728</xdr:colOff>
      <xdr:row>191</xdr:row>
      <xdr:rowOff>111930</xdr:rowOff>
    </xdr:to>
    <xdr:pic>
      <xdr:nvPicPr>
        <xdr:cNvPr id="9" name="Obrázek 8">
          <a:extLst>
            <a:ext uri="{FF2B5EF4-FFF2-40B4-BE49-F238E27FC236}">
              <a16:creationId xmlns:a16="http://schemas.microsoft.com/office/drawing/2014/main" id="{B7DC1E20-ABAE-4254-A4F7-074C76AC980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72290" y="38583154"/>
          <a:ext cx="914023" cy="823437"/>
        </a:xfrm>
        <a:prstGeom prst="rect">
          <a:avLst/>
        </a:prstGeom>
      </xdr:spPr>
    </xdr:pic>
    <xdr:clientData/>
  </xdr:twoCellAnchor>
  <xdr:twoCellAnchor editAs="oneCell">
    <xdr:from>
      <xdr:col>2</xdr:col>
      <xdr:colOff>3825875</xdr:colOff>
      <xdr:row>236</xdr:row>
      <xdr:rowOff>145296</xdr:rowOff>
    </xdr:from>
    <xdr:to>
      <xdr:col>2</xdr:col>
      <xdr:colOff>4556379</xdr:colOff>
      <xdr:row>238</xdr:row>
      <xdr:rowOff>269873</xdr:rowOff>
    </xdr:to>
    <xdr:pic>
      <xdr:nvPicPr>
        <xdr:cNvPr id="13" name="Obrázek 12">
          <a:extLst>
            <a:ext uri="{FF2B5EF4-FFF2-40B4-BE49-F238E27FC236}">
              <a16:creationId xmlns:a16="http://schemas.microsoft.com/office/drawing/2014/main" id="{EF8E34BE-1C29-44F1-B2FA-46A9A554FAD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08460" y="48722796"/>
          <a:ext cx="722884" cy="738053"/>
        </a:xfrm>
        <a:prstGeom prst="rect">
          <a:avLst/>
        </a:prstGeom>
      </xdr:spPr>
    </xdr:pic>
    <xdr:clientData/>
  </xdr:twoCellAnchor>
  <xdr:twoCellAnchor editAs="oneCell">
    <xdr:from>
      <xdr:col>8</xdr:col>
      <xdr:colOff>187304</xdr:colOff>
      <xdr:row>6</xdr:row>
      <xdr:rowOff>500962</xdr:rowOff>
    </xdr:from>
    <xdr:to>
      <xdr:col>9</xdr:col>
      <xdr:colOff>857275</xdr:colOff>
      <xdr:row>8</xdr:row>
      <xdr:rowOff>40618</xdr:rowOff>
    </xdr:to>
    <xdr:pic>
      <xdr:nvPicPr>
        <xdr:cNvPr id="22" name="Obrázek 21">
          <a:extLst>
            <a:ext uri="{FF2B5EF4-FFF2-40B4-BE49-F238E27FC236}">
              <a16:creationId xmlns:a16="http://schemas.microsoft.com/office/drawing/2014/main" id="{F2C567CF-D890-2CFE-3AD5-0A3B6B581594}"/>
            </a:ext>
          </a:extLst>
        </xdr:cNvPr>
        <xdr:cNvPicPr>
          <a:picLocks noChangeAspect="1"/>
        </xdr:cNvPicPr>
      </xdr:nvPicPr>
      <xdr:blipFill>
        <a:blip xmlns:r="http://schemas.openxmlformats.org/officeDocument/2006/relationships" r:embed="rId9"/>
        <a:stretch>
          <a:fillRect/>
        </a:stretch>
      </xdr:blipFill>
      <xdr:spPr>
        <a:xfrm>
          <a:off x="10261202" y="2502826"/>
          <a:ext cx="1514176" cy="734317"/>
        </a:xfrm>
        <a:prstGeom prst="rect">
          <a:avLst/>
        </a:prstGeom>
      </xdr:spPr>
    </xdr:pic>
    <xdr:clientData/>
  </xdr:twoCellAnchor>
  <xdr:twoCellAnchor editAs="oneCell">
    <xdr:from>
      <xdr:col>1</xdr:col>
      <xdr:colOff>806876</xdr:colOff>
      <xdr:row>0</xdr:row>
      <xdr:rowOff>0</xdr:rowOff>
    </xdr:from>
    <xdr:to>
      <xdr:col>2</xdr:col>
      <xdr:colOff>3942318</xdr:colOff>
      <xdr:row>6</xdr:row>
      <xdr:rowOff>129878</xdr:rowOff>
    </xdr:to>
    <xdr:pic>
      <xdr:nvPicPr>
        <xdr:cNvPr id="12" name="Obrázek 23">
          <a:hlinkClick xmlns:r="http://schemas.openxmlformats.org/officeDocument/2006/relationships" r:id="rId10"/>
          <a:extLst>
            <a:ext uri="{FF2B5EF4-FFF2-40B4-BE49-F238E27FC236}">
              <a16:creationId xmlns:a16="http://schemas.microsoft.com/office/drawing/2014/main" id="{3F04651E-A219-B434-B6A5-8958FCD83120}"/>
            </a:ext>
          </a:extLst>
        </xdr:cNvPr>
        <xdr:cNvPicPr>
          <a:picLocks noChangeAspect="1"/>
        </xdr:cNvPicPr>
      </xdr:nvPicPr>
      <xdr:blipFill>
        <a:blip xmlns:r="http://schemas.openxmlformats.org/officeDocument/2006/relationships" r:embed="rId9"/>
        <a:stretch>
          <a:fillRect/>
        </a:stretch>
      </xdr:blipFill>
      <xdr:spPr>
        <a:xfrm>
          <a:off x="1420351" y="0"/>
          <a:ext cx="4617532" cy="2137748"/>
        </a:xfrm>
        <a:prstGeom prst="rect">
          <a:avLst/>
        </a:prstGeom>
      </xdr:spPr>
    </xdr:pic>
    <xdr:clientData/>
  </xdr:twoCellAnchor>
  <xdr:twoCellAnchor editAs="oneCell">
    <xdr:from>
      <xdr:col>2</xdr:col>
      <xdr:colOff>913621</xdr:colOff>
      <xdr:row>7</xdr:row>
      <xdr:rowOff>223546</xdr:rowOff>
    </xdr:from>
    <xdr:to>
      <xdr:col>2</xdr:col>
      <xdr:colOff>1542210</xdr:colOff>
      <xdr:row>8</xdr:row>
      <xdr:rowOff>207895</xdr:rowOff>
    </xdr:to>
    <xdr:pic>
      <xdr:nvPicPr>
        <xdr:cNvPr id="16" name="Obrázek 27">
          <a:extLst>
            <a:ext uri="{FF2B5EF4-FFF2-40B4-BE49-F238E27FC236}">
              <a16:creationId xmlns:a16="http://schemas.microsoft.com/office/drawing/2014/main" id="{C4C86258-2D4F-EBB4-5C5E-4495CE385425}"/>
            </a:ext>
          </a:extLst>
        </xdr:cNvPr>
        <xdr:cNvPicPr>
          <a:picLocks noChangeAspect="1"/>
        </xdr:cNvPicPr>
      </xdr:nvPicPr>
      <xdr:blipFill>
        <a:blip xmlns:r="http://schemas.openxmlformats.org/officeDocument/2006/relationships" r:embed="rId11"/>
        <a:stretch>
          <a:fillRect/>
        </a:stretch>
      </xdr:blipFill>
      <xdr:spPr>
        <a:xfrm>
          <a:off x="2996206" y="2661300"/>
          <a:ext cx="636209" cy="589719"/>
        </a:xfrm>
        <a:prstGeom prst="rect">
          <a:avLst/>
        </a:prstGeom>
      </xdr:spPr>
    </xdr:pic>
    <xdr:clientData/>
  </xdr:twoCellAnchor>
  <xdr:twoCellAnchor editAs="oneCell">
    <xdr:from>
      <xdr:col>2</xdr:col>
      <xdr:colOff>1555102</xdr:colOff>
      <xdr:row>6</xdr:row>
      <xdr:rowOff>185621</xdr:rowOff>
    </xdr:from>
    <xdr:to>
      <xdr:col>2</xdr:col>
      <xdr:colOff>2114874</xdr:colOff>
      <xdr:row>7</xdr:row>
      <xdr:rowOff>136260</xdr:rowOff>
    </xdr:to>
    <xdr:pic>
      <xdr:nvPicPr>
        <xdr:cNvPr id="14" name="Obrázek 29">
          <a:extLst>
            <a:ext uri="{FF2B5EF4-FFF2-40B4-BE49-F238E27FC236}">
              <a16:creationId xmlns:a16="http://schemas.microsoft.com/office/drawing/2014/main" id="{AE99509B-F0E1-0A1B-1D21-C38518DE9D9D}"/>
            </a:ext>
          </a:extLst>
        </xdr:cNvPr>
        <xdr:cNvPicPr>
          <a:picLocks noChangeAspect="1"/>
        </xdr:cNvPicPr>
      </xdr:nvPicPr>
      <xdr:blipFill>
        <a:blip xmlns:r="http://schemas.openxmlformats.org/officeDocument/2006/relationships" r:embed="rId12"/>
        <a:stretch>
          <a:fillRect/>
        </a:stretch>
      </xdr:blipFill>
      <xdr:spPr>
        <a:xfrm>
          <a:off x="3637687" y="2187485"/>
          <a:ext cx="559772" cy="533085"/>
        </a:xfrm>
        <a:prstGeom prst="rect">
          <a:avLst/>
        </a:prstGeom>
      </xdr:spPr>
    </xdr:pic>
    <xdr:clientData/>
  </xdr:twoCellAnchor>
  <xdr:twoCellAnchor editAs="oneCell">
    <xdr:from>
      <xdr:col>17</xdr:col>
      <xdr:colOff>1000932</xdr:colOff>
      <xdr:row>7</xdr:row>
      <xdr:rowOff>44473</xdr:rowOff>
    </xdr:from>
    <xdr:to>
      <xdr:col>18</xdr:col>
      <xdr:colOff>780752</xdr:colOff>
      <xdr:row>8</xdr:row>
      <xdr:rowOff>80009</xdr:rowOff>
    </xdr:to>
    <xdr:pic>
      <xdr:nvPicPr>
        <xdr:cNvPr id="31" name="Obrázek 30">
          <a:extLst>
            <a:ext uri="{FF2B5EF4-FFF2-40B4-BE49-F238E27FC236}">
              <a16:creationId xmlns:a16="http://schemas.microsoft.com/office/drawing/2014/main" id="{932D9F68-8EAF-4CFC-BEB5-929320E59302}"/>
            </a:ext>
          </a:extLst>
        </xdr:cNvPr>
        <xdr:cNvPicPr>
          <a:picLocks noChangeAspect="1"/>
        </xdr:cNvPicPr>
      </xdr:nvPicPr>
      <xdr:blipFill>
        <a:blip xmlns:r="http://schemas.openxmlformats.org/officeDocument/2006/relationships" r:embed="rId9"/>
        <a:stretch>
          <a:fillRect/>
        </a:stretch>
      </xdr:blipFill>
      <xdr:spPr>
        <a:xfrm>
          <a:off x="21407034" y="2643668"/>
          <a:ext cx="1304982" cy="632866"/>
        </a:xfrm>
        <a:prstGeom prst="rect">
          <a:avLst/>
        </a:prstGeom>
      </xdr:spPr>
    </xdr:pic>
    <xdr:clientData/>
  </xdr:twoCellAnchor>
  <xdr:twoCellAnchor editAs="oneCell">
    <xdr:from>
      <xdr:col>2</xdr:col>
      <xdr:colOff>2889788</xdr:colOff>
      <xdr:row>244</xdr:row>
      <xdr:rowOff>32288</xdr:rowOff>
    </xdr:from>
    <xdr:to>
      <xdr:col>2</xdr:col>
      <xdr:colOff>3639257</xdr:colOff>
      <xdr:row>246</xdr:row>
      <xdr:rowOff>129656</xdr:rowOff>
    </xdr:to>
    <xdr:pic>
      <xdr:nvPicPr>
        <xdr:cNvPr id="3" name="Obrázek 2">
          <a:extLst>
            <a:ext uri="{FF2B5EF4-FFF2-40B4-BE49-F238E27FC236}">
              <a16:creationId xmlns:a16="http://schemas.microsoft.com/office/drawing/2014/main" id="{818FFF45-8937-4CE7-9056-9D8DDC151B46}"/>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972373" y="51063686"/>
          <a:ext cx="738039" cy="710843"/>
        </a:xfrm>
        <a:prstGeom prst="rect">
          <a:avLst/>
        </a:prstGeom>
      </xdr:spPr>
    </xdr:pic>
    <xdr:clientData/>
  </xdr:twoCellAnchor>
  <xdr:twoCellAnchor editAs="oneCell">
    <xdr:from>
      <xdr:col>2</xdr:col>
      <xdr:colOff>2970509</xdr:colOff>
      <xdr:row>254</xdr:row>
      <xdr:rowOff>16144</xdr:rowOff>
    </xdr:from>
    <xdr:to>
      <xdr:col>2</xdr:col>
      <xdr:colOff>3598632</xdr:colOff>
      <xdr:row>256</xdr:row>
      <xdr:rowOff>0</xdr:rowOff>
    </xdr:to>
    <xdr:pic>
      <xdr:nvPicPr>
        <xdr:cNvPr id="10" name="Obrázek 9">
          <a:extLst>
            <a:ext uri="{FF2B5EF4-FFF2-40B4-BE49-F238E27FC236}">
              <a16:creationId xmlns:a16="http://schemas.microsoft.com/office/drawing/2014/main" id="{05943CF3-1184-446A-8F15-C482C4FD04F9}"/>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053094" y="53194703"/>
          <a:ext cx="643363" cy="613979"/>
        </a:xfrm>
        <a:prstGeom prst="rect">
          <a:avLst/>
        </a:prstGeom>
      </xdr:spPr>
    </xdr:pic>
    <xdr:clientData/>
  </xdr:twoCellAnchor>
  <xdr:twoCellAnchor editAs="oneCell">
    <xdr:from>
      <xdr:col>2</xdr:col>
      <xdr:colOff>3406398</xdr:colOff>
      <xdr:row>258</xdr:row>
      <xdr:rowOff>129153</xdr:rowOff>
    </xdr:from>
    <xdr:to>
      <xdr:col>2</xdr:col>
      <xdr:colOff>3983179</xdr:colOff>
      <xdr:row>260</xdr:row>
      <xdr:rowOff>55349</xdr:rowOff>
    </xdr:to>
    <xdr:pic>
      <xdr:nvPicPr>
        <xdr:cNvPr id="11" name="Obrázek 10">
          <a:extLst>
            <a:ext uri="{FF2B5EF4-FFF2-40B4-BE49-F238E27FC236}">
              <a16:creationId xmlns:a16="http://schemas.microsoft.com/office/drawing/2014/main" id="{C6BD1407-818B-4906-9311-B180028560EF}"/>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488983" y="53921187"/>
          <a:ext cx="569161" cy="554910"/>
        </a:xfrm>
        <a:prstGeom prst="rect">
          <a:avLst/>
        </a:prstGeom>
      </xdr:spPr>
    </xdr:pic>
    <xdr:clientData/>
  </xdr:twoCellAnchor>
  <xdr:twoCellAnchor editAs="oneCell">
    <xdr:from>
      <xdr:col>2</xdr:col>
      <xdr:colOff>3309535</xdr:colOff>
      <xdr:row>273</xdr:row>
      <xdr:rowOff>32287</xdr:rowOff>
    </xdr:from>
    <xdr:to>
      <xdr:col>2</xdr:col>
      <xdr:colOff>4015807</xdr:colOff>
      <xdr:row>275</xdr:row>
      <xdr:rowOff>97159</xdr:rowOff>
    </xdr:to>
    <xdr:pic>
      <xdr:nvPicPr>
        <xdr:cNvPr id="15" name="Obrázek 14">
          <a:extLst>
            <a:ext uri="{FF2B5EF4-FFF2-40B4-BE49-F238E27FC236}">
              <a16:creationId xmlns:a16="http://schemas.microsoft.com/office/drawing/2014/main" id="{6E1C5A63-B069-4C30-8A30-DC50C4FE462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392120" y="55051270"/>
          <a:ext cx="713892" cy="684063"/>
        </a:xfrm>
        <a:prstGeom prst="rect">
          <a:avLst/>
        </a:prstGeom>
      </xdr:spPr>
    </xdr:pic>
    <xdr:clientData/>
  </xdr:twoCellAnchor>
  <xdr:twoCellAnchor editAs="oneCell">
    <xdr:from>
      <xdr:col>2</xdr:col>
      <xdr:colOff>2889789</xdr:colOff>
      <xdr:row>275</xdr:row>
      <xdr:rowOff>113008</xdr:rowOff>
    </xdr:from>
    <xdr:to>
      <xdr:col>2</xdr:col>
      <xdr:colOff>3560713</xdr:colOff>
      <xdr:row>277</xdr:row>
      <xdr:rowOff>175073</xdr:rowOff>
    </xdr:to>
    <xdr:pic>
      <xdr:nvPicPr>
        <xdr:cNvPr id="17" name="Obrázek 16">
          <a:extLst>
            <a:ext uri="{FF2B5EF4-FFF2-40B4-BE49-F238E27FC236}">
              <a16:creationId xmlns:a16="http://schemas.microsoft.com/office/drawing/2014/main" id="{C54BD000-B05C-4428-AAE7-567040EC15B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972374" y="55745466"/>
          <a:ext cx="670924" cy="667920"/>
        </a:xfrm>
        <a:prstGeom prst="rect">
          <a:avLst/>
        </a:prstGeom>
      </xdr:spPr>
    </xdr:pic>
    <xdr:clientData/>
  </xdr:twoCellAnchor>
  <xdr:twoCellAnchor editAs="oneCell">
    <xdr:from>
      <xdr:col>2</xdr:col>
      <xdr:colOff>3454831</xdr:colOff>
      <xdr:row>277</xdr:row>
      <xdr:rowOff>145297</xdr:rowOff>
    </xdr:from>
    <xdr:to>
      <xdr:col>2</xdr:col>
      <xdr:colOff>4114164</xdr:colOff>
      <xdr:row>279</xdr:row>
      <xdr:rowOff>151308</xdr:rowOff>
    </xdr:to>
    <xdr:pic>
      <xdr:nvPicPr>
        <xdr:cNvPr id="18" name="Obrázek 17">
          <a:extLst>
            <a:ext uri="{FF2B5EF4-FFF2-40B4-BE49-F238E27FC236}">
              <a16:creationId xmlns:a16="http://schemas.microsoft.com/office/drawing/2014/main" id="{C62716E0-94EB-4504-81D6-37B0BCB0DAB2}"/>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537416" y="56391229"/>
          <a:ext cx="659333" cy="619486"/>
        </a:xfrm>
        <a:prstGeom prst="rect">
          <a:avLst/>
        </a:prstGeom>
      </xdr:spPr>
    </xdr:pic>
    <xdr:clientData/>
  </xdr:twoCellAnchor>
  <xdr:twoCellAnchor editAs="oneCell">
    <xdr:from>
      <xdr:col>2</xdr:col>
      <xdr:colOff>4116737</xdr:colOff>
      <xdr:row>316</xdr:row>
      <xdr:rowOff>261956</xdr:rowOff>
    </xdr:from>
    <xdr:to>
      <xdr:col>3</xdr:col>
      <xdr:colOff>306737</xdr:colOff>
      <xdr:row>318</xdr:row>
      <xdr:rowOff>248174</xdr:rowOff>
    </xdr:to>
    <xdr:pic>
      <xdr:nvPicPr>
        <xdr:cNvPr id="19" name="Obrázek 18">
          <a:extLst>
            <a:ext uri="{FF2B5EF4-FFF2-40B4-BE49-F238E27FC236}">
              <a16:creationId xmlns:a16="http://schemas.microsoft.com/office/drawing/2014/main" id="{9F6F136C-1A0C-4D06-A411-179CD3CE5D5C}"/>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199322" y="63256109"/>
          <a:ext cx="758771" cy="599692"/>
        </a:xfrm>
        <a:prstGeom prst="rect">
          <a:avLst/>
        </a:prstGeom>
      </xdr:spPr>
    </xdr:pic>
    <xdr:clientData/>
  </xdr:twoCellAnchor>
  <xdr:twoCellAnchor editAs="oneCell">
    <xdr:from>
      <xdr:col>2</xdr:col>
      <xdr:colOff>2970509</xdr:colOff>
      <xdr:row>191</xdr:row>
      <xdr:rowOff>209872</xdr:rowOff>
    </xdr:from>
    <xdr:to>
      <xdr:col>2</xdr:col>
      <xdr:colOff>3618190</xdr:colOff>
      <xdr:row>195</xdr:row>
      <xdr:rowOff>210094</xdr:rowOff>
    </xdr:to>
    <xdr:pic>
      <xdr:nvPicPr>
        <xdr:cNvPr id="20" name="Obrázek 19">
          <a:extLst>
            <a:ext uri="{FF2B5EF4-FFF2-40B4-BE49-F238E27FC236}">
              <a16:creationId xmlns:a16="http://schemas.microsoft.com/office/drawing/2014/main" id="{57F3F637-2BE1-477E-91C3-AC5402FD742F}"/>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5053094" y="39504533"/>
          <a:ext cx="647681" cy="613697"/>
        </a:xfrm>
        <a:prstGeom prst="rect">
          <a:avLst/>
        </a:prstGeom>
      </xdr:spPr>
    </xdr:pic>
    <xdr:clientData/>
  </xdr:twoCellAnchor>
  <xdr:twoCellAnchor editAs="oneCell">
    <xdr:from>
      <xdr:col>2</xdr:col>
      <xdr:colOff>2889788</xdr:colOff>
      <xdr:row>234</xdr:row>
      <xdr:rowOff>16145</xdr:rowOff>
    </xdr:from>
    <xdr:to>
      <xdr:col>2</xdr:col>
      <xdr:colOff>3597314</xdr:colOff>
      <xdr:row>235</xdr:row>
      <xdr:rowOff>282742</xdr:rowOff>
    </xdr:to>
    <xdr:pic>
      <xdr:nvPicPr>
        <xdr:cNvPr id="21" name="Obrázek 20">
          <a:extLst>
            <a:ext uri="{FF2B5EF4-FFF2-40B4-BE49-F238E27FC236}">
              <a16:creationId xmlns:a16="http://schemas.microsoft.com/office/drawing/2014/main" id="{1420D249-2E06-4E5E-98F4-DEDDEA9A0127}"/>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972373" y="47980170"/>
          <a:ext cx="715146" cy="567620"/>
        </a:xfrm>
        <a:prstGeom prst="rect">
          <a:avLst/>
        </a:prstGeom>
      </xdr:spPr>
    </xdr:pic>
    <xdr:clientData/>
  </xdr:twoCellAnchor>
  <xdr:twoCellAnchor editAs="oneCell">
    <xdr:from>
      <xdr:col>2</xdr:col>
      <xdr:colOff>4019873</xdr:colOff>
      <xdr:row>287</xdr:row>
      <xdr:rowOff>16144</xdr:rowOff>
    </xdr:from>
    <xdr:to>
      <xdr:col>3</xdr:col>
      <xdr:colOff>95195</xdr:colOff>
      <xdr:row>289</xdr:row>
      <xdr:rowOff>22156</xdr:rowOff>
    </xdr:to>
    <xdr:pic>
      <xdr:nvPicPr>
        <xdr:cNvPr id="23" name="Obrázek 22">
          <a:extLst>
            <a:ext uri="{FF2B5EF4-FFF2-40B4-BE49-F238E27FC236}">
              <a16:creationId xmlns:a16="http://schemas.microsoft.com/office/drawing/2014/main" id="{31BD4E7F-3579-47A2-A333-FACDAB9A4F9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102458" y="57795763"/>
          <a:ext cx="659333" cy="619486"/>
        </a:xfrm>
        <a:prstGeom prst="rect">
          <a:avLst/>
        </a:prstGeom>
      </xdr:spPr>
    </xdr:pic>
    <xdr:clientData/>
  </xdr:twoCellAnchor>
  <xdr:oneCellAnchor>
    <xdr:from>
      <xdr:col>2</xdr:col>
      <xdr:colOff>2970509</xdr:colOff>
      <xdr:row>256</xdr:row>
      <xdr:rowOff>16144</xdr:rowOff>
    </xdr:from>
    <xdr:ext cx="628123" cy="618856"/>
    <xdr:pic>
      <xdr:nvPicPr>
        <xdr:cNvPr id="24" name="Obrázek 23">
          <a:extLst>
            <a:ext uri="{FF2B5EF4-FFF2-40B4-BE49-F238E27FC236}">
              <a16:creationId xmlns:a16="http://schemas.microsoft.com/office/drawing/2014/main" id="{0737E286-0D50-4B5E-A735-A9657EDE293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034259" y="59817269"/>
          <a:ext cx="628123" cy="61885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3703181</xdr:colOff>
      <xdr:row>236</xdr:row>
      <xdr:rowOff>209873</xdr:rowOff>
    </xdr:from>
    <xdr:to>
      <xdr:col>26</xdr:col>
      <xdr:colOff>463209</xdr:colOff>
      <xdr:row>242</xdr:row>
      <xdr:rowOff>84434</xdr:rowOff>
    </xdr:to>
    <xdr:pic>
      <xdr:nvPicPr>
        <xdr:cNvPr id="20" name="Obrázek 19">
          <a:extLst>
            <a:ext uri="{FF2B5EF4-FFF2-40B4-BE49-F238E27FC236}">
              <a16:creationId xmlns:a16="http://schemas.microsoft.com/office/drawing/2014/main" id="{60BCED68-3195-4B18-8650-506B2CC869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79631" y="61998548"/>
          <a:ext cx="1074853" cy="1036611"/>
        </a:xfrm>
        <a:prstGeom prst="rect">
          <a:avLst/>
        </a:prstGeom>
      </xdr:spPr>
    </xdr:pic>
    <xdr:clientData/>
  </xdr:twoCellAnchor>
  <xdr:twoCellAnchor editAs="oneCell">
    <xdr:from>
      <xdr:col>1</xdr:col>
      <xdr:colOff>3076792</xdr:colOff>
      <xdr:row>153</xdr:row>
      <xdr:rowOff>219133</xdr:rowOff>
    </xdr:from>
    <xdr:to>
      <xdr:col>26</xdr:col>
      <xdr:colOff>349843</xdr:colOff>
      <xdr:row>158</xdr:row>
      <xdr:rowOff>22169</xdr:rowOff>
    </xdr:to>
    <xdr:pic>
      <xdr:nvPicPr>
        <xdr:cNvPr id="21" name="Obrázek 20">
          <a:extLst>
            <a:ext uri="{FF2B5EF4-FFF2-40B4-BE49-F238E27FC236}">
              <a16:creationId xmlns:a16="http://schemas.microsoft.com/office/drawing/2014/main" id="{1D49B8C8-3EDC-4A35-A7B0-396E5B47D3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53242" y="47234533"/>
          <a:ext cx="959226" cy="784111"/>
        </a:xfrm>
        <a:prstGeom prst="rect">
          <a:avLst/>
        </a:prstGeom>
      </xdr:spPr>
    </xdr:pic>
    <xdr:clientData/>
  </xdr:twoCellAnchor>
  <xdr:twoCellAnchor editAs="oneCell">
    <xdr:from>
      <xdr:col>1</xdr:col>
      <xdr:colOff>2957863</xdr:colOff>
      <xdr:row>25</xdr:row>
      <xdr:rowOff>241938</xdr:rowOff>
    </xdr:from>
    <xdr:to>
      <xdr:col>26</xdr:col>
      <xdr:colOff>238126</xdr:colOff>
      <xdr:row>30</xdr:row>
      <xdr:rowOff>79622</xdr:rowOff>
    </xdr:to>
    <xdr:pic>
      <xdr:nvPicPr>
        <xdr:cNvPr id="22" name="Obrázek 21">
          <a:extLst>
            <a:ext uri="{FF2B5EF4-FFF2-40B4-BE49-F238E27FC236}">
              <a16:creationId xmlns:a16="http://schemas.microsoft.com/office/drawing/2014/main" id="{EFED1D4A-A374-40A3-98EB-0203C96803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34313" y="17396463"/>
          <a:ext cx="852138" cy="837809"/>
        </a:xfrm>
        <a:prstGeom prst="rect">
          <a:avLst/>
        </a:prstGeom>
      </xdr:spPr>
    </xdr:pic>
    <xdr:clientData/>
  </xdr:twoCellAnchor>
  <xdr:twoCellAnchor editAs="oneCell">
    <xdr:from>
      <xdr:col>1</xdr:col>
      <xdr:colOff>3589365</xdr:colOff>
      <xdr:row>216</xdr:row>
      <xdr:rowOff>161441</xdr:rowOff>
    </xdr:from>
    <xdr:to>
      <xdr:col>26</xdr:col>
      <xdr:colOff>47160</xdr:colOff>
      <xdr:row>220</xdr:row>
      <xdr:rowOff>2423</xdr:rowOff>
    </xdr:to>
    <xdr:pic>
      <xdr:nvPicPr>
        <xdr:cNvPr id="23" name="Obrázek 22">
          <a:extLst>
            <a:ext uri="{FF2B5EF4-FFF2-40B4-BE49-F238E27FC236}">
              <a16:creationId xmlns:a16="http://schemas.microsoft.com/office/drawing/2014/main" id="{638AF980-BCF1-4B1E-968F-A4497117198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65815" y="59121191"/>
          <a:ext cx="658320" cy="602982"/>
        </a:xfrm>
        <a:prstGeom prst="rect">
          <a:avLst/>
        </a:prstGeom>
      </xdr:spPr>
    </xdr:pic>
    <xdr:clientData/>
  </xdr:twoCellAnchor>
  <xdr:twoCellAnchor editAs="oneCell">
    <xdr:from>
      <xdr:col>1</xdr:col>
      <xdr:colOff>3283972</xdr:colOff>
      <xdr:row>77</xdr:row>
      <xdr:rowOff>159372</xdr:rowOff>
    </xdr:from>
    <xdr:to>
      <xdr:col>26</xdr:col>
      <xdr:colOff>197248</xdr:colOff>
      <xdr:row>81</xdr:row>
      <xdr:rowOff>155197</xdr:rowOff>
    </xdr:to>
    <xdr:pic>
      <xdr:nvPicPr>
        <xdr:cNvPr id="24" name="Obrázek 23">
          <a:extLst>
            <a:ext uri="{FF2B5EF4-FFF2-40B4-BE49-F238E27FC236}">
              <a16:creationId xmlns:a16="http://schemas.microsoft.com/office/drawing/2014/main" id="{9A4032C2-6666-4FE6-BC54-7A0C40D13E1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360422" y="30829872"/>
          <a:ext cx="809001" cy="757825"/>
        </a:xfrm>
        <a:prstGeom prst="rect">
          <a:avLst/>
        </a:prstGeom>
      </xdr:spPr>
    </xdr:pic>
    <xdr:clientData/>
  </xdr:twoCellAnchor>
  <xdr:twoCellAnchor editAs="oneCell">
    <xdr:from>
      <xdr:col>1</xdr:col>
      <xdr:colOff>2879027</xdr:colOff>
      <xdr:row>102</xdr:row>
      <xdr:rowOff>32289</xdr:rowOff>
    </xdr:from>
    <xdr:to>
      <xdr:col>26</xdr:col>
      <xdr:colOff>150904</xdr:colOff>
      <xdr:row>105</xdr:row>
      <xdr:rowOff>187173</xdr:rowOff>
    </xdr:to>
    <xdr:pic>
      <xdr:nvPicPr>
        <xdr:cNvPr id="25" name="Obrázek 24">
          <a:extLst>
            <a:ext uri="{FF2B5EF4-FFF2-40B4-BE49-F238E27FC236}">
              <a16:creationId xmlns:a16="http://schemas.microsoft.com/office/drawing/2014/main" id="{099DB499-879E-4E63-9FEA-DC9B65F38A6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55477" y="35417664"/>
          <a:ext cx="758027" cy="726384"/>
        </a:xfrm>
        <a:prstGeom prst="rect">
          <a:avLst/>
        </a:prstGeom>
      </xdr:spPr>
    </xdr:pic>
    <xdr:clientData/>
  </xdr:twoCellAnchor>
  <xdr:twoCellAnchor editAs="oneCell">
    <xdr:from>
      <xdr:col>1</xdr:col>
      <xdr:colOff>3089705</xdr:colOff>
      <xdr:row>119</xdr:row>
      <xdr:rowOff>208705</xdr:rowOff>
    </xdr:from>
    <xdr:to>
      <xdr:col>26</xdr:col>
      <xdr:colOff>308028</xdr:colOff>
      <xdr:row>124</xdr:row>
      <xdr:rowOff>83355</xdr:rowOff>
    </xdr:to>
    <xdr:pic>
      <xdr:nvPicPr>
        <xdr:cNvPr id="26" name="Obrázek 25">
          <a:extLst>
            <a:ext uri="{FF2B5EF4-FFF2-40B4-BE49-F238E27FC236}">
              <a16:creationId xmlns:a16="http://schemas.microsoft.com/office/drawing/2014/main" id="{F87A8AF4-57F4-4542-ABB1-76871D62ACA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66155" y="39051655"/>
          <a:ext cx="914023" cy="846200"/>
        </a:xfrm>
        <a:prstGeom prst="rect">
          <a:avLst/>
        </a:prstGeom>
      </xdr:spPr>
    </xdr:pic>
    <xdr:clientData/>
  </xdr:twoCellAnchor>
  <xdr:twoCellAnchor editAs="oneCell">
    <xdr:from>
      <xdr:col>1</xdr:col>
      <xdr:colOff>3825875</xdr:colOff>
      <xdr:row>165</xdr:row>
      <xdr:rowOff>145296</xdr:rowOff>
    </xdr:from>
    <xdr:to>
      <xdr:col>26</xdr:col>
      <xdr:colOff>117729</xdr:colOff>
      <xdr:row>169</xdr:row>
      <xdr:rowOff>136523</xdr:rowOff>
    </xdr:to>
    <xdr:pic>
      <xdr:nvPicPr>
        <xdr:cNvPr id="27" name="Obrázek 26">
          <a:extLst>
            <a:ext uri="{FF2B5EF4-FFF2-40B4-BE49-F238E27FC236}">
              <a16:creationId xmlns:a16="http://schemas.microsoft.com/office/drawing/2014/main" id="{1AD2457D-AA3B-4AE2-A121-DD5034BD447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02325" y="49360971"/>
          <a:ext cx="730504" cy="753227"/>
        </a:xfrm>
        <a:prstGeom prst="rect">
          <a:avLst/>
        </a:prstGeom>
      </xdr:spPr>
    </xdr:pic>
    <xdr:clientData/>
  </xdr:twoCellAnchor>
  <xdr:twoCellAnchor editAs="oneCell">
    <xdr:from>
      <xdr:col>1</xdr:col>
      <xdr:colOff>2889788</xdr:colOff>
      <xdr:row>173</xdr:row>
      <xdr:rowOff>32288</xdr:rowOff>
    </xdr:from>
    <xdr:to>
      <xdr:col>26</xdr:col>
      <xdr:colOff>143582</xdr:colOff>
      <xdr:row>176</xdr:row>
      <xdr:rowOff>186806</xdr:rowOff>
    </xdr:to>
    <xdr:pic>
      <xdr:nvPicPr>
        <xdr:cNvPr id="28" name="Obrázek 27">
          <a:extLst>
            <a:ext uri="{FF2B5EF4-FFF2-40B4-BE49-F238E27FC236}">
              <a16:creationId xmlns:a16="http://schemas.microsoft.com/office/drawing/2014/main" id="{B5AC3189-DA33-4B5F-8765-58541E91F1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966238" y="51762563"/>
          <a:ext cx="749469" cy="726018"/>
        </a:xfrm>
        <a:prstGeom prst="rect">
          <a:avLst/>
        </a:prstGeom>
      </xdr:spPr>
    </xdr:pic>
    <xdr:clientData/>
  </xdr:twoCellAnchor>
  <xdr:twoCellAnchor editAs="oneCell">
    <xdr:from>
      <xdr:col>1</xdr:col>
      <xdr:colOff>2970509</xdr:colOff>
      <xdr:row>183</xdr:row>
      <xdr:rowOff>16144</xdr:rowOff>
    </xdr:from>
    <xdr:to>
      <xdr:col>26</xdr:col>
      <xdr:colOff>17232</xdr:colOff>
      <xdr:row>186</xdr:row>
      <xdr:rowOff>57150</xdr:rowOff>
    </xdr:to>
    <xdr:pic>
      <xdr:nvPicPr>
        <xdr:cNvPr id="29" name="Obrázek 28">
          <a:extLst>
            <a:ext uri="{FF2B5EF4-FFF2-40B4-BE49-F238E27FC236}">
              <a16:creationId xmlns:a16="http://schemas.microsoft.com/office/drawing/2014/main" id="{19621752-4534-4DE0-8548-4C52BDE28BB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046959" y="53946694"/>
          <a:ext cx="628123" cy="612506"/>
        </a:xfrm>
        <a:prstGeom prst="rect">
          <a:avLst/>
        </a:prstGeom>
      </xdr:spPr>
    </xdr:pic>
    <xdr:clientData/>
  </xdr:twoCellAnchor>
  <xdr:twoCellAnchor editAs="oneCell">
    <xdr:from>
      <xdr:col>1</xdr:col>
      <xdr:colOff>3406398</xdr:colOff>
      <xdr:row>185</xdr:row>
      <xdr:rowOff>129153</xdr:rowOff>
    </xdr:from>
    <xdr:to>
      <xdr:col>25</xdr:col>
      <xdr:colOff>573229</xdr:colOff>
      <xdr:row>188</xdr:row>
      <xdr:rowOff>112499</xdr:rowOff>
    </xdr:to>
    <xdr:pic>
      <xdr:nvPicPr>
        <xdr:cNvPr id="30" name="Obrázek 29">
          <a:extLst>
            <a:ext uri="{FF2B5EF4-FFF2-40B4-BE49-F238E27FC236}">
              <a16:creationId xmlns:a16="http://schemas.microsoft.com/office/drawing/2014/main" id="{0D478970-FA13-4915-B467-6CA55545F992}"/>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482848" y="54688353"/>
          <a:ext cx="576781" cy="554846"/>
        </a:xfrm>
        <a:prstGeom prst="rect">
          <a:avLst/>
        </a:prstGeom>
      </xdr:spPr>
    </xdr:pic>
    <xdr:clientData/>
  </xdr:twoCellAnchor>
  <xdr:twoCellAnchor editAs="oneCell">
    <xdr:from>
      <xdr:col>1</xdr:col>
      <xdr:colOff>3309535</xdr:colOff>
      <xdr:row>200</xdr:row>
      <xdr:rowOff>32287</xdr:rowOff>
    </xdr:from>
    <xdr:to>
      <xdr:col>26</xdr:col>
      <xdr:colOff>101032</xdr:colOff>
      <xdr:row>203</xdr:row>
      <xdr:rowOff>154309</xdr:rowOff>
    </xdr:to>
    <xdr:pic>
      <xdr:nvPicPr>
        <xdr:cNvPr id="31" name="Obrázek 30">
          <a:extLst>
            <a:ext uri="{FF2B5EF4-FFF2-40B4-BE49-F238E27FC236}">
              <a16:creationId xmlns:a16="http://schemas.microsoft.com/office/drawing/2014/main" id="{AC5C7EFA-522A-4960-A9A8-9DE50AA2AD49}"/>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385985" y="55848787"/>
          <a:ext cx="706272" cy="693522"/>
        </a:xfrm>
        <a:prstGeom prst="rect">
          <a:avLst/>
        </a:prstGeom>
      </xdr:spPr>
    </xdr:pic>
    <xdr:clientData/>
  </xdr:twoCellAnchor>
  <xdr:twoCellAnchor editAs="oneCell">
    <xdr:from>
      <xdr:col>1</xdr:col>
      <xdr:colOff>2889789</xdr:colOff>
      <xdr:row>202</xdr:row>
      <xdr:rowOff>113008</xdr:rowOff>
    </xdr:from>
    <xdr:to>
      <xdr:col>26</xdr:col>
      <xdr:colOff>65038</xdr:colOff>
      <xdr:row>206</xdr:row>
      <xdr:rowOff>41723</xdr:rowOff>
    </xdr:to>
    <xdr:pic>
      <xdr:nvPicPr>
        <xdr:cNvPr id="32" name="Obrázek 31">
          <a:extLst>
            <a:ext uri="{FF2B5EF4-FFF2-40B4-BE49-F238E27FC236}">
              <a16:creationId xmlns:a16="http://schemas.microsoft.com/office/drawing/2014/main" id="{3EC558A3-F95A-4659-9DED-389D33B5EC2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966239" y="56558158"/>
          <a:ext cx="670924" cy="690715"/>
        </a:xfrm>
        <a:prstGeom prst="rect">
          <a:avLst/>
        </a:prstGeom>
      </xdr:spPr>
    </xdr:pic>
    <xdr:clientData/>
  </xdr:twoCellAnchor>
  <xdr:twoCellAnchor editAs="oneCell">
    <xdr:from>
      <xdr:col>1</xdr:col>
      <xdr:colOff>3454831</xdr:colOff>
      <xdr:row>204</xdr:row>
      <xdr:rowOff>145297</xdr:rowOff>
    </xdr:from>
    <xdr:to>
      <xdr:col>26</xdr:col>
      <xdr:colOff>46989</xdr:colOff>
      <xdr:row>208</xdr:row>
      <xdr:rowOff>17958</xdr:rowOff>
    </xdr:to>
    <xdr:pic>
      <xdr:nvPicPr>
        <xdr:cNvPr id="33" name="Obrázek 32">
          <a:extLst>
            <a:ext uri="{FF2B5EF4-FFF2-40B4-BE49-F238E27FC236}">
              <a16:creationId xmlns:a16="http://schemas.microsoft.com/office/drawing/2014/main" id="{0B2BF296-CD1B-4233-BFD6-BBD83781D9DC}"/>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531281" y="57219097"/>
          <a:ext cx="659333" cy="634661"/>
        </a:xfrm>
        <a:prstGeom prst="rect">
          <a:avLst/>
        </a:prstGeom>
      </xdr:spPr>
    </xdr:pic>
    <xdr:clientData/>
  </xdr:twoCellAnchor>
  <xdr:twoCellAnchor editAs="oneCell">
    <xdr:from>
      <xdr:col>1</xdr:col>
      <xdr:colOff>4116737</xdr:colOff>
      <xdr:row>243</xdr:row>
      <xdr:rowOff>261956</xdr:rowOff>
    </xdr:from>
    <xdr:to>
      <xdr:col>26</xdr:col>
      <xdr:colOff>154337</xdr:colOff>
      <xdr:row>247</xdr:row>
      <xdr:rowOff>38624</xdr:rowOff>
    </xdr:to>
    <xdr:pic>
      <xdr:nvPicPr>
        <xdr:cNvPr id="34" name="Obrázek 33">
          <a:extLst>
            <a:ext uri="{FF2B5EF4-FFF2-40B4-BE49-F238E27FC236}">
              <a16:creationId xmlns:a16="http://schemas.microsoft.com/office/drawing/2014/main" id="{5E36AD1D-493F-4486-81F7-102BB3AA8299}"/>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193187" y="63936581"/>
          <a:ext cx="762000" cy="614868"/>
        </a:xfrm>
        <a:prstGeom prst="rect">
          <a:avLst/>
        </a:prstGeom>
      </xdr:spPr>
    </xdr:pic>
    <xdr:clientData/>
  </xdr:twoCellAnchor>
  <xdr:twoCellAnchor editAs="oneCell">
    <xdr:from>
      <xdr:col>1</xdr:col>
      <xdr:colOff>2970509</xdr:colOff>
      <xdr:row>122</xdr:row>
      <xdr:rowOff>209872</xdr:rowOff>
    </xdr:from>
    <xdr:to>
      <xdr:col>26</xdr:col>
      <xdr:colOff>36790</xdr:colOff>
      <xdr:row>126</xdr:row>
      <xdr:rowOff>57694</xdr:rowOff>
    </xdr:to>
    <xdr:pic>
      <xdr:nvPicPr>
        <xdr:cNvPr id="35" name="Obrázek 34">
          <a:extLst>
            <a:ext uri="{FF2B5EF4-FFF2-40B4-BE49-F238E27FC236}">
              <a16:creationId xmlns:a16="http://schemas.microsoft.com/office/drawing/2014/main" id="{0E2083F6-1E13-42E3-984E-CC0F2E788AAB}"/>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046959" y="39995797"/>
          <a:ext cx="647681" cy="628872"/>
        </a:xfrm>
        <a:prstGeom prst="rect">
          <a:avLst/>
        </a:prstGeom>
      </xdr:spPr>
    </xdr:pic>
    <xdr:clientData/>
  </xdr:twoCellAnchor>
  <xdr:twoCellAnchor editAs="oneCell">
    <xdr:from>
      <xdr:col>1</xdr:col>
      <xdr:colOff>2889788</xdr:colOff>
      <xdr:row>163</xdr:row>
      <xdr:rowOff>16145</xdr:rowOff>
    </xdr:from>
    <xdr:to>
      <xdr:col>26</xdr:col>
      <xdr:colOff>101639</xdr:colOff>
      <xdr:row>166</xdr:row>
      <xdr:rowOff>25567</xdr:rowOff>
    </xdr:to>
    <xdr:pic>
      <xdr:nvPicPr>
        <xdr:cNvPr id="36" name="Obrázek 35">
          <a:extLst>
            <a:ext uri="{FF2B5EF4-FFF2-40B4-BE49-F238E27FC236}">
              <a16:creationId xmlns:a16="http://schemas.microsoft.com/office/drawing/2014/main" id="{2DC1669D-0DE7-455E-979B-1B2BBE7DA46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966238" y="48603170"/>
          <a:ext cx="707526" cy="580922"/>
        </a:xfrm>
        <a:prstGeom prst="rect">
          <a:avLst/>
        </a:prstGeom>
      </xdr:spPr>
    </xdr:pic>
    <xdr:clientData/>
  </xdr:twoCellAnchor>
  <xdr:twoCellAnchor editAs="oneCell">
    <xdr:from>
      <xdr:col>1</xdr:col>
      <xdr:colOff>4019873</xdr:colOff>
      <xdr:row>214</xdr:row>
      <xdr:rowOff>16144</xdr:rowOff>
    </xdr:from>
    <xdr:to>
      <xdr:col>26</xdr:col>
      <xdr:colOff>38045</xdr:colOff>
      <xdr:row>217</xdr:row>
      <xdr:rowOff>79306</xdr:rowOff>
    </xdr:to>
    <xdr:pic>
      <xdr:nvPicPr>
        <xdr:cNvPr id="37" name="Obrázek 36">
          <a:extLst>
            <a:ext uri="{FF2B5EF4-FFF2-40B4-BE49-F238E27FC236}">
              <a16:creationId xmlns:a16="http://schemas.microsoft.com/office/drawing/2014/main" id="{F1F3FF5C-EE6D-44F4-83B6-B83DAF4C182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096323" y="58347244"/>
          <a:ext cx="647322" cy="634662"/>
        </a:xfrm>
        <a:prstGeom prst="rect">
          <a:avLst/>
        </a:prstGeom>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youtube.com/watch?v=cxCWAo3P_f8" TargetMode="External"/><Relationship Id="rId299" Type="http://schemas.openxmlformats.org/officeDocument/2006/relationships/hyperlink" Target="https://www.youtube.com/watch?v=4PW_ZO_Z7zE" TargetMode="External"/><Relationship Id="rId303" Type="http://schemas.openxmlformats.org/officeDocument/2006/relationships/hyperlink" Target="https://www.youtube.com/watch?v=wBELXdGvLs8" TargetMode="External"/><Relationship Id="rId21" Type="http://schemas.openxmlformats.org/officeDocument/2006/relationships/hyperlink" Target="https://www.canva.com/design/DAGRlPJl4RM/s7G1kLI1RHfE7VHlkGggpA/view?utm_content=DAGRlPJl4RM&amp;utm_campaign=designshare&amp;utm_medium=link&amp;utm_source=editor" TargetMode="External"/><Relationship Id="rId42" Type="http://schemas.openxmlformats.org/officeDocument/2006/relationships/hyperlink" Target="https://youtu.be/CBjpXg7fy4U" TargetMode="External"/><Relationship Id="rId63" Type="http://schemas.openxmlformats.org/officeDocument/2006/relationships/hyperlink" Target="https://youtu.be/2vQYhanH2iE" TargetMode="External"/><Relationship Id="rId84" Type="http://schemas.openxmlformats.org/officeDocument/2006/relationships/hyperlink" Target="http://www.youtube.com/watch?v=mG4WzdLCMio&amp;feature=youtu.be" TargetMode="External"/><Relationship Id="rId138" Type="http://schemas.openxmlformats.org/officeDocument/2006/relationships/hyperlink" Target="https://www.youtube.com/watch?v=XjR8n5w9gZs" TargetMode="External"/><Relationship Id="rId159" Type="http://schemas.openxmlformats.org/officeDocument/2006/relationships/hyperlink" Target="https://youtu.be/Jf_dClT0mWk" TargetMode="External"/><Relationship Id="rId170" Type="http://schemas.openxmlformats.org/officeDocument/2006/relationships/hyperlink" Target="https://www.youtube.com/watch?v=r-rIaQhgAq4" TargetMode="External"/><Relationship Id="rId191" Type="http://schemas.openxmlformats.org/officeDocument/2006/relationships/hyperlink" Target="https://www.youtube.com/watch?v=MEymaBy8SnE" TargetMode="External"/><Relationship Id="rId205" Type="http://schemas.openxmlformats.org/officeDocument/2006/relationships/hyperlink" Target="https://www.youtube.com/watch?v=4xNXReH6wcg" TargetMode="External"/><Relationship Id="rId226" Type="http://schemas.openxmlformats.org/officeDocument/2006/relationships/hyperlink" Target="https://www.youtube.com/watch?v=B-7PRBWxPio" TargetMode="External"/><Relationship Id="rId247" Type="http://schemas.openxmlformats.org/officeDocument/2006/relationships/hyperlink" Target="https://www.canva.com/design/DAGR8RcnEPA/QY9zt4bctiFFRXB4RrjGgA/view?utm_content=DAGR8RcnEPA&amp;utm_campaign=designshare&amp;utm_medium=link&amp;utm_source=editor" TargetMode="External"/><Relationship Id="rId107" Type="http://schemas.openxmlformats.org/officeDocument/2006/relationships/hyperlink" Target="https://www.youtube.com/watch?v=M_9b_ooSki8" TargetMode="External"/><Relationship Id="rId268" Type="http://schemas.openxmlformats.org/officeDocument/2006/relationships/hyperlink" Target="https://www.canva.com/design/DAGTn3ggQk0/59RlBIDQqmgrmTFh8SgE7Q/view?utm_content=DAGTn3ggQk0&amp;utm_campaign=designshare&amp;utm_medium=link&amp;utm_source=editor" TargetMode="External"/><Relationship Id="rId289" Type="http://schemas.openxmlformats.org/officeDocument/2006/relationships/hyperlink" Target="https://www.youtube.com/watch?v=8lEDqLVgboA" TargetMode="External"/><Relationship Id="rId11" Type="http://schemas.openxmlformats.org/officeDocument/2006/relationships/hyperlink" Target="https://www.canva.com/design/DAGRkyxSp20/K8N2ADdPKup8X7i8DSq_hw/view?utm_content=DAGRkyxSp20&amp;utm_campaign=designshare&amp;utm_medium=link&amp;utm_source=editor" TargetMode="External"/><Relationship Id="rId32" Type="http://schemas.openxmlformats.org/officeDocument/2006/relationships/hyperlink" Target="https://www.youtube.com/shorts/jCqtYGpjM_M" TargetMode="External"/><Relationship Id="rId53" Type="http://schemas.openxmlformats.org/officeDocument/2006/relationships/hyperlink" Target="https://www.youtube.com/watch?v=IW153y_SXCQ" TargetMode="External"/><Relationship Id="rId74" Type="http://schemas.openxmlformats.org/officeDocument/2006/relationships/hyperlink" Target="https://youtu.be/MVy9DziK7RA" TargetMode="External"/><Relationship Id="rId128" Type="http://schemas.openxmlformats.org/officeDocument/2006/relationships/hyperlink" Target="https://youtu.be/gm8ueR0mbPw" TargetMode="External"/><Relationship Id="rId149" Type="http://schemas.openxmlformats.org/officeDocument/2006/relationships/hyperlink" Target="https://youtu.be/WKo920JO70I" TargetMode="External"/><Relationship Id="rId5" Type="http://schemas.openxmlformats.org/officeDocument/2006/relationships/hyperlink" Target="https://www.canva.com/design/DAGRk2WYzuU/FzvPqybMYRCzEVosp628XA/view?utm_content=DAGRk2WYzuU&amp;utm_campaign=designshare&amp;utm_medium=link&amp;utm_source=editor" TargetMode="External"/><Relationship Id="rId95" Type="http://schemas.openxmlformats.org/officeDocument/2006/relationships/hyperlink" Target="https://www.youtube.com/watch?v=BgyMHMWWNEo&amp;feature=em-upload_owner" TargetMode="External"/><Relationship Id="rId160" Type="http://schemas.openxmlformats.org/officeDocument/2006/relationships/hyperlink" Target="https://youtu.be/uyACkgpCsRQ" TargetMode="External"/><Relationship Id="rId181" Type="http://schemas.openxmlformats.org/officeDocument/2006/relationships/hyperlink" Target="https://www.youtube.com/watch?v=Ge4yrJZMxiM&amp;feature=em-upload_owner" TargetMode="External"/><Relationship Id="rId216" Type="http://schemas.openxmlformats.org/officeDocument/2006/relationships/hyperlink" Target="https://www.youtube.com/watch?v=BgyMHMWWNEo" TargetMode="External"/><Relationship Id="rId237" Type="http://schemas.openxmlformats.org/officeDocument/2006/relationships/hyperlink" Target="https://www.canva.com/design/DAGR7xpXM4U/FiPyAz_7C1XlmInJbyXN7Q/view?utm_content=DAGR7xpXM4U&amp;utm_campaign=designshare&amp;utm_medium=link&amp;utm_source=editor" TargetMode="External"/><Relationship Id="rId258" Type="http://schemas.openxmlformats.org/officeDocument/2006/relationships/hyperlink" Target="https://www.youtube.com/watch?v=QjvhKJktQUE" TargetMode="External"/><Relationship Id="rId279" Type="http://schemas.openxmlformats.org/officeDocument/2006/relationships/hyperlink" Target="https://www.youtube.com/watch?v=dwWxiA5-6Ys" TargetMode="External"/><Relationship Id="rId22" Type="http://schemas.openxmlformats.org/officeDocument/2006/relationships/hyperlink" Target="https://www.canva.com/design/DAGRlLCwZdw/ePBI-gQfmqFezQc37hTp7Q/view?utm_content=DAGRlLCwZdw&amp;utm_campaign=designshare&amp;utm_medium=link&amp;utm_source=editor" TargetMode="External"/><Relationship Id="rId43" Type="http://schemas.openxmlformats.org/officeDocument/2006/relationships/hyperlink" Target="https://youtu.be/yK-tUrieJvw" TargetMode="External"/><Relationship Id="rId64" Type="http://schemas.openxmlformats.org/officeDocument/2006/relationships/hyperlink" Target="https://youtu.be/j2Ez0kR4PYo" TargetMode="External"/><Relationship Id="rId118" Type="http://schemas.openxmlformats.org/officeDocument/2006/relationships/hyperlink" Target="https://youtu.be/lD4WDqWecj4" TargetMode="External"/><Relationship Id="rId139" Type="http://schemas.openxmlformats.org/officeDocument/2006/relationships/hyperlink" Target="https://youtu.be/oP8JOf-wvVw" TargetMode="External"/><Relationship Id="rId290" Type="http://schemas.openxmlformats.org/officeDocument/2006/relationships/hyperlink" Target="https://www.youtube.com/watch?v=JT6Hbg2JJM4" TargetMode="External"/><Relationship Id="rId304" Type="http://schemas.openxmlformats.org/officeDocument/2006/relationships/hyperlink" Target="https://www.youtube.com/watch?v=edZmedXf-bA" TargetMode="External"/><Relationship Id="rId85" Type="http://schemas.openxmlformats.org/officeDocument/2006/relationships/hyperlink" Target="https://www.youtube.com/watch?v=sVAQ9KYUbyg" TargetMode="External"/><Relationship Id="rId150" Type="http://schemas.openxmlformats.org/officeDocument/2006/relationships/hyperlink" Target="https://youtu.be/FdBRRgWJy5A" TargetMode="External"/><Relationship Id="rId171" Type="http://schemas.openxmlformats.org/officeDocument/2006/relationships/hyperlink" Target="https://www.youtube.com/watch?v=ZzgLbDRm8QI" TargetMode="External"/><Relationship Id="rId192" Type="http://schemas.openxmlformats.org/officeDocument/2006/relationships/hyperlink" Target="https://www.youtube.com/watch?v=1UERXEt5Pmc" TargetMode="External"/><Relationship Id="rId206" Type="http://schemas.openxmlformats.org/officeDocument/2006/relationships/hyperlink" Target="https://www.youtube.com/watch?v=P8D_S2oGgIE" TargetMode="External"/><Relationship Id="rId227" Type="http://schemas.openxmlformats.org/officeDocument/2006/relationships/hyperlink" Target="https://www.youtube.com/watch?v=x8SmxlZ5BO8" TargetMode="External"/><Relationship Id="rId248" Type="http://schemas.openxmlformats.org/officeDocument/2006/relationships/hyperlink" Target="https://www.canva.com/design/DAGR8QNDeyg/pokglyHZTdqPh4uEFD-iUg/view?utm_content=DAGR8QNDeyg&amp;utm_campaign=designshare&amp;utm_medium=link&amp;utm_source=editor" TargetMode="External"/><Relationship Id="rId269" Type="http://schemas.openxmlformats.org/officeDocument/2006/relationships/hyperlink" Target="https://www.canva.com/design/DAGTnwQYEUo/UYWz38kxVvyoGTwHKr9ELg/view?utm_content=DAGTnwQYEUo&amp;utm_campaign=designshare&amp;utm_medium=link&amp;utm_source=editor" TargetMode="External"/><Relationship Id="rId12" Type="http://schemas.openxmlformats.org/officeDocument/2006/relationships/hyperlink" Target="https://www.canva.com/design/DAGMlqlJmFU/KuLBG8Hepwk14_Sos-dcKw/view?utm_content=DAGMlqlJmFU&amp;utm_campaign=designshare&amp;utm_medium=link&amp;utm_source=editor" TargetMode="External"/><Relationship Id="rId33" Type="http://schemas.openxmlformats.org/officeDocument/2006/relationships/hyperlink" Target="https://www.youtube.com/watch?v=qJk37lAP_gk" TargetMode="External"/><Relationship Id="rId108" Type="http://schemas.openxmlformats.org/officeDocument/2006/relationships/hyperlink" Target="https://www.youtube.com/watch?v=7oeRpLxJUHs" TargetMode="External"/><Relationship Id="rId129" Type="http://schemas.openxmlformats.org/officeDocument/2006/relationships/hyperlink" Target="https://www.youtube.com/watch?v=apHwpXINKu8" TargetMode="External"/><Relationship Id="rId280" Type="http://schemas.openxmlformats.org/officeDocument/2006/relationships/hyperlink" Target="https://www.youtube.com/watch?v=8PQpMNlJiFM" TargetMode="External"/><Relationship Id="rId54" Type="http://schemas.openxmlformats.org/officeDocument/2006/relationships/hyperlink" Target="https://www.youtube.com/watch?v=M8sBu8Tg6Us" TargetMode="External"/><Relationship Id="rId75" Type="http://schemas.openxmlformats.org/officeDocument/2006/relationships/hyperlink" Target="https://youtu.be/u9gGCasLHX4" TargetMode="External"/><Relationship Id="rId96" Type="http://schemas.openxmlformats.org/officeDocument/2006/relationships/hyperlink" Target="https://youtu.be/ET8Xfz1C0cw" TargetMode="External"/><Relationship Id="rId140" Type="http://schemas.openxmlformats.org/officeDocument/2006/relationships/hyperlink" Target="https://youtu.be/tUtVB4mK0AI" TargetMode="External"/><Relationship Id="rId161" Type="http://schemas.openxmlformats.org/officeDocument/2006/relationships/hyperlink" Target="https://youtu.be/6NeHrXeZk-c" TargetMode="External"/><Relationship Id="rId182" Type="http://schemas.openxmlformats.org/officeDocument/2006/relationships/hyperlink" Target="http://www.youtube.com/watch?v=v5AuqRzjAFo" TargetMode="External"/><Relationship Id="rId217" Type="http://schemas.openxmlformats.org/officeDocument/2006/relationships/hyperlink" Target="https://www.youtube.com/watch?v=vZHIJYvhMAg" TargetMode="External"/><Relationship Id="rId6" Type="http://schemas.openxmlformats.org/officeDocument/2006/relationships/hyperlink" Target="https://www.canva.com/design/DAGRk5dwddM/PVUIfqJ2UKBawVWoDTx-9A/view?utm_content=DAGRk5dwddM&amp;utm_campaign=designshare&amp;utm_medium=link&amp;utm_source=editor" TargetMode="External"/><Relationship Id="rId238" Type="http://schemas.openxmlformats.org/officeDocument/2006/relationships/hyperlink" Target="https://www.canva.com/design/DAGR75_lojE/3AfgYmYBQlpBtoUe4zzOJQ/view?utm_content=DAGR75_lojE&amp;utm_campaign=designshare&amp;utm_medium=link&amp;utm_source=editor" TargetMode="External"/><Relationship Id="rId259" Type="http://schemas.openxmlformats.org/officeDocument/2006/relationships/hyperlink" Target="https://www.youtube.com/watch?v=Yo9NLCN-1yw" TargetMode="External"/><Relationship Id="rId23" Type="http://schemas.openxmlformats.org/officeDocument/2006/relationships/hyperlink" Target="https://youtu.be/1B27VXvOf80" TargetMode="External"/><Relationship Id="rId119" Type="http://schemas.openxmlformats.org/officeDocument/2006/relationships/hyperlink" Target="https://youtu.be/9KIjvngUNq0" TargetMode="External"/><Relationship Id="rId270" Type="http://schemas.openxmlformats.org/officeDocument/2006/relationships/hyperlink" Target="https://youtube.com/shorts/mOod3Z-wWrI?feature=share" TargetMode="External"/><Relationship Id="rId291" Type="http://schemas.openxmlformats.org/officeDocument/2006/relationships/hyperlink" Target="https://www.youtube.com/watch?v=eCZVPNgy678" TargetMode="External"/><Relationship Id="rId305" Type="http://schemas.openxmlformats.org/officeDocument/2006/relationships/hyperlink" Target="https://www.youtube.com/watch?v=WnlnxPpIiww&amp;t=24s" TargetMode="External"/><Relationship Id="rId44" Type="http://schemas.openxmlformats.org/officeDocument/2006/relationships/hyperlink" Target="https://youtu.be/rN6vTm95lX8" TargetMode="External"/><Relationship Id="rId65" Type="http://schemas.openxmlformats.org/officeDocument/2006/relationships/hyperlink" Target="https://youtu.be/A-dgjkOqcew" TargetMode="External"/><Relationship Id="rId86" Type="http://schemas.openxmlformats.org/officeDocument/2006/relationships/hyperlink" Target="https://youtu.be/aacCS_4Sb5c" TargetMode="External"/><Relationship Id="rId130" Type="http://schemas.openxmlformats.org/officeDocument/2006/relationships/hyperlink" Target="https://youtu.be/F4kKJpOIeu4" TargetMode="External"/><Relationship Id="rId151" Type="http://schemas.openxmlformats.org/officeDocument/2006/relationships/hyperlink" Target="https://youtu.be/jutWbligB7Q" TargetMode="External"/><Relationship Id="rId172" Type="http://schemas.openxmlformats.org/officeDocument/2006/relationships/hyperlink" Target="https://www.youtube.com/watch?v=BEvYdRsU2Zo&amp;feature=em-upload_owner" TargetMode="External"/><Relationship Id="rId193" Type="http://schemas.openxmlformats.org/officeDocument/2006/relationships/hyperlink" Target="https://www.youtube.com/watch?v=NcPdHHPp81g" TargetMode="External"/><Relationship Id="rId207" Type="http://schemas.openxmlformats.org/officeDocument/2006/relationships/hyperlink" Target="https://www.youtube.com/watch?v=k-In9-GkhUQ" TargetMode="External"/><Relationship Id="rId228" Type="http://schemas.openxmlformats.org/officeDocument/2006/relationships/hyperlink" Target="https://youtu.be/21vZlKP5GCU" TargetMode="External"/><Relationship Id="rId249" Type="http://schemas.openxmlformats.org/officeDocument/2006/relationships/hyperlink" Target="https://www.canva.com/design/DAGR8Tu7g7Y/DnX6WpQdugVGqupIjqOhJA/view?utm_content=DAGR8Tu7g7Y&amp;utm_campaign=designshare&amp;utm_medium=link&amp;utm_source=editor" TargetMode="External"/><Relationship Id="rId13" Type="http://schemas.openxmlformats.org/officeDocument/2006/relationships/hyperlink" Target="https://www.canva.com/design/DAGRk62ECqU/d9F1ogsmcoR8lteLnmfVIw/view?utm_content=DAGRk62ECqU&amp;utm_campaign=designshare&amp;utm_medium=link&amp;utm_source=editor" TargetMode="External"/><Relationship Id="rId109" Type="http://schemas.openxmlformats.org/officeDocument/2006/relationships/hyperlink" Target="https://www.youtube.com/watch?v=uCbh4qEPdwE" TargetMode="External"/><Relationship Id="rId260" Type="http://schemas.openxmlformats.org/officeDocument/2006/relationships/hyperlink" Target="https://www.youtube.com/watch?v=Do2mogtcoPk" TargetMode="External"/><Relationship Id="rId281" Type="http://schemas.openxmlformats.org/officeDocument/2006/relationships/hyperlink" Target="https://www.youtube.com/watch?v=o9a5WSfe8E4" TargetMode="External"/><Relationship Id="rId34" Type="http://schemas.openxmlformats.org/officeDocument/2006/relationships/hyperlink" Target="https://www.youtube.com/watch?v=pRKzRJtx87M" TargetMode="External"/><Relationship Id="rId55" Type="http://schemas.openxmlformats.org/officeDocument/2006/relationships/hyperlink" Target="https://www.youtube.com/watch?v=DOtSCytpFI8" TargetMode="External"/><Relationship Id="rId76" Type="http://schemas.openxmlformats.org/officeDocument/2006/relationships/hyperlink" Target="https://youtu.be/VpvRm1b4ZU0" TargetMode="External"/><Relationship Id="rId97" Type="http://schemas.openxmlformats.org/officeDocument/2006/relationships/hyperlink" Target="https://youtu.be/9vjO37SfLSo" TargetMode="External"/><Relationship Id="rId120" Type="http://schemas.openxmlformats.org/officeDocument/2006/relationships/hyperlink" Target="https://www.youtube.com/watch?v=yljN8363sYI" TargetMode="External"/><Relationship Id="rId141" Type="http://schemas.openxmlformats.org/officeDocument/2006/relationships/hyperlink" Target="https://youtu.be/gHlUniZtPIs" TargetMode="External"/><Relationship Id="rId7" Type="http://schemas.openxmlformats.org/officeDocument/2006/relationships/hyperlink" Target="https://www.canva.com/design/DAGRk62ECqU/d9F1ogsmcoR8lteLnmfVIw/view?utm_content=DAGRk62ECqU&amp;utm_campaign=designshare&amp;utm_medium=link&amp;utm_source=editor" TargetMode="External"/><Relationship Id="rId162" Type="http://schemas.openxmlformats.org/officeDocument/2006/relationships/hyperlink" Target="https://youtu.be/dHG89fT-KLg" TargetMode="External"/><Relationship Id="rId183" Type="http://schemas.openxmlformats.org/officeDocument/2006/relationships/hyperlink" Target="http://www.youtube.com/watch?v=pUHgmPBdRtQ" TargetMode="External"/><Relationship Id="rId218" Type="http://schemas.openxmlformats.org/officeDocument/2006/relationships/hyperlink" Target="https://www.youtube.com/watch?v=ihE57VxQGRM" TargetMode="External"/><Relationship Id="rId239" Type="http://schemas.openxmlformats.org/officeDocument/2006/relationships/hyperlink" Target="https://www.canva.com/design/DAGR7xw19II/YZo5lzvfgy7JMesSkWgE4g/view?utm_content=DAGR7xw19II&amp;utm_campaign=designshare&amp;utm_medium=link&amp;utm_source=editor" TargetMode="External"/><Relationship Id="rId250" Type="http://schemas.openxmlformats.org/officeDocument/2006/relationships/hyperlink" Target="https://www.canva.com/design/DAGR8W2itTg/LsZALfWbAtKOdsLoVurPtw/view?utm_content=DAGR8W2itTg&amp;utm_campaign=designshare&amp;utm_medium=link&amp;utm_source=editor" TargetMode="External"/><Relationship Id="rId271" Type="http://schemas.openxmlformats.org/officeDocument/2006/relationships/hyperlink" Target="https://youtube.com/shorts/loY9YBcFF3A?feature=share" TargetMode="External"/><Relationship Id="rId292" Type="http://schemas.openxmlformats.org/officeDocument/2006/relationships/hyperlink" Target="https://www.youtube.com/shorts/7T-ZUStWYgU" TargetMode="External"/><Relationship Id="rId306" Type="http://schemas.openxmlformats.org/officeDocument/2006/relationships/hyperlink" Target="https://www.youtube.com/watch?v=WnlnxPpIiww&amp;t=24s" TargetMode="External"/><Relationship Id="rId24" Type="http://schemas.openxmlformats.org/officeDocument/2006/relationships/hyperlink" Target="https://youtu.be/hGAadjOt-Z0" TargetMode="External"/><Relationship Id="rId40" Type="http://schemas.openxmlformats.org/officeDocument/2006/relationships/hyperlink" Target="https://youtu.be/_KSLS6Prsuw" TargetMode="External"/><Relationship Id="rId45" Type="http://schemas.openxmlformats.org/officeDocument/2006/relationships/hyperlink" Target="https://youtu.be/D68AnZo6qlg" TargetMode="External"/><Relationship Id="rId66" Type="http://schemas.openxmlformats.org/officeDocument/2006/relationships/hyperlink" Target="https://youtu.be/il7NO6U2cMU" TargetMode="External"/><Relationship Id="rId87" Type="http://schemas.openxmlformats.org/officeDocument/2006/relationships/hyperlink" Target="https://youtu.be/DHhG8e7gGkc" TargetMode="External"/><Relationship Id="rId110" Type="http://schemas.openxmlformats.org/officeDocument/2006/relationships/hyperlink" Target="https://www.youtube.com/watch?v=9iEp5E5AwPE" TargetMode="External"/><Relationship Id="rId115" Type="http://schemas.openxmlformats.org/officeDocument/2006/relationships/hyperlink" Target="https://www.youtube.com/watch?v=mCZY3-OTddw" TargetMode="External"/><Relationship Id="rId131" Type="http://schemas.openxmlformats.org/officeDocument/2006/relationships/hyperlink" Target="https://youtu.be/8lfg_N0DAnw?si=jFEl_J_hxKyTE3_F" TargetMode="External"/><Relationship Id="rId136" Type="http://schemas.openxmlformats.org/officeDocument/2006/relationships/hyperlink" Target="https://www.youtube.com/watch?v=_OdGJhw_Zac" TargetMode="External"/><Relationship Id="rId157" Type="http://schemas.openxmlformats.org/officeDocument/2006/relationships/hyperlink" Target="https://youtu.be/NXe601g6OBw" TargetMode="External"/><Relationship Id="rId178" Type="http://schemas.openxmlformats.org/officeDocument/2006/relationships/hyperlink" Target="https://www.youtube.com/watch?v=gWDmLphdnfg" TargetMode="External"/><Relationship Id="rId301" Type="http://schemas.openxmlformats.org/officeDocument/2006/relationships/hyperlink" Target="https://youtu.be/OYRdQp05GZo" TargetMode="External"/><Relationship Id="rId61" Type="http://schemas.openxmlformats.org/officeDocument/2006/relationships/hyperlink" Target="https://www.youtube.com/watch?v=8ZESZjg_TC8" TargetMode="External"/><Relationship Id="rId82" Type="http://schemas.openxmlformats.org/officeDocument/2006/relationships/hyperlink" Target="https://youtu.be/WMMEiojxRyQ" TargetMode="External"/><Relationship Id="rId152" Type="http://schemas.openxmlformats.org/officeDocument/2006/relationships/hyperlink" Target="https://youtu.be/vznDJjGG63A" TargetMode="External"/><Relationship Id="rId173" Type="http://schemas.openxmlformats.org/officeDocument/2006/relationships/hyperlink" Target="https://www.youtube.com/watch?v=Tqe2E-0GfV0&amp;feature=em-upload_owner" TargetMode="External"/><Relationship Id="rId194" Type="http://schemas.openxmlformats.org/officeDocument/2006/relationships/hyperlink" Target="https://www.youtube.com/watch?v=mzGXkYWvcIQ&amp;feature=em-upload_owner" TargetMode="External"/><Relationship Id="rId199" Type="http://schemas.openxmlformats.org/officeDocument/2006/relationships/hyperlink" Target="https://youtu.be/PR1ba1sJpbQ" TargetMode="External"/><Relationship Id="rId203" Type="http://schemas.openxmlformats.org/officeDocument/2006/relationships/hyperlink" Target="https://youtu.be/tDIeIH8fp-4" TargetMode="External"/><Relationship Id="rId208" Type="http://schemas.openxmlformats.org/officeDocument/2006/relationships/hyperlink" Target="https://www.youtube.com/watch?v=suv3LBiuNOc" TargetMode="External"/><Relationship Id="rId229" Type="http://schemas.openxmlformats.org/officeDocument/2006/relationships/hyperlink" Target="https://youtu.be/21vZlKP5GCU" TargetMode="External"/><Relationship Id="rId19" Type="http://schemas.openxmlformats.org/officeDocument/2006/relationships/hyperlink" Target="https://www.canva.com/design/DAGRlNeaQP4/ajps8roLQy0zfrh-e9sF8g/view?utm_content=DAGRlNeaQP4&amp;utm_campaign=designshare&amp;utm_medium=link&amp;utm_source=editor" TargetMode="External"/><Relationship Id="rId224" Type="http://schemas.openxmlformats.org/officeDocument/2006/relationships/hyperlink" Target="https://www.youtube.com/watch?v=kFsU3tuIb3s" TargetMode="External"/><Relationship Id="rId240" Type="http://schemas.openxmlformats.org/officeDocument/2006/relationships/hyperlink" Target="https://www.canva.com/design/DAGR7wzNJFQ/tNK1mv4bABGdhxoPA4xI6g/view?utm_content=DAGR7wzNJFQ&amp;utm_campaign=designshare&amp;utm_medium=link&amp;utm_source=editor" TargetMode="External"/><Relationship Id="rId245" Type="http://schemas.openxmlformats.org/officeDocument/2006/relationships/hyperlink" Target="https://www.canva.com/design/DAGR8KC_kn4/u_fxCQNYLbDiOkLRtls31w/view?utm_content=DAGR8KC_kn4&amp;utm_campaign=designshare&amp;utm_medium=link&amp;utm_source=editor" TargetMode="External"/><Relationship Id="rId261" Type="http://schemas.openxmlformats.org/officeDocument/2006/relationships/hyperlink" Target="https://www.youtube.com/watch?v=uzHMCdL7pQo" TargetMode="External"/><Relationship Id="rId266" Type="http://schemas.openxmlformats.org/officeDocument/2006/relationships/hyperlink" Target="https://www.youtube.com/watch?v=Nh6LX4o8c_k" TargetMode="External"/><Relationship Id="rId287" Type="http://schemas.openxmlformats.org/officeDocument/2006/relationships/hyperlink" Target="https://www.youtube.com/watch?v=oQyMvz2VzjY" TargetMode="External"/><Relationship Id="rId14" Type="http://schemas.openxmlformats.org/officeDocument/2006/relationships/hyperlink" Target="https://www.canva.com/design/DAGMro_M4-E/Lnv7iB43D41UNZLpqNgWmA/view?utm_content=DAGMro_M4-E&amp;utm_campaign=designshare&amp;utm_medium=link&amp;utm_source=editor" TargetMode="External"/><Relationship Id="rId30" Type="http://schemas.openxmlformats.org/officeDocument/2006/relationships/hyperlink" Target="https://www.youtube.com/shorts/9bYP_QsuP5M" TargetMode="External"/><Relationship Id="rId35" Type="http://schemas.openxmlformats.org/officeDocument/2006/relationships/hyperlink" Target="https://www.youtube.com/watch?v=iXAppMD1azc" TargetMode="External"/><Relationship Id="rId56" Type="http://schemas.openxmlformats.org/officeDocument/2006/relationships/hyperlink" Target="https://www.youtube.com/watch?v=i7RHdpZQk1c" TargetMode="External"/><Relationship Id="rId77" Type="http://schemas.openxmlformats.org/officeDocument/2006/relationships/hyperlink" Target="https://youtu.be/B9bTxZV4QpA" TargetMode="External"/><Relationship Id="rId100" Type="http://schemas.openxmlformats.org/officeDocument/2006/relationships/hyperlink" Target="https://youtu.be/7m1N5-HmcwA" TargetMode="External"/><Relationship Id="rId105" Type="http://schemas.openxmlformats.org/officeDocument/2006/relationships/hyperlink" Target="https://youtu.be/Ywy8iDnvZ30" TargetMode="External"/><Relationship Id="rId126" Type="http://schemas.openxmlformats.org/officeDocument/2006/relationships/hyperlink" Target="https://www.youtube.com/watch?v=1cGnejVRLGY&amp;t=126s" TargetMode="External"/><Relationship Id="rId147" Type="http://schemas.openxmlformats.org/officeDocument/2006/relationships/hyperlink" Target="https://www.youtube.com/watch?v=vwfYf3GitPY" TargetMode="External"/><Relationship Id="rId168" Type="http://schemas.openxmlformats.org/officeDocument/2006/relationships/hyperlink" Target="https://www.youtube.com/watch?v=ZkBiHESZWN4" TargetMode="External"/><Relationship Id="rId282" Type="http://schemas.openxmlformats.org/officeDocument/2006/relationships/hyperlink" Target="https://www.youtube.com/watch?v=ym7DzTf1Z5s" TargetMode="External"/><Relationship Id="rId312" Type="http://schemas.openxmlformats.org/officeDocument/2006/relationships/drawing" Target="../drawings/drawing1.xml"/><Relationship Id="rId8" Type="http://schemas.openxmlformats.org/officeDocument/2006/relationships/hyperlink" Target="https://www.canva.com/design/DAGRky9fa9g/QKfl-AJqBFGb9lCC28MYOw/view?utm_content=DAGRky9fa9g&amp;utm_campaign=designshare&amp;utm_medium=link&amp;utm_source=editor" TargetMode="External"/><Relationship Id="rId51" Type="http://schemas.openxmlformats.org/officeDocument/2006/relationships/hyperlink" Target="https://www.youtube.com/watch?v=fvLcUyHDYq0" TargetMode="External"/><Relationship Id="rId72" Type="http://schemas.openxmlformats.org/officeDocument/2006/relationships/hyperlink" Target="https://youtu.be/PnkNX_WHvCw" TargetMode="External"/><Relationship Id="rId93" Type="http://schemas.openxmlformats.org/officeDocument/2006/relationships/hyperlink" Target="https://www.youtube.com/watch?v=_o-DBEkT3vk&amp;feature=em-upload_owner" TargetMode="External"/><Relationship Id="rId98" Type="http://schemas.openxmlformats.org/officeDocument/2006/relationships/hyperlink" Target="https://youtu.be/qdrgA1sSjvs" TargetMode="External"/><Relationship Id="rId121" Type="http://schemas.openxmlformats.org/officeDocument/2006/relationships/hyperlink" Target="https://www.youtube.com/watch?v=bfQg6nuKLc4" TargetMode="External"/><Relationship Id="rId142" Type="http://schemas.openxmlformats.org/officeDocument/2006/relationships/hyperlink" Target="https://youtu.be/_2TgxKK0JLU" TargetMode="External"/><Relationship Id="rId163" Type="http://schemas.openxmlformats.org/officeDocument/2006/relationships/hyperlink" Target="https://www.youtube.com/watch?v=1N60NakMVRY" TargetMode="External"/><Relationship Id="rId184" Type="http://schemas.openxmlformats.org/officeDocument/2006/relationships/hyperlink" Target="https://www.youtube.com/watch?v=TwA_Z5zbZSU&amp;feature=em-upload_owner" TargetMode="External"/><Relationship Id="rId189" Type="http://schemas.openxmlformats.org/officeDocument/2006/relationships/hyperlink" Target="https://www.youtube.com/watch?v=RxcnpmtYql0&amp;feature=em-upload_owner" TargetMode="External"/><Relationship Id="rId219" Type="http://schemas.openxmlformats.org/officeDocument/2006/relationships/hyperlink" Target="https://www.youtube.com/watch?v=WJ4u16plZ9M" TargetMode="External"/><Relationship Id="rId3" Type="http://schemas.openxmlformats.org/officeDocument/2006/relationships/hyperlink" Target="https://www.canva.com/design/DAGRk7gCBqw/tCC2E1mf9UWJO6-siyn7FQ/view?utm_content=DAGRk7gCBqw&amp;utm_campaign=designshare&amp;utm_medium=link&amp;utm_source=editor" TargetMode="External"/><Relationship Id="rId214" Type="http://schemas.openxmlformats.org/officeDocument/2006/relationships/hyperlink" Target="https://www.youtube.com/watch?v=T3a9tA9eqZ8" TargetMode="External"/><Relationship Id="rId230" Type="http://schemas.openxmlformats.org/officeDocument/2006/relationships/hyperlink" Target="https://youtu.be/21vZlKP5GCU" TargetMode="External"/><Relationship Id="rId235" Type="http://schemas.openxmlformats.org/officeDocument/2006/relationships/hyperlink" Target="https://youtu.be/21vZlKP5GCU" TargetMode="External"/><Relationship Id="rId251" Type="http://schemas.openxmlformats.org/officeDocument/2006/relationships/hyperlink" Target="https://www.canva.com/design/DAGR8QHyMos/Rt2Qw36Si9o5bhZObcsTTg/view?utm_content=DAGR8QHyMos&amp;utm_campaign=designshare&amp;utm_medium=link&amp;utm_source=editor" TargetMode="External"/><Relationship Id="rId256" Type="http://schemas.openxmlformats.org/officeDocument/2006/relationships/hyperlink" Target="https://www.youtube.com/watch?v=8c3Lwvlq810" TargetMode="External"/><Relationship Id="rId277" Type="http://schemas.openxmlformats.org/officeDocument/2006/relationships/hyperlink" Target="https://www.youtube.com/watch?v=g3xNkkD-D1w" TargetMode="External"/><Relationship Id="rId298" Type="http://schemas.openxmlformats.org/officeDocument/2006/relationships/hyperlink" Target="https://www.youtube.com/watch?v=MPNjvQs-CFk" TargetMode="External"/><Relationship Id="rId25" Type="http://schemas.openxmlformats.org/officeDocument/2006/relationships/hyperlink" Target="https://studio.youtube.com/video/MrclsCOavRA/edit" TargetMode="External"/><Relationship Id="rId46" Type="http://schemas.openxmlformats.org/officeDocument/2006/relationships/hyperlink" Target="https://youtu.be/YxmOt4rVkQk" TargetMode="External"/><Relationship Id="rId67" Type="http://schemas.openxmlformats.org/officeDocument/2006/relationships/hyperlink" Target="https://youtu.be/pu5PaTRQM-A" TargetMode="External"/><Relationship Id="rId116" Type="http://schemas.openxmlformats.org/officeDocument/2006/relationships/hyperlink" Target="https://www.youtube.com/watch?v=pWhPZaQmQbw" TargetMode="External"/><Relationship Id="rId137" Type="http://schemas.openxmlformats.org/officeDocument/2006/relationships/hyperlink" Target="https://www.youtube.com/watch?v=iBAqTJCj8gc" TargetMode="External"/><Relationship Id="rId158" Type="http://schemas.openxmlformats.org/officeDocument/2006/relationships/hyperlink" Target="https://youtu.be/qydnSdNyKUI" TargetMode="External"/><Relationship Id="rId272" Type="http://schemas.openxmlformats.org/officeDocument/2006/relationships/hyperlink" Target="https://youtu.be/TM4XAnHvcLk" TargetMode="External"/><Relationship Id="rId293" Type="http://schemas.openxmlformats.org/officeDocument/2006/relationships/hyperlink" Target="https://www.youtube.com/watch?v=oFeWHyyxNDY" TargetMode="External"/><Relationship Id="rId302" Type="http://schemas.openxmlformats.org/officeDocument/2006/relationships/hyperlink" Target="https://www.youtube.com/watch?v=adc_XrOFlaM" TargetMode="External"/><Relationship Id="rId307" Type="http://schemas.openxmlformats.org/officeDocument/2006/relationships/hyperlink" Target="https://youtu.be/ET8Xfz1C0cw" TargetMode="External"/><Relationship Id="rId20" Type="http://schemas.openxmlformats.org/officeDocument/2006/relationships/hyperlink" Target="https://www.canva.com/design/DAGRlC1N8vo/XA9A_YFLg_3sgQMcc8441w/view?utm_content=DAGRlC1N8vo&amp;utm_campaign=designshare&amp;utm_medium=link&amp;utm_source=editor" TargetMode="External"/><Relationship Id="rId41" Type="http://schemas.openxmlformats.org/officeDocument/2006/relationships/hyperlink" Target="https://youtu.be/Yc4gO03gffU" TargetMode="External"/><Relationship Id="rId62" Type="http://schemas.openxmlformats.org/officeDocument/2006/relationships/hyperlink" Target="https://www.youtube.com/watch?v=XF2tASMWTEw" TargetMode="External"/><Relationship Id="rId83" Type="http://schemas.openxmlformats.org/officeDocument/2006/relationships/hyperlink" Target="https://www.youtube.com/watch?v=qko75-Fh9BM" TargetMode="External"/><Relationship Id="rId88" Type="http://schemas.openxmlformats.org/officeDocument/2006/relationships/hyperlink" Target="https://www.youtube.com/watch?v=V0raikbKMYY" TargetMode="External"/><Relationship Id="rId111" Type="http://schemas.openxmlformats.org/officeDocument/2006/relationships/hyperlink" Target="https://www.youtube.com/watch?v=-9DwWS2upLk" TargetMode="External"/><Relationship Id="rId132" Type="http://schemas.openxmlformats.org/officeDocument/2006/relationships/hyperlink" Target="https://www.youtube.com/watch?v=Ou7y5iXtWEE" TargetMode="External"/><Relationship Id="rId153" Type="http://schemas.openxmlformats.org/officeDocument/2006/relationships/hyperlink" Target="https://youtu.be/3CeIyY0E0BE" TargetMode="External"/><Relationship Id="rId174" Type="http://schemas.openxmlformats.org/officeDocument/2006/relationships/hyperlink" Target="https://www.youtube.com/watch?v=tiuuCsqpKZk" TargetMode="External"/><Relationship Id="rId179" Type="http://schemas.openxmlformats.org/officeDocument/2006/relationships/hyperlink" Target="http://www.youtube.com/watch?v=junA2RBdHxU" TargetMode="External"/><Relationship Id="rId195" Type="http://schemas.openxmlformats.org/officeDocument/2006/relationships/hyperlink" Target="https://youtu.be/cya-G8iYOqY" TargetMode="External"/><Relationship Id="rId209" Type="http://schemas.openxmlformats.org/officeDocument/2006/relationships/hyperlink" Target="https://www.youtube.com/watch?v=4zlqlZb70UM" TargetMode="External"/><Relationship Id="rId190" Type="http://schemas.openxmlformats.org/officeDocument/2006/relationships/hyperlink" Target="https://www.youtube.com/watch?v=jnrsjMkxhEI" TargetMode="External"/><Relationship Id="rId204" Type="http://schemas.openxmlformats.org/officeDocument/2006/relationships/hyperlink" Target="https://youtu.be/e-Slf8repDM" TargetMode="External"/><Relationship Id="rId220" Type="http://schemas.openxmlformats.org/officeDocument/2006/relationships/hyperlink" Target="https://www.youtube.com/watch?v=lBmRKlTIUCQ" TargetMode="External"/><Relationship Id="rId225" Type="http://schemas.openxmlformats.org/officeDocument/2006/relationships/hyperlink" Target="https://www.youtube.com/watch?v=NqwQWTRMIu4" TargetMode="External"/><Relationship Id="rId241" Type="http://schemas.openxmlformats.org/officeDocument/2006/relationships/hyperlink" Target="https://www.canva.com/design/DAGR8OKhrT4/QkOfy2CdZK84qux0z5Gchg/view?utm_content=DAGR8OKhrT4&amp;utm_campaign=designshare&amp;utm_medium=link&amp;utm_source=editor" TargetMode="External"/><Relationship Id="rId246" Type="http://schemas.openxmlformats.org/officeDocument/2006/relationships/hyperlink" Target="https://www.canva.com/design/DAGR8DTVSaU/jywSMgsIEe-UYVGzTe0TVg/view?utm_content=DAGR8DTVSaU&amp;utm_campaign=designshare&amp;utm_medium=link&amp;utm_source=editor" TargetMode="External"/><Relationship Id="rId267" Type="http://schemas.openxmlformats.org/officeDocument/2006/relationships/hyperlink" Target="https://www.youtube.com/watch?v=oP2IgS1iJc0" TargetMode="External"/><Relationship Id="rId288" Type="http://schemas.openxmlformats.org/officeDocument/2006/relationships/hyperlink" Target="https://www.youtube.com/watch?v=7JGF1j0BJHc" TargetMode="External"/><Relationship Id="rId15" Type="http://schemas.openxmlformats.org/officeDocument/2006/relationships/hyperlink" Target="https://www.canva.com/design/DAGMrxsMQss/BzU3w1fnkpvzRUmKjWADfQ/view?utm_content=DAGMrxsMQss&amp;utm_campaign=designshare&amp;utm_medium=link&amp;utm_source=editor" TargetMode="External"/><Relationship Id="rId36" Type="http://schemas.openxmlformats.org/officeDocument/2006/relationships/hyperlink" Target="https://www.youtube.com/watch?v=psXS5Uwr9JQ" TargetMode="External"/><Relationship Id="rId57" Type="http://schemas.openxmlformats.org/officeDocument/2006/relationships/hyperlink" Target="https://www.youtube.com/watch?v=U0pj8mm2bwQ" TargetMode="External"/><Relationship Id="rId106" Type="http://schemas.openxmlformats.org/officeDocument/2006/relationships/hyperlink" Target="https://youtu.be/LVbf8NWn1Hw" TargetMode="External"/><Relationship Id="rId127" Type="http://schemas.openxmlformats.org/officeDocument/2006/relationships/hyperlink" Target="https://youtu.be/vScLzXZz5cs" TargetMode="External"/><Relationship Id="rId262" Type="http://schemas.openxmlformats.org/officeDocument/2006/relationships/hyperlink" Target="https://www.youtube.com/watch?v=8lrk5p4z3YM" TargetMode="External"/><Relationship Id="rId283" Type="http://schemas.openxmlformats.org/officeDocument/2006/relationships/hyperlink" Target="https://www.youtube.com/watch?v=4jDKho6phw4" TargetMode="External"/><Relationship Id="rId10" Type="http://schemas.openxmlformats.org/officeDocument/2006/relationships/hyperlink" Target="https://www.canva.com/design/DAGRk5Wf8V0/rGHQ38h30fDUZBIQPSbL9w/view?utm_content=DAGRk5Wf8V0&amp;utm_campaign=designshare&amp;utm_medium=link&amp;utm_source=editor" TargetMode="External"/><Relationship Id="rId31" Type="http://schemas.openxmlformats.org/officeDocument/2006/relationships/hyperlink" Target="https://www.youtube.com/watch?v=3KV29XB0ybE" TargetMode="External"/><Relationship Id="rId52" Type="http://schemas.openxmlformats.org/officeDocument/2006/relationships/hyperlink" Target="https://www.youtube.com/watch?v=yXZ3Hvb4IxM" TargetMode="External"/><Relationship Id="rId73" Type="http://schemas.openxmlformats.org/officeDocument/2006/relationships/hyperlink" Target="https://youtu.be/liN99BvDYnk" TargetMode="External"/><Relationship Id="rId78" Type="http://schemas.openxmlformats.org/officeDocument/2006/relationships/hyperlink" Target="https://youtu.be/jjyeWHKzKqI" TargetMode="External"/><Relationship Id="rId94" Type="http://schemas.openxmlformats.org/officeDocument/2006/relationships/hyperlink" Target="https://www.youtube.com/watch?v=dRHKzc2qSU4" TargetMode="External"/><Relationship Id="rId99" Type="http://schemas.openxmlformats.org/officeDocument/2006/relationships/hyperlink" Target="https://youtu.be/XKzuV_XlrVM" TargetMode="External"/><Relationship Id="rId101" Type="http://schemas.openxmlformats.org/officeDocument/2006/relationships/hyperlink" Target="https://youtu.be/xV0LwKPdeDU" TargetMode="External"/><Relationship Id="rId122" Type="http://schemas.openxmlformats.org/officeDocument/2006/relationships/hyperlink" Target="https://www.youtube.com/watch?v=fuhOgX7wTiI" TargetMode="External"/><Relationship Id="rId143" Type="http://schemas.openxmlformats.org/officeDocument/2006/relationships/hyperlink" Target="https://youtu.be/fq7Hs5q6HPc" TargetMode="External"/><Relationship Id="rId148" Type="http://schemas.openxmlformats.org/officeDocument/2006/relationships/hyperlink" Target="https://youtu.be/IF18mH2xEl0" TargetMode="External"/><Relationship Id="rId164" Type="http://schemas.openxmlformats.org/officeDocument/2006/relationships/hyperlink" Target="https://www.youtube.com/watch?v=yjvgzPfS7OM&amp;feature=em-upload_owner" TargetMode="External"/><Relationship Id="rId169" Type="http://schemas.openxmlformats.org/officeDocument/2006/relationships/hyperlink" Target="https://www.youtube.com/watch?v=ZirtaLc45DQ" TargetMode="External"/><Relationship Id="rId185" Type="http://schemas.openxmlformats.org/officeDocument/2006/relationships/hyperlink" Target="https://www.youtube.com/watch?v=MudbZTBxZLc&amp;feature=em-upload_owner" TargetMode="External"/><Relationship Id="rId4" Type="http://schemas.openxmlformats.org/officeDocument/2006/relationships/hyperlink" Target="https://www.canva.com/design/DAGRkwp_snM/xTq-wYrZ334dbOXZmXI5uA/view?utm_content=DAGRkwp_snM&amp;utm_campaign=designshare&amp;utm_medium=link&amp;utm_source=editor" TargetMode="External"/><Relationship Id="rId9" Type="http://schemas.openxmlformats.org/officeDocument/2006/relationships/hyperlink" Target="https://www.canva.com/design/DAGNVjt8Y0c/awGjgh1C6FZZdZfgADuq_Q/view?utm_content=DAGNVjt8Y0c&amp;utm_campaign=designshare&amp;utm_medium=link&amp;utm_source=editor" TargetMode="External"/><Relationship Id="rId180" Type="http://schemas.openxmlformats.org/officeDocument/2006/relationships/hyperlink" Target="http://www.youtube.com/watch?v=TfeVa18GkXI" TargetMode="External"/><Relationship Id="rId210" Type="http://schemas.openxmlformats.org/officeDocument/2006/relationships/hyperlink" Target="https://www.youtube.com/watch?v=CrO7TxDe4Bo" TargetMode="External"/><Relationship Id="rId215" Type="http://schemas.openxmlformats.org/officeDocument/2006/relationships/hyperlink" Target="https://www.youtube.com/watch?v=MlezY7nNyzg" TargetMode="External"/><Relationship Id="rId236" Type="http://schemas.openxmlformats.org/officeDocument/2006/relationships/hyperlink" Target="https://www.canva.com/design/DAGR2JgVvkY/gU-MMqpKP0ZbTkNIneQQYA/view?utm_content=DAGR2JgVvkY&amp;utm_campaign=designshare&amp;utm_medium=link&amp;utm_source=editor" TargetMode="External"/><Relationship Id="rId257" Type="http://schemas.openxmlformats.org/officeDocument/2006/relationships/hyperlink" Target="https://www.youtube.com/watch?v=XvcyvXvBxtE" TargetMode="External"/><Relationship Id="rId278" Type="http://schemas.openxmlformats.org/officeDocument/2006/relationships/hyperlink" Target="https://www.youtube.com/watch?v=g3xNkkD-D1w" TargetMode="External"/><Relationship Id="rId26" Type="http://schemas.openxmlformats.org/officeDocument/2006/relationships/hyperlink" Target="https://youtu.be/t-moxFaSX0w" TargetMode="External"/><Relationship Id="rId231" Type="http://schemas.openxmlformats.org/officeDocument/2006/relationships/hyperlink" Target="https://youtu.be/21vZlKP5GCU" TargetMode="External"/><Relationship Id="rId252" Type="http://schemas.openxmlformats.org/officeDocument/2006/relationships/hyperlink" Target="https://www.canva.com/design/DAGR9FQAuHQ/CIpZzH8_q-Fl5sZUm6g3pw/view?utm_content=DAGR9FQAuHQ&amp;utm_campaign=designshare&amp;utm_medium=link&amp;utm_source=editor" TargetMode="External"/><Relationship Id="rId273" Type="http://schemas.openxmlformats.org/officeDocument/2006/relationships/hyperlink" Target="https://www.canva.com/design/DAGXem_XcHE/lBbUwwBu37Yxe7QmnSlZRA/view?utm_content=DAGXem_XcHE&amp;utm_campaign=designshare&amp;utm_medium=link&amp;utm_source=editor" TargetMode="External"/><Relationship Id="rId294" Type="http://schemas.openxmlformats.org/officeDocument/2006/relationships/hyperlink" Target="https://www.youtube.com/watch?v=t92XrnYyRsc" TargetMode="External"/><Relationship Id="rId308" Type="http://schemas.openxmlformats.org/officeDocument/2006/relationships/hyperlink" Target="https://www.youtube.com/watch?v=FVQmNMrBdeU" TargetMode="External"/><Relationship Id="rId47" Type="http://schemas.openxmlformats.org/officeDocument/2006/relationships/hyperlink" Target="https://www.youtube.com/watch?v=JmMt8GaCDCA" TargetMode="External"/><Relationship Id="rId68" Type="http://schemas.openxmlformats.org/officeDocument/2006/relationships/hyperlink" Target="https://youtu.be/wI9FXZVsQb8" TargetMode="External"/><Relationship Id="rId89" Type="http://schemas.openxmlformats.org/officeDocument/2006/relationships/hyperlink" Target="http://www.youtube.com/watch?v=LB2cMy8JWrw" TargetMode="External"/><Relationship Id="rId112" Type="http://schemas.openxmlformats.org/officeDocument/2006/relationships/hyperlink" Target="https://www.youtube.com/watch?v=VWoD7kMwYY8" TargetMode="External"/><Relationship Id="rId133" Type="http://schemas.openxmlformats.org/officeDocument/2006/relationships/hyperlink" Target="https://www.youtube.com/watch?v=midHGmnmfPA" TargetMode="External"/><Relationship Id="rId154" Type="http://schemas.openxmlformats.org/officeDocument/2006/relationships/hyperlink" Target="https://youtu.be/9dgjVFb0SYw" TargetMode="External"/><Relationship Id="rId175" Type="http://schemas.openxmlformats.org/officeDocument/2006/relationships/hyperlink" Target="http://www.youtube.com/watch?v=I11T9hqZFHI" TargetMode="External"/><Relationship Id="rId196" Type="http://schemas.openxmlformats.org/officeDocument/2006/relationships/hyperlink" Target="https://youtu.be/DkXhoK1R-Gg" TargetMode="External"/><Relationship Id="rId200" Type="http://schemas.openxmlformats.org/officeDocument/2006/relationships/hyperlink" Target="https://youtu.be/vnH09PjsosQ" TargetMode="External"/><Relationship Id="rId16" Type="http://schemas.openxmlformats.org/officeDocument/2006/relationships/hyperlink" Target="https://www.canva.com/design/DAGMrl5hiT8/G33qQmAc65X1Zn_J59uvhQ/view?utm_content=DAGMrl5hiT8&amp;utm_campaign=designshare&amp;utm_medium=link&amp;utm_source=editor" TargetMode="External"/><Relationship Id="rId221" Type="http://schemas.openxmlformats.org/officeDocument/2006/relationships/hyperlink" Target="https://www.youtube.com/watch?v=4jDKho6phw4" TargetMode="External"/><Relationship Id="rId242" Type="http://schemas.openxmlformats.org/officeDocument/2006/relationships/hyperlink" Target="https://www.canva.com/design/DAGR8NW7kX8/HKNv38pCFvV4puiCWM5_pA/view?utm_content=DAGR8NW7kX8&amp;utm_campaign=designshare&amp;utm_medium=link&amp;utm_source=editor" TargetMode="External"/><Relationship Id="rId263" Type="http://schemas.openxmlformats.org/officeDocument/2006/relationships/hyperlink" Target="https://www.youtube.com/watch?v=8lrk5p4z3YM" TargetMode="External"/><Relationship Id="rId284" Type="http://schemas.openxmlformats.org/officeDocument/2006/relationships/hyperlink" Target="https://www.youtube.com/watch?v=_iS7RxgNmTA" TargetMode="External"/><Relationship Id="rId37" Type="http://schemas.openxmlformats.org/officeDocument/2006/relationships/hyperlink" Target="https://www.youtube.com/watch?v=mmTtfz3rnPg" TargetMode="External"/><Relationship Id="rId58" Type="http://schemas.openxmlformats.org/officeDocument/2006/relationships/hyperlink" Target="https://www.youtube.com/watch?v=HrTbhWmuGLg" TargetMode="External"/><Relationship Id="rId79" Type="http://schemas.openxmlformats.org/officeDocument/2006/relationships/hyperlink" Target="https://youtu.be/9Xvwzyfe7cs" TargetMode="External"/><Relationship Id="rId102" Type="http://schemas.openxmlformats.org/officeDocument/2006/relationships/hyperlink" Target="https://youtu.be/d-9JUslDMRY" TargetMode="External"/><Relationship Id="rId123" Type="http://schemas.openxmlformats.org/officeDocument/2006/relationships/hyperlink" Target="https://www.youtube.com/watch?v=c4weMVvOa94" TargetMode="External"/><Relationship Id="rId144" Type="http://schemas.openxmlformats.org/officeDocument/2006/relationships/hyperlink" Target="https://youtu.be/QJhj_qYnVF8" TargetMode="External"/><Relationship Id="rId90" Type="http://schemas.openxmlformats.org/officeDocument/2006/relationships/hyperlink" Target="http://www.youtube.com/watch?v=_sYP6-A3b8Y" TargetMode="External"/><Relationship Id="rId165" Type="http://schemas.openxmlformats.org/officeDocument/2006/relationships/hyperlink" Target="https://www.youtube.com/watch?v=gPoTn-ujG6U&amp;feature=em-upload_owner" TargetMode="External"/><Relationship Id="rId186" Type="http://schemas.openxmlformats.org/officeDocument/2006/relationships/hyperlink" Target="https://www.youtube.com/watch?v=2d8BAjI_6wE" TargetMode="External"/><Relationship Id="rId211" Type="http://schemas.openxmlformats.org/officeDocument/2006/relationships/hyperlink" Target="https://www.youtube.com/watch?v=vJ6dRigZe8k" TargetMode="External"/><Relationship Id="rId232" Type="http://schemas.openxmlformats.org/officeDocument/2006/relationships/hyperlink" Target="https://youtu.be/21vZlKP5GCU" TargetMode="External"/><Relationship Id="rId253" Type="http://schemas.openxmlformats.org/officeDocument/2006/relationships/hyperlink" Target="https://www.canva.com/design/DAGTK3anXww/4Vd-SX2IO425hbFNnl8eFg/view?utm_content=DAGTK3anXww&amp;utm_campaign=designshare&amp;utm_medium=link&amp;utm_source=editor" TargetMode="External"/><Relationship Id="rId274" Type="http://schemas.openxmlformats.org/officeDocument/2006/relationships/hyperlink" Target="https://www.canva.com/design/DAGXqQzKtQ0/HNsE4FDtB9iSL-UQun52Xw/view?utm_content=DAGXqQzKtQ0&amp;utm_campaign=designshare&amp;utm_medium=link&amp;utm_source=editor" TargetMode="External"/><Relationship Id="rId295" Type="http://schemas.openxmlformats.org/officeDocument/2006/relationships/hyperlink" Target="https://www.youtube.com/watch?v=qO2mfvGb9qw" TargetMode="External"/><Relationship Id="rId309" Type="http://schemas.openxmlformats.org/officeDocument/2006/relationships/hyperlink" Target="https://www.youtube.com/watch?v=ZglhrOlYQt0" TargetMode="External"/><Relationship Id="rId27" Type="http://schemas.openxmlformats.org/officeDocument/2006/relationships/hyperlink" Target="https://www.youtube.com/shorts/7KSy4O5KtIo" TargetMode="External"/><Relationship Id="rId48" Type="http://schemas.openxmlformats.org/officeDocument/2006/relationships/hyperlink" Target="https://youtu.be/WSoC9uAod_0" TargetMode="External"/><Relationship Id="rId69" Type="http://schemas.openxmlformats.org/officeDocument/2006/relationships/hyperlink" Target="https://youtu.be/z7M8kwz4_wA" TargetMode="External"/><Relationship Id="rId113" Type="http://schemas.openxmlformats.org/officeDocument/2006/relationships/hyperlink" Target="https://www.youtube.com/watch?v=L6dOS2X4bLI" TargetMode="External"/><Relationship Id="rId134" Type="http://schemas.openxmlformats.org/officeDocument/2006/relationships/hyperlink" Target="https://www.youtube.com/watch?v=-4Pfiow4jJE" TargetMode="External"/><Relationship Id="rId80" Type="http://schemas.openxmlformats.org/officeDocument/2006/relationships/hyperlink" Target="https://www.youtube.com/watch?v=CzlQPRT72B0" TargetMode="External"/><Relationship Id="rId155" Type="http://schemas.openxmlformats.org/officeDocument/2006/relationships/hyperlink" Target="https://youtu.be/WDyXnsyiMD4" TargetMode="External"/><Relationship Id="rId176" Type="http://schemas.openxmlformats.org/officeDocument/2006/relationships/hyperlink" Target="https://www.youtube.com/watch?v=U21ZfNw4TT0" TargetMode="External"/><Relationship Id="rId197" Type="http://schemas.openxmlformats.org/officeDocument/2006/relationships/hyperlink" Target="https://youtu.be/wOKZg2OnFeg" TargetMode="External"/><Relationship Id="rId201" Type="http://schemas.openxmlformats.org/officeDocument/2006/relationships/hyperlink" Target="https://youtu.be/4uGd76CissE" TargetMode="External"/><Relationship Id="rId222" Type="http://schemas.openxmlformats.org/officeDocument/2006/relationships/hyperlink" Target="https://www.youtube.com/watch?v=JAoz3s4dZ10" TargetMode="External"/><Relationship Id="rId243" Type="http://schemas.openxmlformats.org/officeDocument/2006/relationships/hyperlink" Target="https://www.canva.com/design/DAGR8FDMXRY/SUAWXQZiusZfgrlLC51b3Q/view?utm_content=DAGR8FDMXRY&amp;utm_campaign=designshare&amp;utm_medium=link&amp;utm_source=editor" TargetMode="External"/><Relationship Id="rId264" Type="http://schemas.openxmlformats.org/officeDocument/2006/relationships/hyperlink" Target="https://www.youtube.com/watch?v=U4LiaufdlZs" TargetMode="External"/><Relationship Id="rId285" Type="http://schemas.openxmlformats.org/officeDocument/2006/relationships/hyperlink" Target="https://www.youtube.com/watch?v=N00-kpRMfVo" TargetMode="External"/><Relationship Id="rId17" Type="http://schemas.openxmlformats.org/officeDocument/2006/relationships/hyperlink" Target="https://www.canva.com/design/DAGMrumeCEk/Lwl8ai9iTEaFvoXsvVoKzQ/view?utm_content=DAGMrumeCEk&amp;utm_campaign=designshare&amp;utm_medium=link&amp;utm_source=editor" TargetMode="External"/><Relationship Id="rId38" Type="http://schemas.openxmlformats.org/officeDocument/2006/relationships/hyperlink" Target="https://youtu.be/SsAvYHNJ4Pc" TargetMode="External"/><Relationship Id="rId59" Type="http://schemas.openxmlformats.org/officeDocument/2006/relationships/hyperlink" Target="https://www.youtube.com/watch?v=djwS-EmovzA" TargetMode="External"/><Relationship Id="rId103" Type="http://schemas.openxmlformats.org/officeDocument/2006/relationships/hyperlink" Target="https://youtu.be/j4WsNBuud4A" TargetMode="External"/><Relationship Id="rId124" Type="http://schemas.openxmlformats.org/officeDocument/2006/relationships/hyperlink" Target="https://www.youtube.com/watch?v=1jPUhsHk5ig" TargetMode="External"/><Relationship Id="rId310" Type="http://schemas.openxmlformats.org/officeDocument/2006/relationships/hyperlink" Target="https://youtube.com/shorts/tzpFPDKnw0c?si=KcAWJpTr5Q6oQL2q" TargetMode="External"/><Relationship Id="rId70" Type="http://schemas.openxmlformats.org/officeDocument/2006/relationships/hyperlink" Target="https://youtu.be/1AWFndnfWoo" TargetMode="External"/><Relationship Id="rId91" Type="http://schemas.openxmlformats.org/officeDocument/2006/relationships/hyperlink" Target="http://www.youtube.com/watch?v=D0xB_KpuNUk" TargetMode="External"/><Relationship Id="rId145" Type="http://schemas.openxmlformats.org/officeDocument/2006/relationships/hyperlink" Target="https://youtu.be/Hd72X2iAWSU" TargetMode="External"/><Relationship Id="rId166" Type="http://schemas.openxmlformats.org/officeDocument/2006/relationships/hyperlink" Target="https://youtu.be/hnT_Ao0n84A" TargetMode="External"/><Relationship Id="rId187" Type="http://schemas.openxmlformats.org/officeDocument/2006/relationships/hyperlink" Target="https://www.youtube.com/watch?v=RxcnpmtYql0&amp;feature=em-upload_owner" TargetMode="External"/><Relationship Id="rId1" Type="http://schemas.openxmlformats.org/officeDocument/2006/relationships/hyperlink" Target="https://www.canva.com/design/DAGHu4rjf2Q/OjLnzQ1A3SY7DgFoOBIulA/view?utm_content=DAGHu4rjf2Q&amp;utm_campaign=designshare&amp;utm_medium=link&amp;utm_source=editor" TargetMode="External"/><Relationship Id="rId212" Type="http://schemas.openxmlformats.org/officeDocument/2006/relationships/hyperlink" Target="https://www.youtube.com/watch?v=PsAce3gFkOI" TargetMode="External"/><Relationship Id="rId233" Type="http://schemas.openxmlformats.org/officeDocument/2006/relationships/hyperlink" Target="https://youtu.be/21vZlKP5GCU" TargetMode="External"/><Relationship Id="rId254" Type="http://schemas.openxmlformats.org/officeDocument/2006/relationships/hyperlink" Target="https://www.canva.com/design/DAGTK9YIDIw/fusW735y3aY7jeCWVTf8VA/view?utm_content=DAGTK9YIDIw&amp;utm_campaign=designshare&amp;utm_medium=link&amp;utm_source=editor" TargetMode="External"/><Relationship Id="rId28" Type="http://schemas.openxmlformats.org/officeDocument/2006/relationships/hyperlink" Target="https://www.youtube.com/watch?v=hjjlMONLnxM" TargetMode="External"/><Relationship Id="rId49" Type="http://schemas.openxmlformats.org/officeDocument/2006/relationships/hyperlink" Target="https://youtu.be/2vQYhanH2iE" TargetMode="External"/><Relationship Id="rId114" Type="http://schemas.openxmlformats.org/officeDocument/2006/relationships/hyperlink" Target="https://www.youtube.com/watch?v=UXzGtOaVZv8" TargetMode="External"/><Relationship Id="rId275" Type="http://schemas.openxmlformats.org/officeDocument/2006/relationships/hyperlink" Target="https://www.youtube.com/watch?v=BgyMHMWWNEo&amp;feature=em-upload_owner" TargetMode="External"/><Relationship Id="rId296" Type="http://schemas.openxmlformats.org/officeDocument/2006/relationships/hyperlink" Target="https://www.canva.com/design/DAGYI_Cudfo/_Il1EazPSREHwRvGg-S-9w/view?utm_content=DAGYI_Cudfo&amp;utm_campaign=designshare&amp;utm_medium=link&amp;utm_source=editor" TargetMode="External"/><Relationship Id="rId300" Type="http://schemas.openxmlformats.org/officeDocument/2006/relationships/hyperlink" Target="https://www.youtube.com/watch?v=Yo5URgtOHEQ" TargetMode="External"/><Relationship Id="rId60" Type="http://schemas.openxmlformats.org/officeDocument/2006/relationships/hyperlink" Target="https://www.youtube.com/watch?v=cLYgkFW9xc0" TargetMode="External"/><Relationship Id="rId81" Type="http://schemas.openxmlformats.org/officeDocument/2006/relationships/hyperlink" Target="https://www.youtube.com/watch?v=2YsgOzNgv38" TargetMode="External"/><Relationship Id="rId135" Type="http://schemas.openxmlformats.org/officeDocument/2006/relationships/hyperlink" Target="https://youtu.be/c9-UKFee1As" TargetMode="External"/><Relationship Id="rId156" Type="http://schemas.openxmlformats.org/officeDocument/2006/relationships/hyperlink" Target="https://youtu.be/nzUuzKfYh0U" TargetMode="External"/><Relationship Id="rId177" Type="http://schemas.openxmlformats.org/officeDocument/2006/relationships/hyperlink" Target="http://www.youtube.com/watch?v=A_Yxd9hN0cs" TargetMode="External"/><Relationship Id="rId198" Type="http://schemas.openxmlformats.org/officeDocument/2006/relationships/hyperlink" Target="https://www.youtube.com/watch?v=c4weMVvOa94" TargetMode="External"/><Relationship Id="rId202" Type="http://schemas.openxmlformats.org/officeDocument/2006/relationships/hyperlink" Target="https://www.youtube.com/watch?v=1b1tF7wqCUo" TargetMode="External"/><Relationship Id="rId223" Type="http://schemas.openxmlformats.org/officeDocument/2006/relationships/hyperlink" Target="https://www.youtube.com/watch?v=vU9aehvrxNQ" TargetMode="External"/><Relationship Id="rId244" Type="http://schemas.openxmlformats.org/officeDocument/2006/relationships/hyperlink" Target="https://www.canva.com/design/DAGR8Oeuqho/4zjVKCTRtxIFoQf4YIxZFA/view?utm_content=DAGR8Oeuqho&amp;utm_campaign=designshare&amp;utm_medium=link&amp;utm_source=editor" TargetMode="External"/><Relationship Id="rId18" Type="http://schemas.openxmlformats.org/officeDocument/2006/relationships/hyperlink" Target="https://www.canva.com/design/DAGMrshiw2w/i9wOcBOCwiri76CYQSDbaw/view?utm_content=DAGMrshiw2w&amp;utm_campaign=designshare&amp;utm_medium=link&amp;utm_source=editor" TargetMode="External"/><Relationship Id="rId39" Type="http://schemas.openxmlformats.org/officeDocument/2006/relationships/hyperlink" Target="https://www.youtube.com/watch?v=bCjyUkXog5g" TargetMode="External"/><Relationship Id="rId265" Type="http://schemas.openxmlformats.org/officeDocument/2006/relationships/hyperlink" Target="https://www.youtube.com/watch?v=jX4gZgNvHbo" TargetMode="External"/><Relationship Id="rId286" Type="http://schemas.openxmlformats.org/officeDocument/2006/relationships/hyperlink" Target="https://www.youtube.com/watch?v=Wcntz31TPM8" TargetMode="External"/><Relationship Id="rId50" Type="http://schemas.openxmlformats.org/officeDocument/2006/relationships/hyperlink" Target="https://www.youtube.com/watch?v=m0wSNSIOL2s" TargetMode="External"/><Relationship Id="rId104" Type="http://schemas.openxmlformats.org/officeDocument/2006/relationships/hyperlink" Target="https://youtu.be/TvroLjAK3sQ" TargetMode="External"/><Relationship Id="rId125" Type="http://schemas.openxmlformats.org/officeDocument/2006/relationships/hyperlink" Target="https://www.youtube.com/watch?v=CSnhR1p42dk" TargetMode="External"/><Relationship Id="rId146" Type="http://schemas.openxmlformats.org/officeDocument/2006/relationships/hyperlink" Target="https://www.youtube.com/shorts/yR9ZCsJL6k8" TargetMode="External"/><Relationship Id="rId167" Type="http://schemas.openxmlformats.org/officeDocument/2006/relationships/hyperlink" Target="https://youtu.be/2MdHk-5RCJ4" TargetMode="External"/><Relationship Id="rId188" Type="http://schemas.openxmlformats.org/officeDocument/2006/relationships/hyperlink" Target="https://www.youtube.com/watch?v=ICpR8pI4Pls" TargetMode="External"/><Relationship Id="rId311" Type="http://schemas.openxmlformats.org/officeDocument/2006/relationships/printerSettings" Target="../printerSettings/printerSettings1.bin"/><Relationship Id="rId71" Type="http://schemas.openxmlformats.org/officeDocument/2006/relationships/hyperlink" Target="https://youtu.be/GLaLNH2_RjA" TargetMode="External"/><Relationship Id="rId92" Type="http://schemas.openxmlformats.org/officeDocument/2006/relationships/hyperlink" Target="https://www.youtube.com/watch?v=MZPpOmz15qI" TargetMode="External"/><Relationship Id="rId213" Type="http://schemas.openxmlformats.org/officeDocument/2006/relationships/hyperlink" Target="https://www.youtube.com/watch?v=_o-DBEkT3vk" TargetMode="External"/><Relationship Id="rId234" Type="http://schemas.openxmlformats.org/officeDocument/2006/relationships/hyperlink" Target="https://youtu.be/21vZlKP5GCU" TargetMode="External"/><Relationship Id="rId2" Type="http://schemas.openxmlformats.org/officeDocument/2006/relationships/hyperlink" Target="https://www.canva.com/design/DAGAsmUe-6M/I68cWlJXOL3nNFWkqSoI2Q/view?utm_content=DAGAsmUe-6M&amp;utm_campaign=designshare&amp;utm_medium=link&amp;utm_source=editorv" TargetMode="External"/><Relationship Id="rId29" Type="http://schemas.openxmlformats.org/officeDocument/2006/relationships/hyperlink" Target="https://www.youtube.com/watch?v=dXo4QBlyz4Q" TargetMode="External"/><Relationship Id="rId255" Type="http://schemas.openxmlformats.org/officeDocument/2006/relationships/hyperlink" Target="https://youtu.be/hqRVIH8Gj4o" TargetMode="External"/><Relationship Id="rId276" Type="http://schemas.openxmlformats.org/officeDocument/2006/relationships/hyperlink" Target="https://www.youtube.com/watch?v=zvi_fx93bO4" TargetMode="External"/><Relationship Id="rId297" Type="http://schemas.openxmlformats.org/officeDocument/2006/relationships/hyperlink" Target="https://www.canva.com/design/DAGYI6h0WOI/jay-o0E-RT1lKDVNoXBSvg/view?utm_content=DAGYI6h0WOI&amp;utm_campaign=designshare&amp;utm_medium=link&amp;utm_source=edito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youtube.com/watch?v=mmTtfz3rnPg" TargetMode="External"/><Relationship Id="rId117" Type="http://schemas.openxmlformats.org/officeDocument/2006/relationships/hyperlink" Target="https://youtu.be/dHG89fT-KLg" TargetMode="External"/><Relationship Id="rId21" Type="http://schemas.openxmlformats.org/officeDocument/2006/relationships/hyperlink" Target="https://youtu.be/1B27VXvOf80" TargetMode="External"/><Relationship Id="rId42" Type="http://schemas.openxmlformats.org/officeDocument/2006/relationships/hyperlink" Target="https://youtu.be/j2Ez0kR4PYo" TargetMode="External"/><Relationship Id="rId47" Type="http://schemas.openxmlformats.org/officeDocument/2006/relationships/hyperlink" Target="https://youtu.be/z7M8kwz4_wA" TargetMode="External"/><Relationship Id="rId63" Type="http://schemas.openxmlformats.org/officeDocument/2006/relationships/hyperlink" Target="https://youtu.be/Ywy8iDnvZ30" TargetMode="External"/><Relationship Id="rId68" Type="http://schemas.openxmlformats.org/officeDocument/2006/relationships/hyperlink" Target="https://www.youtube.com/watch?v=-9DwWS2upLk" TargetMode="External"/><Relationship Id="rId84" Type="http://schemas.openxmlformats.org/officeDocument/2006/relationships/hyperlink" Target="https://youtu.be/vScLzXZz5cs" TargetMode="External"/><Relationship Id="rId89" Type="http://schemas.openxmlformats.org/officeDocument/2006/relationships/hyperlink" Target="https://www.youtube.com/watch?v=midHGmnmfPA" TargetMode="External"/><Relationship Id="rId112" Type="http://schemas.openxmlformats.org/officeDocument/2006/relationships/hyperlink" Target="https://youtu.be/nzUuzKfYh0U" TargetMode="External"/><Relationship Id="rId133" Type="http://schemas.openxmlformats.org/officeDocument/2006/relationships/hyperlink" Target="https://youtu.be/21vZlKP5GCU" TargetMode="External"/><Relationship Id="rId138" Type="http://schemas.openxmlformats.org/officeDocument/2006/relationships/hyperlink" Target="https://www.canva.com/design/DAGR75_lojE/3AfgYmYBQlpBtoUe4zzOJQ/view?utm_content=DAGR75_lojE&amp;utm_campaign=designshare&amp;utm_medium=link&amp;utm_source=editor" TargetMode="External"/><Relationship Id="rId154" Type="http://schemas.openxmlformats.org/officeDocument/2006/relationships/hyperlink" Target="https://www.youtube.com/watch?v=4PW_ZO_Z7zE" TargetMode="External"/><Relationship Id="rId159" Type="http://schemas.openxmlformats.org/officeDocument/2006/relationships/hyperlink" Target="https://www.youtube.com/watch?v=edZmedXf-bA" TargetMode="External"/><Relationship Id="rId16" Type="http://schemas.openxmlformats.org/officeDocument/2006/relationships/hyperlink" Target="https://www.canva.com/design/DAGMrshiw2w/i9wOcBOCwiri76CYQSDbaw/view?utm_content=DAGMrshiw2w&amp;utm_campaign=designshare&amp;utm_medium=link&amp;utm_source=editor" TargetMode="External"/><Relationship Id="rId107" Type="http://schemas.openxmlformats.org/officeDocument/2006/relationships/hyperlink" Target="https://youtu.be/jutWbligB7Q" TargetMode="External"/><Relationship Id="rId11" Type="http://schemas.openxmlformats.org/officeDocument/2006/relationships/hyperlink" Target="https://www.canva.com/design/DAGRk62ECqU/d9F1ogsmcoR8lteLnmfVIw/view?utm_content=DAGRk62ECqU&amp;utm_campaign=designshare&amp;utm_medium=link&amp;utm_source=editor" TargetMode="External"/><Relationship Id="rId32" Type="http://schemas.openxmlformats.org/officeDocument/2006/relationships/hyperlink" Target="https://youtu.be/yK-tUrieJvw" TargetMode="External"/><Relationship Id="rId37" Type="http://schemas.openxmlformats.org/officeDocument/2006/relationships/hyperlink" Target="https://youtu.be/WSoC9uAod_0" TargetMode="External"/><Relationship Id="rId53" Type="http://schemas.openxmlformats.org/officeDocument/2006/relationships/hyperlink" Target="https://youtu.be/u9gGCasLHX4" TargetMode="External"/><Relationship Id="rId58" Type="http://schemas.openxmlformats.org/officeDocument/2006/relationships/hyperlink" Target="https://youtu.be/7m1N5-HmcwA" TargetMode="External"/><Relationship Id="rId74" Type="http://schemas.openxmlformats.org/officeDocument/2006/relationships/hyperlink" Target="https://www.youtube.com/watch?v=cxCWAo3P_f8" TargetMode="External"/><Relationship Id="rId79" Type="http://schemas.openxmlformats.org/officeDocument/2006/relationships/hyperlink" Target="https://www.youtube.com/watch?v=fuhOgX7wTiI" TargetMode="External"/><Relationship Id="rId102" Type="http://schemas.openxmlformats.org/officeDocument/2006/relationships/hyperlink" Target="https://www.youtube.com/shorts/yR9ZCsJL6k8" TargetMode="External"/><Relationship Id="rId123" Type="http://schemas.openxmlformats.org/officeDocument/2006/relationships/hyperlink" Target="https://youtu.be/vnH09PjsosQ" TargetMode="External"/><Relationship Id="rId128" Type="http://schemas.openxmlformats.org/officeDocument/2006/relationships/hyperlink" Target="https://youtu.be/21vZlKP5GCU" TargetMode="External"/><Relationship Id="rId144" Type="http://schemas.openxmlformats.org/officeDocument/2006/relationships/hyperlink" Target="https://www.canva.com/design/DAGTnwQYEUo/UYWz38kxVvyoGTwHKr9ELg/view?utm_content=DAGTnwQYEUo&amp;utm_campaign=designshare&amp;utm_medium=link&amp;utm_source=editor" TargetMode="External"/><Relationship Id="rId149" Type="http://schemas.openxmlformats.org/officeDocument/2006/relationships/hyperlink" Target="https://www.youtube.com/watch?v=t92XrnYyRsc" TargetMode="External"/><Relationship Id="rId5" Type="http://schemas.openxmlformats.org/officeDocument/2006/relationships/hyperlink" Target="https://www.canva.com/design/DAGRk62ECqU/d9F1ogsmcoR8lteLnmfVIw/view?utm_content=DAGRk62ECqU&amp;utm_campaign=designshare&amp;utm_medium=link&amp;utm_source=editor" TargetMode="External"/><Relationship Id="rId90" Type="http://schemas.openxmlformats.org/officeDocument/2006/relationships/hyperlink" Target="https://www.youtube.com/watch?v=-4Pfiow4jJE" TargetMode="External"/><Relationship Id="rId95" Type="http://schemas.openxmlformats.org/officeDocument/2006/relationships/hyperlink" Target="https://youtu.be/oP8JOf-wvVw" TargetMode="External"/><Relationship Id="rId160" Type="http://schemas.openxmlformats.org/officeDocument/2006/relationships/printerSettings" Target="../printerSettings/printerSettings2.bin"/><Relationship Id="rId22" Type="http://schemas.openxmlformats.org/officeDocument/2006/relationships/hyperlink" Target="https://youtu.be/hGAadjOt-Z0" TargetMode="External"/><Relationship Id="rId27" Type="http://schemas.openxmlformats.org/officeDocument/2006/relationships/hyperlink" Target="https://youtu.be/SsAvYHNJ4Pc" TargetMode="External"/><Relationship Id="rId43" Type="http://schemas.openxmlformats.org/officeDocument/2006/relationships/hyperlink" Target="https://youtu.be/A-dgjkOqcew" TargetMode="External"/><Relationship Id="rId48" Type="http://schemas.openxmlformats.org/officeDocument/2006/relationships/hyperlink" Target="https://youtu.be/1AWFndnfWoo" TargetMode="External"/><Relationship Id="rId64" Type="http://schemas.openxmlformats.org/officeDocument/2006/relationships/hyperlink" Target="https://youtu.be/LVbf8NWn1Hw" TargetMode="External"/><Relationship Id="rId69" Type="http://schemas.openxmlformats.org/officeDocument/2006/relationships/hyperlink" Target="https://www.youtube.com/watch?v=VWoD7kMwYY8" TargetMode="External"/><Relationship Id="rId113" Type="http://schemas.openxmlformats.org/officeDocument/2006/relationships/hyperlink" Target="https://youtu.be/NXe601g6OBw" TargetMode="External"/><Relationship Id="rId118" Type="http://schemas.openxmlformats.org/officeDocument/2006/relationships/hyperlink" Target="https://youtu.be/cya-G8iYOqY" TargetMode="External"/><Relationship Id="rId134" Type="http://schemas.openxmlformats.org/officeDocument/2006/relationships/hyperlink" Target="https://youtu.be/21vZlKP5GCU" TargetMode="External"/><Relationship Id="rId139" Type="http://schemas.openxmlformats.org/officeDocument/2006/relationships/hyperlink" Target="https://www.canva.com/design/DAGR8QHyMos/Rt2Qw36Si9o5bhZObcsTTg/view?utm_content=DAGR8QHyMos&amp;utm_campaign=designshare&amp;utm_medium=link&amp;utm_source=editor" TargetMode="External"/><Relationship Id="rId80" Type="http://schemas.openxmlformats.org/officeDocument/2006/relationships/hyperlink" Target="https://www.youtube.com/watch?v=c4weMVvOa94" TargetMode="External"/><Relationship Id="rId85" Type="http://schemas.openxmlformats.org/officeDocument/2006/relationships/hyperlink" Target="https://youtu.be/gm8ueR0mbPw" TargetMode="External"/><Relationship Id="rId150" Type="http://schemas.openxmlformats.org/officeDocument/2006/relationships/hyperlink" Target="https://www.youtube.com/watch?v=qO2mfvGb9qw" TargetMode="External"/><Relationship Id="rId155" Type="http://schemas.openxmlformats.org/officeDocument/2006/relationships/hyperlink" Target="https://www.youtube.com/watch?v=Yo5URgtOHEQ" TargetMode="External"/><Relationship Id="rId12" Type="http://schemas.openxmlformats.org/officeDocument/2006/relationships/hyperlink" Target="https://www.canva.com/design/DAGMro_M4-E/Lnv7iB43D41UNZLpqNgWmA/view?utm_content=DAGMro_M4-E&amp;utm_campaign=designshare&amp;utm_medium=link&amp;utm_source=editor" TargetMode="External"/><Relationship Id="rId17" Type="http://schemas.openxmlformats.org/officeDocument/2006/relationships/hyperlink" Target="https://www.canva.com/design/DAGRlNeaQP4/ajps8roLQy0zfrh-e9sF8g/view?utm_content=DAGRlNeaQP4&amp;utm_campaign=designshare&amp;utm_medium=link&amp;utm_source=editor" TargetMode="External"/><Relationship Id="rId33" Type="http://schemas.openxmlformats.org/officeDocument/2006/relationships/hyperlink" Target="https://youtu.be/rN6vTm95lX8" TargetMode="External"/><Relationship Id="rId38" Type="http://schemas.openxmlformats.org/officeDocument/2006/relationships/hyperlink" Target="https://youtu.be/2vQYhanH2iE" TargetMode="External"/><Relationship Id="rId59" Type="http://schemas.openxmlformats.org/officeDocument/2006/relationships/hyperlink" Target="https://youtu.be/xV0LwKPdeDU" TargetMode="External"/><Relationship Id="rId103" Type="http://schemas.openxmlformats.org/officeDocument/2006/relationships/hyperlink" Target="https://www.youtube.com/watch?v=vwfYf3GitPY" TargetMode="External"/><Relationship Id="rId108" Type="http://schemas.openxmlformats.org/officeDocument/2006/relationships/hyperlink" Target="https://youtu.be/vznDJjGG63A" TargetMode="External"/><Relationship Id="rId124" Type="http://schemas.openxmlformats.org/officeDocument/2006/relationships/hyperlink" Target="https://youtu.be/4uGd76CissE" TargetMode="External"/><Relationship Id="rId129" Type="http://schemas.openxmlformats.org/officeDocument/2006/relationships/hyperlink" Target="https://youtu.be/21vZlKP5GCU" TargetMode="External"/><Relationship Id="rId20" Type="http://schemas.openxmlformats.org/officeDocument/2006/relationships/hyperlink" Target="https://www.canva.com/design/DAGRlLCwZdw/ePBI-gQfmqFezQc37hTp7Q/view?utm_content=DAGRlLCwZdw&amp;utm_campaign=designshare&amp;utm_medium=link&amp;utm_source=editor" TargetMode="External"/><Relationship Id="rId41" Type="http://schemas.openxmlformats.org/officeDocument/2006/relationships/hyperlink" Target="https://youtu.be/2vQYhanH2iE" TargetMode="External"/><Relationship Id="rId54" Type="http://schemas.openxmlformats.org/officeDocument/2006/relationships/hyperlink" Target="https://youtu.be/VpvRm1b4ZU0" TargetMode="External"/><Relationship Id="rId62" Type="http://schemas.openxmlformats.org/officeDocument/2006/relationships/hyperlink" Target="https://youtu.be/TvroLjAK3sQ" TargetMode="External"/><Relationship Id="rId70" Type="http://schemas.openxmlformats.org/officeDocument/2006/relationships/hyperlink" Target="https://www.youtube.com/watch?v=L6dOS2X4bLI" TargetMode="External"/><Relationship Id="rId75" Type="http://schemas.openxmlformats.org/officeDocument/2006/relationships/hyperlink" Target="https://youtu.be/lD4WDqWecj4" TargetMode="External"/><Relationship Id="rId83" Type="http://schemas.openxmlformats.org/officeDocument/2006/relationships/hyperlink" Target="https://www.youtube.com/watch?v=1cGnejVRLGY&amp;t=126s" TargetMode="External"/><Relationship Id="rId88" Type="http://schemas.openxmlformats.org/officeDocument/2006/relationships/hyperlink" Target="https://www.youtube.com/watch?v=Ou7y5iXtWEE" TargetMode="External"/><Relationship Id="rId91" Type="http://schemas.openxmlformats.org/officeDocument/2006/relationships/hyperlink" Target="https://youtu.be/c9-UKFee1As" TargetMode="External"/><Relationship Id="rId96" Type="http://schemas.openxmlformats.org/officeDocument/2006/relationships/hyperlink" Target="https://youtu.be/tUtVB4mK0AI" TargetMode="External"/><Relationship Id="rId111" Type="http://schemas.openxmlformats.org/officeDocument/2006/relationships/hyperlink" Target="https://youtu.be/WDyXnsyiMD4" TargetMode="External"/><Relationship Id="rId132" Type="http://schemas.openxmlformats.org/officeDocument/2006/relationships/hyperlink" Target="https://youtu.be/21vZlKP5GCU" TargetMode="External"/><Relationship Id="rId140" Type="http://schemas.openxmlformats.org/officeDocument/2006/relationships/hyperlink" Target="https://www.canva.com/design/DAGR9FQAuHQ/CIpZzH8_q-Fl5sZUm6g3pw/view?utm_content=DAGR9FQAuHQ&amp;utm_campaign=designshare&amp;utm_medium=link&amp;utm_source=editor" TargetMode="External"/><Relationship Id="rId145" Type="http://schemas.openxmlformats.org/officeDocument/2006/relationships/hyperlink" Target="https://youtube.com/shorts/mOod3Z-wWrI?feature=share" TargetMode="External"/><Relationship Id="rId153" Type="http://schemas.openxmlformats.org/officeDocument/2006/relationships/hyperlink" Target="https://www.youtube.com/watch?v=MPNjvQs-CFk" TargetMode="External"/><Relationship Id="rId161" Type="http://schemas.openxmlformats.org/officeDocument/2006/relationships/drawing" Target="../drawings/drawing2.xml"/><Relationship Id="rId1" Type="http://schemas.openxmlformats.org/officeDocument/2006/relationships/hyperlink" Target="https://www.canva.com/design/DAGRk7gCBqw/tCC2E1mf9UWJO6-siyn7FQ/view?utm_content=DAGRk7gCBqw&amp;utm_campaign=designshare&amp;utm_medium=link&amp;utm_source=editor" TargetMode="External"/><Relationship Id="rId6" Type="http://schemas.openxmlformats.org/officeDocument/2006/relationships/hyperlink" Target="https://www.canva.com/design/DAGRky9fa9g/QKfl-AJqBFGb9lCC28MYOw/view?utm_content=DAGRky9fa9g&amp;utm_campaign=designshare&amp;utm_medium=link&amp;utm_source=editor" TargetMode="External"/><Relationship Id="rId15" Type="http://schemas.openxmlformats.org/officeDocument/2006/relationships/hyperlink" Target="https://www.canva.com/design/DAGMrumeCEk/Lwl8ai9iTEaFvoXsvVoKzQ/view?utm_content=DAGMrumeCEk&amp;utm_campaign=designshare&amp;utm_medium=link&amp;utm_source=editor" TargetMode="External"/><Relationship Id="rId23" Type="http://schemas.openxmlformats.org/officeDocument/2006/relationships/hyperlink" Target="https://studio.youtube.com/video/MrclsCOavRA/edit" TargetMode="External"/><Relationship Id="rId28" Type="http://schemas.openxmlformats.org/officeDocument/2006/relationships/hyperlink" Target="https://www.youtube.com/watch?v=bCjyUkXog5g" TargetMode="External"/><Relationship Id="rId36" Type="http://schemas.openxmlformats.org/officeDocument/2006/relationships/hyperlink" Target="https://www.youtube.com/watch?v=JmMt8GaCDCA" TargetMode="External"/><Relationship Id="rId49" Type="http://schemas.openxmlformats.org/officeDocument/2006/relationships/hyperlink" Target="https://youtu.be/GLaLNH2_RjA" TargetMode="External"/><Relationship Id="rId57" Type="http://schemas.openxmlformats.org/officeDocument/2006/relationships/hyperlink" Target="https://youtu.be/9Xvwzyfe7cs" TargetMode="External"/><Relationship Id="rId106" Type="http://schemas.openxmlformats.org/officeDocument/2006/relationships/hyperlink" Target="https://youtu.be/FdBRRgWJy5A" TargetMode="External"/><Relationship Id="rId114" Type="http://schemas.openxmlformats.org/officeDocument/2006/relationships/hyperlink" Target="https://youtu.be/qydnSdNyKUI" TargetMode="External"/><Relationship Id="rId119" Type="http://schemas.openxmlformats.org/officeDocument/2006/relationships/hyperlink" Target="https://youtu.be/DkXhoK1R-Gg" TargetMode="External"/><Relationship Id="rId127" Type="http://schemas.openxmlformats.org/officeDocument/2006/relationships/hyperlink" Target="https://youtu.be/e-Slf8repDM" TargetMode="External"/><Relationship Id="rId10" Type="http://schemas.openxmlformats.org/officeDocument/2006/relationships/hyperlink" Target="https://www.canva.com/design/DAGMlqlJmFU/KuLBG8Hepwk14_Sos-dcKw/view?utm_content=DAGMlqlJmFU&amp;utm_campaign=designshare&amp;utm_medium=link&amp;utm_source=editor" TargetMode="External"/><Relationship Id="rId31" Type="http://schemas.openxmlformats.org/officeDocument/2006/relationships/hyperlink" Target="https://youtu.be/CBjpXg7fy4U" TargetMode="External"/><Relationship Id="rId44" Type="http://schemas.openxmlformats.org/officeDocument/2006/relationships/hyperlink" Target="https://youtu.be/il7NO6U2cMU" TargetMode="External"/><Relationship Id="rId52" Type="http://schemas.openxmlformats.org/officeDocument/2006/relationships/hyperlink" Target="https://youtu.be/MVy9DziK7RA" TargetMode="External"/><Relationship Id="rId60" Type="http://schemas.openxmlformats.org/officeDocument/2006/relationships/hyperlink" Target="https://youtu.be/d-9JUslDMRY" TargetMode="External"/><Relationship Id="rId65" Type="http://schemas.openxmlformats.org/officeDocument/2006/relationships/hyperlink" Target="https://www.youtube.com/watch?v=7oeRpLxJUHs" TargetMode="External"/><Relationship Id="rId73" Type="http://schemas.openxmlformats.org/officeDocument/2006/relationships/hyperlink" Target="https://www.youtube.com/watch?v=pWhPZaQmQbw" TargetMode="External"/><Relationship Id="rId78" Type="http://schemas.openxmlformats.org/officeDocument/2006/relationships/hyperlink" Target="https://www.youtube.com/watch?v=bfQg6nuKLc4" TargetMode="External"/><Relationship Id="rId81" Type="http://schemas.openxmlformats.org/officeDocument/2006/relationships/hyperlink" Target="https://www.youtube.com/watch?v=1jPUhsHk5ig" TargetMode="External"/><Relationship Id="rId86" Type="http://schemas.openxmlformats.org/officeDocument/2006/relationships/hyperlink" Target="https://www.youtube.com/watch?v=apHwpXINKu8" TargetMode="External"/><Relationship Id="rId94" Type="http://schemas.openxmlformats.org/officeDocument/2006/relationships/hyperlink" Target="https://www.youtube.com/watch?v=XjR8n5w9gZs" TargetMode="External"/><Relationship Id="rId99" Type="http://schemas.openxmlformats.org/officeDocument/2006/relationships/hyperlink" Target="https://youtu.be/fq7Hs5q6HPc" TargetMode="External"/><Relationship Id="rId101" Type="http://schemas.openxmlformats.org/officeDocument/2006/relationships/hyperlink" Target="https://youtu.be/Hd72X2iAWSU" TargetMode="External"/><Relationship Id="rId122" Type="http://schemas.openxmlformats.org/officeDocument/2006/relationships/hyperlink" Target="https://youtu.be/PR1ba1sJpbQ" TargetMode="External"/><Relationship Id="rId130" Type="http://schemas.openxmlformats.org/officeDocument/2006/relationships/hyperlink" Target="https://youtu.be/21vZlKP5GCU" TargetMode="External"/><Relationship Id="rId135" Type="http://schemas.openxmlformats.org/officeDocument/2006/relationships/hyperlink" Target="https://youtu.be/21vZlKP5GCU" TargetMode="External"/><Relationship Id="rId143" Type="http://schemas.openxmlformats.org/officeDocument/2006/relationships/hyperlink" Target="https://www.canva.com/design/DAGTn3ggQk0/59RlBIDQqmgrmTFh8SgE7Q/view?utm_content=DAGTn3ggQk0&amp;utm_campaign=designshare&amp;utm_medium=link&amp;utm_source=editor" TargetMode="External"/><Relationship Id="rId148" Type="http://schemas.openxmlformats.org/officeDocument/2006/relationships/hyperlink" Target="https://www.canva.com/design/DAGYI1-K9PE/Oaq1wZQVhdneZZcJI03nSA/view?utm_content=DAGYI1-K9PE&amp;utm_campaign=designshare&amp;utm_medium=link&amp;utm_source=editor" TargetMode="External"/><Relationship Id="rId151" Type="http://schemas.openxmlformats.org/officeDocument/2006/relationships/hyperlink" Target="https://www.canva.com/design/DAGYI_Cudfo/_Il1EazPSREHwRvGg-S-9w/view?utm_content=DAGYI_Cudfo&amp;utm_campaign=designshare&amp;utm_medium=link&amp;utm_source=editor" TargetMode="External"/><Relationship Id="rId156" Type="http://schemas.openxmlformats.org/officeDocument/2006/relationships/hyperlink" Target="https://youtu.be/OYRdQp05GZo" TargetMode="External"/><Relationship Id="rId4" Type="http://schemas.openxmlformats.org/officeDocument/2006/relationships/hyperlink" Target="https://www.canva.com/design/DAGRk5dwddM/PVUIfqJ2UKBawVWoDTx-9A/view?utm_content=DAGRk5dwddM&amp;utm_campaign=designshare&amp;utm_medium=link&amp;utm_source=editor" TargetMode="External"/><Relationship Id="rId9" Type="http://schemas.openxmlformats.org/officeDocument/2006/relationships/hyperlink" Target="https://www.canva.com/design/DAGRkyxSp20/K8N2ADdPKup8X7i8DSq_hw/view?utm_content=DAGRkyxSp20&amp;utm_campaign=designshare&amp;utm_medium=link&amp;utm_source=editor" TargetMode="External"/><Relationship Id="rId13" Type="http://schemas.openxmlformats.org/officeDocument/2006/relationships/hyperlink" Target="https://www.canva.com/design/DAGMrxsMQss/BzU3w1fnkpvzRUmKjWADfQ/view?utm_content=DAGMrxsMQss&amp;utm_campaign=designshare&amp;utm_medium=link&amp;utm_source=editor" TargetMode="External"/><Relationship Id="rId18" Type="http://schemas.openxmlformats.org/officeDocument/2006/relationships/hyperlink" Target="https://www.canva.com/design/DAGRlC1N8vo/XA9A_YFLg_3sgQMcc8441w/view?utm_content=DAGRlC1N8vo&amp;utm_campaign=designshare&amp;utm_medium=link&amp;utm_source=editor" TargetMode="External"/><Relationship Id="rId39" Type="http://schemas.openxmlformats.org/officeDocument/2006/relationships/hyperlink" Target="https://www.youtube.com/watch?v=m0wSNSIOL2s" TargetMode="External"/><Relationship Id="rId109" Type="http://schemas.openxmlformats.org/officeDocument/2006/relationships/hyperlink" Target="https://youtu.be/3CeIyY0E0BE" TargetMode="External"/><Relationship Id="rId34" Type="http://schemas.openxmlformats.org/officeDocument/2006/relationships/hyperlink" Target="https://youtu.be/D68AnZo6qlg" TargetMode="External"/><Relationship Id="rId50" Type="http://schemas.openxmlformats.org/officeDocument/2006/relationships/hyperlink" Target="https://youtu.be/PnkNX_WHvCw" TargetMode="External"/><Relationship Id="rId55" Type="http://schemas.openxmlformats.org/officeDocument/2006/relationships/hyperlink" Target="https://youtu.be/B9bTxZV4QpA" TargetMode="External"/><Relationship Id="rId76" Type="http://schemas.openxmlformats.org/officeDocument/2006/relationships/hyperlink" Target="https://youtu.be/9KIjvngUNq0" TargetMode="External"/><Relationship Id="rId97" Type="http://schemas.openxmlformats.org/officeDocument/2006/relationships/hyperlink" Target="https://youtu.be/gHlUniZtPIs" TargetMode="External"/><Relationship Id="rId104" Type="http://schemas.openxmlformats.org/officeDocument/2006/relationships/hyperlink" Target="https://youtu.be/IF18mH2xEl0" TargetMode="External"/><Relationship Id="rId120" Type="http://schemas.openxmlformats.org/officeDocument/2006/relationships/hyperlink" Target="https://youtu.be/wOKZg2OnFeg" TargetMode="External"/><Relationship Id="rId125" Type="http://schemas.openxmlformats.org/officeDocument/2006/relationships/hyperlink" Target="https://www.youtube.com/watch?v=1b1tF7wqCUo" TargetMode="External"/><Relationship Id="rId141" Type="http://schemas.openxmlformats.org/officeDocument/2006/relationships/hyperlink" Target="https://www.canva.com/design/DAGTK3anXww/4Vd-SX2IO425hbFNnl8eFg/view?utm_content=DAGTK3anXww&amp;utm_campaign=designshare&amp;utm_medium=link&amp;utm_source=editor" TargetMode="External"/><Relationship Id="rId146" Type="http://schemas.openxmlformats.org/officeDocument/2006/relationships/hyperlink" Target="https://youtube.com/shorts/loY9YBcFF3A?feature=share" TargetMode="External"/><Relationship Id="rId7" Type="http://schemas.openxmlformats.org/officeDocument/2006/relationships/hyperlink" Target="https://www.canva.com/design/DAGNVjt8Y0c/awGjgh1C6FZZdZfgADuq_Q/view?utm_content=DAGNVjt8Y0c&amp;utm_campaign=designshare&amp;utm_medium=link&amp;utm_source=editor" TargetMode="External"/><Relationship Id="rId71" Type="http://schemas.openxmlformats.org/officeDocument/2006/relationships/hyperlink" Target="https://www.youtube.com/watch?v=UXzGtOaVZv8" TargetMode="External"/><Relationship Id="rId92" Type="http://schemas.openxmlformats.org/officeDocument/2006/relationships/hyperlink" Target="https://www.youtube.com/watch?v=_OdGJhw_Zac" TargetMode="External"/><Relationship Id="rId2" Type="http://schemas.openxmlformats.org/officeDocument/2006/relationships/hyperlink" Target="https://www.canva.com/design/DAGRkwp_snM/xTq-wYrZ334dbOXZmXI5uA/view?utm_content=DAGRkwp_snM&amp;utm_campaign=designshare&amp;utm_medium=link&amp;utm_source=editor" TargetMode="External"/><Relationship Id="rId29" Type="http://schemas.openxmlformats.org/officeDocument/2006/relationships/hyperlink" Target="https://youtu.be/_KSLS6Prsuw" TargetMode="External"/><Relationship Id="rId24" Type="http://schemas.openxmlformats.org/officeDocument/2006/relationships/hyperlink" Target="https://youtu.be/t-moxFaSX0w" TargetMode="External"/><Relationship Id="rId40" Type="http://schemas.openxmlformats.org/officeDocument/2006/relationships/hyperlink" Target="https://www.youtube.com/watch?v=fvLcUyHDYq0" TargetMode="External"/><Relationship Id="rId45" Type="http://schemas.openxmlformats.org/officeDocument/2006/relationships/hyperlink" Target="https://youtu.be/pu5PaTRQM-A" TargetMode="External"/><Relationship Id="rId66" Type="http://schemas.openxmlformats.org/officeDocument/2006/relationships/hyperlink" Target="https://www.youtube.com/watch?v=uCbh4qEPdwE" TargetMode="External"/><Relationship Id="rId87" Type="http://schemas.openxmlformats.org/officeDocument/2006/relationships/hyperlink" Target="https://youtu.be/8lfg_N0DAnw?si=jFEl_J_hxKyTE3_F" TargetMode="External"/><Relationship Id="rId110" Type="http://schemas.openxmlformats.org/officeDocument/2006/relationships/hyperlink" Target="https://youtu.be/9dgjVFb0SYw" TargetMode="External"/><Relationship Id="rId115" Type="http://schemas.openxmlformats.org/officeDocument/2006/relationships/hyperlink" Target="https://youtu.be/Jf_dClT0mWk" TargetMode="External"/><Relationship Id="rId131" Type="http://schemas.openxmlformats.org/officeDocument/2006/relationships/hyperlink" Target="https://youtu.be/21vZlKP5GCU" TargetMode="External"/><Relationship Id="rId136" Type="http://schemas.openxmlformats.org/officeDocument/2006/relationships/hyperlink" Target="https://www.canva.com/design/DAGR2JgVvkY/gU-MMqpKP0ZbTkNIneQQYA/view?utm_content=DAGR2JgVvkY&amp;utm_campaign=designshare&amp;utm_medium=link&amp;utm_source=editor" TargetMode="External"/><Relationship Id="rId157" Type="http://schemas.openxmlformats.org/officeDocument/2006/relationships/hyperlink" Target="https://www.youtube.com/watch?v=adc_XrOFlaM" TargetMode="External"/><Relationship Id="rId61" Type="http://schemas.openxmlformats.org/officeDocument/2006/relationships/hyperlink" Target="https://youtu.be/j4WsNBuud4A" TargetMode="External"/><Relationship Id="rId82" Type="http://schemas.openxmlformats.org/officeDocument/2006/relationships/hyperlink" Target="https://www.youtube.com/watch?v=CSnhR1p42dk" TargetMode="External"/><Relationship Id="rId152" Type="http://schemas.openxmlformats.org/officeDocument/2006/relationships/hyperlink" Target="https://www.canva.com/design/DAGYI6h0WOI/jay-o0E-RT1lKDVNoXBSvg/view?utm_content=DAGYI6h0WOI&amp;utm_campaign=designshare&amp;utm_medium=link&amp;utm_source=editor" TargetMode="External"/><Relationship Id="rId19" Type="http://schemas.openxmlformats.org/officeDocument/2006/relationships/hyperlink" Target="https://www.canva.com/design/DAGRlPJl4RM/s7G1kLI1RHfE7VHlkGggpA/view?utm_content=DAGRlPJl4RM&amp;utm_campaign=designshare&amp;utm_medium=link&amp;utm_source=editor" TargetMode="External"/><Relationship Id="rId14" Type="http://schemas.openxmlformats.org/officeDocument/2006/relationships/hyperlink" Target="https://www.canva.com/design/DAGMrl5hiT8/G33qQmAc65X1Zn_J59uvhQ/view?utm_content=DAGMrl5hiT8&amp;utm_campaign=designshare&amp;utm_medium=link&amp;utm_source=editor" TargetMode="External"/><Relationship Id="rId30" Type="http://schemas.openxmlformats.org/officeDocument/2006/relationships/hyperlink" Target="https://youtu.be/Yc4gO03gffU" TargetMode="External"/><Relationship Id="rId35" Type="http://schemas.openxmlformats.org/officeDocument/2006/relationships/hyperlink" Target="https://youtu.be/YxmOt4rVkQk" TargetMode="External"/><Relationship Id="rId56" Type="http://schemas.openxmlformats.org/officeDocument/2006/relationships/hyperlink" Target="https://youtu.be/jjyeWHKzKqI" TargetMode="External"/><Relationship Id="rId77" Type="http://schemas.openxmlformats.org/officeDocument/2006/relationships/hyperlink" Target="https://www.youtube.com/watch?v=yljN8363sYI" TargetMode="External"/><Relationship Id="rId100" Type="http://schemas.openxmlformats.org/officeDocument/2006/relationships/hyperlink" Target="https://youtu.be/QJhj_qYnVF8" TargetMode="External"/><Relationship Id="rId105" Type="http://schemas.openxmlformats.org/officeDocument/2006/relationships/hyperlink" Target="https://youtu.be/WKo920JO70I" TargetMode="External"/><Relationship Id="rId126" Type="http://schemas.openxmlformats.org/officeDocument/2006/relationships/hyperlink" Target="https://youtu.be/tDIeIH8fp-4" TargetMode="External"/><Relationship Id="rId147" Type="http://schemas.openxmlformats.org/officeDocument/2006/relationships/hyperlink" Target="https://youtu.be/TM4XAnHvcLk" TargetMode="External"/><Relationship Id="rId8" Type="http://schemas.openxmlformats.org/officeDocument/2006/relationships/hyperlink" Target="https://www.canva.com/design/DAGRk5Wf8V0/rGHQ38h30fDUZBIQPSbL9w/view?utm_content=DAGRk5Wf8V0&amp;utm_campaign=designshare&amp;utm_medium=link&amp;utm_source=editor" TargetMode="External"/><Relationship Id="rId51" Type="http://schemas.openxmlformats.org/officeDocument/2006/relationships/hyperlink" Target="https://youtu.be/liN99BvDYnk" TargetMode="External"/><Relationship Id="rId72" Type="http://schemas.openxmlformats.org/officeDocument/2006/relationships/hyperlink" Target="https://www.youtube.com/watch?v=mCZY3-OTddw" TargetMode="External"/><Relationship Id="rId93" Type="http://schemas.openxmlformats.org/officeDocument/2006/relationships/hyperlink" Target="https://www.youtube.com/watch?v=iBAqTJCj8gc" TargetMode="External"/><Relationship Id="rId98" Type="http://schemas.openxmlformats.org/officeDocument/2006/relationships/hyperlink" Target="https://youtu.be/_2TgxKK0JLU" TargetMode="External"/><Relationship Id="rId121" Type="http://schemas.openxmlformats.org/officeDocument/2006/relationships/hyperlink" Target="https://www.youtube.com/watch?v=c4weMVvOa94" TargetMode="External"/><Relationship Id="rId142" Type="http://schemas.openxmlformats.org/officeDocument/2006/relationships/hyperlink" Target="https://www.canva.com/design/DAGTK9YIDIw/fusW735y3aY7jeCWVTf8VA/view?utm_content=DAGTK9YIDIw&amp;utm_campaign=designshare&amp;utm_medium=link&amp;utm_source=editor" TargetMode="External"/><Relationship Id="rId3" Type="http://schemas.openxmlformats.org/officeDocument/2006/relationships/hyperlink" Target="https://www.canva.com/design/DAGRk2WYzuU/FzvPqybMYRCzEVosp628XA/view?utm_content=DAGRk2WYzuU&amp;utm_campaign=designshare&amp;utm_medium=link&amp;utm_source=editor" TargetMode="External"/><Relationship Id="rId25" Type="http://schemas.openxmlformats.org/officeDocument/2006/relationships/hyperlink" Target="https://www.youtube.com/watch?v=psXS5Uwr9JQ" TargetMode="External"/><Relationship Id="rId46" Type="http://schemas.openxmlformats.org/officeDocument/2006/relationships/hyperlink" Target="https://youtu.be/wI9FXZVsQb8" TargetMode="External"/><Relationship Id="rId67" Type="http://schemas.openxmlformats.org/officeDocument/2006/relationships/hyperlink" Target="https://www.youtube.com/watch?v=9iEp5E5AwPE" TargetMode="External"/><Relationship Id="rId116" Type="http://schemas.openxmlformats.org/officeDocument/2006/relationships/hyperlink" Target="https://youtu.be/6NeHrXeZk-c" TargetMode="External"/><Relationship Id="rId137" Type="http://schemas.openxmlformats.org/officeDocument/2006/relationships/hyperlink" Target="https://www.canva.com/design/DAGR7xpXM4U/FiPyAz_7C1XlmInJbyXN7Q/view?utm_content=DAGR7xpXM4U&amp;utm_campaign=designshare&amp;utm_medium=link&amp;utm_source=editor" TargetMode="External"/><Relationship Id="rId158" Type="http://schemas.openxmlformats.org/officeDocument/2006/relationships/hyperlink" Target="https://www.youtube.com/watch?v=wBELXdGvLs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1812"/>
  <sheetViews>
    <sheetView tabSelected="1" zoomScale="60" zoomScaleNormal="60" workbookViewId="0">
      <pane xSplit="6" ySplit="14" topLeftCell="G820" activePane="bottomRight" state="frozen"/>
      <selection pane="topRight" activeCell="F1" sqref="F1"/>
      <selection pane="bottomLeft" activeCell="A15" sqref="A15"/>
      <selection pane="bottomRight" activeCell="Z6" sqref="Z6"/>
    </sheetView>
  </sheetViews>
  <sheetFormatPr defaultColWidth="9.140625" defaultRowHeight="15"/>
  <cols>
    <col min="1" max="1" width="9.140625" style="53"/>
    <col min="2" max="2" width="22" style="53" customWidth="1"/>
    <col min="3" max="3" width="68.5703125" style="53" customWidth="1"/>
    <col min="4" max="4" width="11.7109375" style="53" customWidth="1"/>
    <col min="5" max="9" width="12.7109375" style="1" customWidth="1"/>
    <col min="10" max="10" width="14.85546875" style="1" customWidth="1"/>
    <col min="11" max="15" width="12.7109375" style="1" customWidth="1"/>
    <col min="16" max="16" width="16" style="54" customWidth="1"/>
    <col min="17" max="17" width="22.7109375" style="1" customWidth="1"/>
    <col min="18" max="18" width="22.85546875" style="2" customWidth="1"/>
    <col min="19" max="19" width="17" style="53" customWidth="1"/>
    <col min="20" max="21" width="16.85546875" style="55" customWidth="1"/>
    <col min="22" max="22" width="14.85546875" style="53" customWidth="1"/>
    <col min="23" max="23" width="17.28515625" style="53" customWidth="1"/>
    <col min="24" max="24" width="17.5703125" style="53" customWidth="1"/>
    <col min="25" max="25" width="13.42578125" style="53" customWidth="1"/>
    <col min="26" max="26" width="12.5703125" style="53" customWidth="1"/>
    <col min="27" max="27" width="9.140625" style="62" customWidth="1"/>
    <col min="28" max="28" width="18.85546875" style="53" customWidth="1"/>
    <col min="29" max="29" width="14.5703125" style="53" customWidth="1"/>
    <col min="30" max="30" width="16.85546875" style="53" customWidth="1"/>
    <col min="31" max="44" width="9.140625" style="53" customWidth="1"/>
    <col min="45" max="16384" width="9.140625" style="53"/>
  </cols>
  <sheetData>
    <row r="1" spans="1:57">
      <c r="AA1" s="56"/>
    </row>
    <row r="2" spans="1:57" ht="24" customHeight="1" thickBot="1">
      <c r="A2" s="57"/>
      <c r="B2" s="57"/>
      <c r="C2" s="57"/>
      <c r="D2" s="57"/>
      <c r="E2" s="58"/>
      <c r="F2" s="58"/>
      <c r="G2" s="58"/>
      <c r="H2" s="58"/>
      <c r="I2" s="58"/>
      <c r="J2" s="58"/>
      <c r="K2" s="58"/>
      <c r="L2" s="58"/>
      <c r="M2" s="58"/>
      <c r="N2" s="58"/>
      <c r="O2" s="58"/>
      <c r="P2" s="59"/>
      <c r="Q2" s="58"/>
      <c r="R2" s="60"/>
      <c r="S2" s="57"/>
      <c r="T2" s="61"/>
      <c r="U2" s="61"/>
      <c r="V2" s="57"/>
      <c r="W2" s="57"/>
      <c r="X2" s="57"/>
      <c r="Y2" s="57"/>
      <c r="Z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row>
    <row r="3" spans="1:57" ht="13.9" customHeight="1">
      <c r="A3" s="57"/>
      <c r="B3" s="57"/>
      <c r="C3" s="318"/>
      <c r="D3" s="63"/>
      <c r="E3" s="64"/>
      <c r="F3" s="65"/>
      <c r="G3" s="66"/>
      <c r="H3" s="66"/>
      <c r="I3" s="66"/>
      <c r="J3" s="66"/>
      <c r="K3" s="66"/>
      <c r="L3" s="66"/>
      <c r="M3" s="66"/>
      <c r="N3" s="65"/>
      <c r="O3" s="67"/>
      <c r="P3" s="59"/>
      <c r="Q3" s="68"/>
      <c r="R3" s="322"/>
      <c r="S3" s="322"/>
      <c r="T3" s="322"/>
      <c r="U3" s="323"/>
      <c r="V3" s="57"/>
      <c r="W3" s="57"/>
      <c r="X3" s="57"/>
      <c r="Y3" s="57"/>
      <c r="Z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row>
    <row r="4" spans="1:57" ht="28.5" customHeight="1">
      <c r="A4" s="57"/>
      <c r="B4" s="57"/>
      <c r="C4" s="318"/>
      <c r="D4" s="63"/>
      <c r="E4" s="69"/>
      <c r="F4" s="70"/>
      <c r="G4" s="70"/>
      <c r="H4" s="71" t="s">
        <v>1232</v>
      </c>
      <c r="I4" s="71"/>
      <c r="J4" s="71"/>
      <c r="K4" s="71"/>
      <c r="L4" s="72"/>
      <c r="M4" s="72"/>
      <c r="N4" s="73"/>
      <c r="O4" s="74"/>
      <c r="P4" s="59"/>
      <c r="Q4" s="75"/>
      <c r="R4" s="76" t="s">
        <v>962</v>
      </c>
      <c r="S4" s="76"/>
      <c r="T4" s="76"/>
      <c r="U4" s="77"/>
      <c r="V4" s="78"/>
      <c r="W4" s="57"/>
      <c r="X4" s="57"/>
      <c r="Y4" s="57"/>
      <c r="Z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row>
    <row r="5" spans="1:57" ht="15" customHeight="1">
      <c r="A5" s="57"/>
      <c r="B5" s="57"/>
      <c r="C5" s="319"/>
      <c r="D5" s="79"/>
      <c r="E5" s="80" t="s">
        <v>1169</v>
      </c>
      <c r="F5" s="81" t="s">
        <v>1170</v>
      </c>
      <c r="G5" s="82" t="s">
        <v>1171</v>
      </c>
      <c r="H5" s="82" t="s">
        <v>1198</v>
      </c>
      <c r="I5" s="82" t="s">
        <v>1199</v>
      </c>
      <c r="J5" s="82" t="s">
        <v>1200</v>
      </c>
      <c r="K5" s="82" t="s">
        <v>1165</v>
      </c>
      <c r="L5" s="82" t="s">
        <v>1172</v>
      </c>
      <c r="M5" s="82" t="s">
        <v>1166</v>
      </c>
      <c r="N5" s="82" t="s">
        <v>1185</v>
      </c>
      <c r="O5" s="83" t="s">
        <v>1167</v>
      </c>
      <c r="P5" s="59"/>
      <c r="Q5" s="75"/>
      <c r="R5" s="84"/>
      <c r="S5" s="84"/>
      <c r="T5" s="84"/>
      <c r="U5" s="85"/>
      <c r="V5" s="86"/>
      <c r="W5" s="57"/>
      <c r="X5" s="57"/>
      <c r="Y5" s="57"/>
      <c r="Z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row>
    <row r="6" spans="1:57" ht="61.5">
      <c r="A6" s="57"/>
      <c r="B6" s="57"/>
      <c r="C6" s="319"/>
      <c r="D6" s="79"/>
      <c r="E6" s="87">
        <v>0.2</v>
      </c>
      <c r="F6" s="88">
        <v>0.25</v>
      </c>
      <c r="G6" s="89">
        <v>0.3</v>
      </c>
      <c r="H6" s="89">
        <v>0.35</v>
      </c>
      <c r="I6" s="89">
        <v>0.4</v>
      </c>
      <c r="J6" s="89">
        <v>0.45</v>
      </c>
      <c r="K6" s="89">
        <v>0.5</v>
      </c>
      <c r="L6" s="89">
        <v>0.52</v>
      </c>
      <c r="M6" s="89">
        <v>0.55000000000000004</v>
      </c>
      <c r="N6" s="90">
        <v>0.56999999999999995</v>
      </c>
      <c r="O6" s="90">
        <v>0.57999999999999996</v>
      </c>
      <c r="P6" s="91"/>
      <c r="Q6" s="75" t="s">
        <v>1168</v>
      </c>
      <c r="R6" s="92" t="s">
        <v>1093</v>
      </c>
      <c r="S6" s="92" t="s">
        <v>963</v>
      </c>
      <c r="T6" s="92" t="s">
        <v>964</v>
      </c>
      <c r="U6" s="93" t="s">
        <v>965</v>
      </c>
      <c r="V6" s="94"/>
      <c r="W6" s="86"/>
      <c r="X6" s="95"/>
      <c r="Y6" s="86"/>
      <c r="Z6" s="86"/>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row>
    <row r="7" spans="1:57" ht="46.5">
      <c r="A7" s="57"/>
      <c r="B7" s="320" t="s">
        <v>1807</v>
      </c>
      <c r="C7" s="321"/>
      <c r="D7" s="96"/>
      <c r="E7" s="97"/>
      <c r="F7" s="98"/>
      <c r="G7" s="99"/>
      <c r="H7" s="99"/>
      <c r="I7" s="100"/>
      <c r="J7" s="100"/>
      <c r="K7" s="100"/>
      <c r="L7" s="99"/>
      <c r="M7" s="99"/>
      <c r="N7" s="99"/>
      <c r="O7" s="101"/>
      <c r="P7" s="59"/>
      <c r="Q7" s="102">
        <f>R7*1.21</f>
        <v>0</v>
      </c>
      <c r="R7" s="103">
        <f>SUM(X16:X833)</f>
        <v>0</v>
      </c>
      <c r="S7" s="103">
        <f>SUM(V16:V833)</f>
        <v>0</v>
      </c>
      <c r="T7" s="103">
        <f>SUM(Y16:Y833)</f>
        <v>0</v>
      </c>
      <c r="U7" s="104">
        <f>SUM(Z16:Z833)</f>
        <v>0</v>
      </c>
      <c r="V7" s="57"/>
      <c r="W7" s="57"/>
      <c r="X7" s="105"/>
      <c r="Y7" s="57"/>
      <c r="Z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row>
    <row r="8" spans="1:57" ht="46.5">
      <c r="A8" s="57"/>
      <c r="B8" s="320" t="s">
        <v>1808</v>
      </c>
      <c r="C8" s="321"/>
      <c r="D8" s="96"/>
      <c r="E8" s="106"/>
      <c r="F8" s="99"/>
      <c r="G8" s="99"/>
      <c r="H8" s="326"/>
      <c r="I8" s="326"/>
      <c r="J8" s="99"/>
      <c r="K8" s="326"/>
      <c r="L8" s="99"/>
      <c r="M8" s="99"/>
      <c r="N8" s="326"/>
      <c r="O8" s="324"/>
      <c r="P8" s="59"/>
      <c r="Q8" s="102"/>
      <c r="R8" s="103"/>
      <c r="S8" s="103"/>
      <c r="T8" s="103"/>
      <c r="U8" s="104"/>
      <c r="V8" s="57"/>
      <c r="W8" s="107"/>
      <c r="X8" s="57"/>
      <c r="Y8" s="57"/>
      <c r="Z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row>
    <row r="9" spans="1:57" ht="27" thickBot="1">
      <c r="A9" s="57"/>
      <c r="B9" s="317"/>
      <c r="C9" s="317"/>
      <c r="D9" s="109"/>
      <c r="E9" s="110"/>
      <c r="F9" s="111"/>
      <c r="G9" s="112"/>
      <c r="H9" s="327"/>
      <c r="I9" s="327"/>
      <c r="J9" s="113"/>
      <c r="K9" s="326"/>
      <c r="L9" s="112"/>
      <c r="M9" s="112"/>
      <c r="N9" s="327"/>
      <c r="O9" s="325"/>
      <c r="P9" s="59"/>
      <c r="Q9" s="114"/>
      <c r="R9" s="115"/>
      <c r="S9" s="115"/>
      <c r="T9" s="115"/>
      <c r="U9" s="116"/>
      <c r="V9" s="57"/>
      <c r="W9" s="57"/>
      <c r="X9" s="105"/>
      <c r="Y9" s="57"/>
      <c r="Z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row>
    <row r="10" spans="1:57" ht="21">
      <c r="A10" s="57"/>
      <c r="B10" s="317" t="s">
        <v>1680</v>
      </c>
      <c r="C10" s="317"/>
      <c r="D10" s="108"/>
      <c r="E10" s="117" t="s">
        <v>1217</v>
      </c>
      <c r="F10" s="118"/>
      <c r="G10" s="117"/>
      <c r="H10" s="117"/>
      <c r="I10" s="117"/>
      <c r="J10" s="117"/>
      <c r="K10" s="119"/>
      <c r="L10" s="120"/>
      <c r="M10" s="120"/>
      <c r="N10" s="120"/>
      <c r="O10" s="120"/>
      <c r="P10" s="59"/>
      <c r="Q10" s="107" t="s">
        <v>1233</v>
      </c>
      <c r="R10" s="107"/>
      <c r="S10" s="59"/>
      <c r="T10" s="59"/>
      <c r="U10" s="59"/>
      <c r="V10" s="121" t="s">
        <v>1779</v>
      </c>
      <c r="W10" s="122"/>
      <c r="X10" s="122"/>
      <c r="Y10" s="122"/>
      <c r="Z10" s="122"/>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row>
    <row r="11" spans="1:57" ht="18" customHeight="1">
      <c r="A11" s="57"/>
      <c r="B11" s="123"/>
      <c r="C11" s="123"/>
      <c r="D11" s="123"/>
      <c r="E11" s="58"/>
      <c r="F11" s="58"/>
      <c r="G11" s="58"/>
      <c r="H11" s="58"/>
      <c r="I11" s="58"/>
      <c r="J11" s="58"/>
      <c r="K11" s="58"/>
      <c r="L11" s="58"/>
      <c r="M11" s="58"/>
      <c r="N11" s="58"/>
      <c r="O11" s="58"/>
      <c r="P11" s="59"/>
      <c r="Q11" s="58"/>
      <c r="R11" s="60"/>
      <c r="S11" s="57"/>
      <c r="T11" s="61"/>
      <c r="U11" s="61"/>
      <c r="V11" s="57"/>
      <c r="W11" s="57"/>
      <c r="X11" s="57"/>
      <c r="Y11" s="57"/>
      <c r="Z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row>
    <row r="12" spans="1:57" ht="63">
      <c r="A12" s="57"/>
      <c r="B12" s="124" t="s">
        <v>0</v>
      </c>
      <c r="C12" s="124" t="s">
        <v>1</v>
      </c>
      <c r="D12" s="124" t="s">
        <v>1190</v>
      </c>
      <c r="E12" s="124" t="s">
        <v>2</v>
      </c>
      <c r="F12" s="124" t="s">
        <v>3</v>
      </c>
      <c r="G12" s="124" t="s">
        <v>4</v>
      </c>
      <c r="H12" s="124" t="s">
        <v>5</v>
      </c>
      <c r="I12" s="124" t="s">
        <v>1590</v>
      </c>
      <c r="J12" s="124" t="s">
        <v>1573</v>
      </c>
      <c r="K12" s="124" t="s">
        <v>974</v>
      </c>
      <c r="L12" s="124" t="s">
        <v>6</v>
      </c>
      <c r="M12" s="124" t="s">
        <v>7</v>
      </c>
      <c r="N12" s="124" t="s">
        <v>8</v>
      </c>
      <c r="O12" s="124" t="s">
        <v>9</v>
      </c>
      <c r="P12" s="124" t="s">
        <v>10</v>
      </c>
      <c r="Q12" s="124" t="s">
        <v>11</v>
      </c>
      <c r="R12" s="125" t="s">
        <v>971</v>
      </c>
      <c r="S12" s="124" t="s">
        <v>975</v>
      </c>
      <c r="T12" s="125" t="s">
        <v>1238</v>
      </c>
      <c r="U12" s="125" t="s">
        <v>1239</v>
      </c>
      <c r="V12" s="124" t="s">
        <v>972</v>
      </c>
      <c r="W12" s="124" t="s">
        <v>973</v>
      </c>
      <c r="X12" s="124" t="s">
        <v>12</v>
      </c>
      <c r="Y12" s="124" t="s">
        <v>13</v>
      </c>
      <c r="Z12" s="124" t="s">
        <v>883</v>
      </c>
      <c r="AB12" s="126"/>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row>
    <row r="13" spans="1:57" ht="35.25" customHeight="1">
      <c r="A13" s="57"/>
      <c r="B13" s="127" t="s">
        <v>14</v>
      </c>
      <c r="C13" s="128">
        <v>0</v>
      </c>
      <c r="D13" s="129"/>
      <c r="E13" s="53"/>
      <c r="F13" s="53"/>
      <c r="G13" s="53"/>
      <c r="H13" s="53"/>
      <c r="I13" s="53"/>
      <c r="J13" s="53"/>
      <c r="K13" s="53"/>
      <c r="L13" s="53"/>
      <c r="M13" s="53"/>
      <c r="N13" s="53"/>
      <c r="O13" s="53"/>
      <c r="R13" s="53"/>
      <c r="T13" s="53"/>
      <c r="U13" s="53"/>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row>
    <row r="14" spans="1:57" ht="35.25" hidden="1" customHeight="1">
      <c r="A14" s="57"/>
      <c r="B14" s="127" t="s">
        <v>15</v>
      </c>
      <c r="C14" s="130"/>
      <c r="D14" s="130"/>
      <c r="E14" s="53"/>
      <c r="F14" s="53"/>
      <c r="G14" s="53"/>
      <c r="H14" s="53"/>
      <c r="I14" s="53"/>
      <c r="J14" s="53"/>
      <c r="K14" s="53"/>
      <c r="L14" s="53"/>
      <c r="M14" s="53"/>
      <c r="N14" s="53"/>
      <c r="O14" s="53"/>
      <c r="R14" s="53"/>
      <c r="T14" s="53"/>
      <c r="U14" s="53"/>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row>
    <row r="15" spans="1:57" ht="21.75" customHeight="1">
      <c r="A15" s="62"/>
      <c r="B15" s="4"/>
      <c r="C15" s="4"/>
      <c r="D15" s="4"/>
      <c r="E15" s="4"/>
      <c r="F15" s="4"/>
      <c r="G15" s="4"/>
      <c r="H15" s="4"/>
      <c r="I15" s="4"/>
      <c r="J15" s="4"/>
      <c r="K15" s="4"/>
      <c r="L15" s="4"/>
      <c r="M15" s="4"/>
      <c r="N15" s="4"/>
      <c r="O15" s="4"/>
      <c r="P15" s="5"/>
      <c r="Q15" s="18"/>
      <c r="R15" s="4"/>
      <c r="S15" s="4"/>
      <c r="T15" s="4"/>
      <c r="U15" s="4"/>
      <c r="V15" s="4"/>
      <c r="W15" s="4"/>
      <c r="X15" s="4"/>
      <c r="Y15" s="4"/>
      <c r="Z15" s="4"/>
      <c r="AA15" s="131"/>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row>
    <row r="16" spans="1:57" ht="24.75" customHeight="1">
      <c r="A16" s="57"/>
      <c r="B16" s="132" t="s">
        <v>16</v>
      </c>
      <c r="C16" s="133" t="s">
        <v>1329</v>
      </c>
      <c r="D16" s="134"/>
      <c r="E16" s="231" t="s">
        <v>1330</v>
      </c>
      <c r="F16" s="231" t="s">
        <v>18</v>
      </c>
      <c r="G16" s="231">
        <v>1</v>
      </c>
      <c r="H16" s="231" t="s">
        <v>19</v>
      </c>
      <c r="I16" s="232"/>
      <c r="J16" s="231"/>
      <c r="K16" s="231">
        <v>18.600000000000001</v>
      </c>
      <c r="L16" s="231">
        <v>3.2000000000000001E-2</v>
      </c>
      <c r="M16" s="231">
        <v>100</v>
      </c>
      <c r="N16" s="231">
        <v>15</v>
      </c>
      <c r="O16" s="232"/>
      <c r="P16" s="233" t="s">
        <v>1711</v>
      </c>
      <c r="Q16" s="234" t="s">
        <v>27</v>
      </c>
      <c r="R16" s="235">
        <v>34.81</v>
      </c>
      <c r="S16" s="236">
        <f t="shared" ref="S16:S38" si="0">R16*M16</f>
        <v>3481</v>
      </c>
      <c r="T16" s="237">
        <f t="shared" ref="T16:T38" si="1">R16*(1-$C$13)</f>
        <v>34.81</v>
      </c>
      <c r="U16" s="237">
        <f t="shared" ref="U16:U36" si="2">S16*(1-$C$13)</f>
        <v>3481</v>
      </c>
      <c r="V16" s="135">
        <v>0</v>
      </c>
      <c r="W16" s="136">
        <f>V16*U16</f>
        <v>0</v>
      </c>
      <c r="X16" s="136">
        <f t="shared" ref="X16:X52" si="3">V16*U16</f>
        <v>0</v>
      </c>
      <c r="Y16" s="137">
        <f>K16*V16</f>
        <v>0</v>
      </c>
      <c r="Z16" s="137">
        <f>V16*L16</f>
        <v>0</v>
      </c>
      <c r="AA16" s="212">
        <v>17</v>
      </c>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row>
    <row r="17" spans="1:57" ht="24.75" customHeight="1">
      <c r="A17" s="57"/>
      <c r="B17" s="138" t="s">
        <v>1672</v>
      </c>
      <c r="E17" s="27"/>
      <c r="F17" s="27"/>
      <c r="G17" s="27"/>
      <c r="H17" s="27"/>
      <c r="I17" s="27"/>
      <c r="J17" s="27"/>
      <c r="K17" s="27"/>
      <c r="L17" s="27"/>
      <c r="M17" s="27"/>
      <c r="N17" s="27"/>
      <c r="O17" s="32"/>
      <c r="P17" s="238"/>
      <c r="Q17" s="239"/>
      <c r="R17" s="28"/>
      <c r="S17" s="240" t="s">
        <v>1714</v>
      </c>
      <c r="T17" s="240"/>
      <c r="U17" s="241"/>
      <c r="V17" s="139"/>
      <c r="W17" s="140"/>
      <c r="X17" s="140">
        <f t="shared" si="3"/>
        <v>0</v>
      </c>
      <c r="Y17" s="140"/>
      <c r="Z17" s="140"/>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row>
    <row r="18" spans="1:57" ht="23.25" customHeight="1">
      <c r="A18" s="57"/>
      <c r="B18" s="141" t="s">
        <v>21</v>
      </c>
      <c r="C18" s="141" t="s">
        <v>1202</v>
      </c>
      <c r="D18" s="142" t="s">
        <v>1190</v>
      </c>
      <c r="E18" s="33" t="s">
        <v>1715</v>
      </c>
      <c r="F18" s="33" t="s">
        <v>18</v>
      </c>
      <c r="G18" s="33">
        <v>1</v>
      </c>
      <c r="H18" s="33" t="s">
        <v>19</v>
      </c>
      <c r="I18" s="33" t="s">
        <v>1574</v>
      </c>
      <c r="J18" s="33">
        <v>3.5</v>
      </c>
      <c r="K18" s="242">
        <v>12.6</v>
      </c>
      <c r="L18" s="242">
        <v>0.02</v>
      </c>
      <c r="M18" s="33">
        <v>80</v>
      </c>
      <c r="N18" s="33">
        <v>0.2</v>
      </c>
      <c r="O18" s="243"/>
      <c r="P18" s="244" t="s">
        <v>1711</v>
      </c>
      <c r="Q18" s="245" t="s">
        <v>20</v>
      </c>
      <c r="R18" s="34">
        <v>43.84</v>
      </c>
      <c r="S18" s="35">
        <f t="shared" si="0"/>
        <v>3507.2000000000003</v>
      </c>
      <c r="T18" s="36">
        <f t="shared" si="1"/>
        <v>43.84</v>
      </c>
      <c r="U18" s="36">
        <f t="shared" si="2"/>
        <v>3507.2000000000003</v>
      </c>
      <c r="V18" s="143">
        <v>0</v>
      </c>
      <c r="W18" s="144">
        <f t="shared" ref="W18:W41" si="4">V18*U18</f>
        <v>0</v>
      </c>
      <c r="X18" s="144">
        <f t="shared" si="3"/>
        <v>0</v>
      </c>
      <c r="Y18" s="145">
        <f t="shared" ref="Y18:Y41" si="5">K18*V18</f>
        <v>0</v>
      </c>
      <c r="Z18" s="145">
        <f t="shared" ref="Z18:Z41" si="6">V18*L18</f>
        <v>0</v>
      </c>
      <c r="AA18" s="211">
        <v>0</v>
      </c>
      <c r="AB18" s="146">
        <v>77</v>
      </c>
      <c r="AC18" s="146"/>
      <c r="AD18" s="14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row>
    <row r="19" spans="1:57" ht="24.75" customHeight="1">
      <c r="A19" s="57"/>
      <c r="B19" s="141" t="s">
        <v>22</v>
      </c>
      <c r="C19" s="141" t="s">
        <v>1334</v>
      </c>
      <c r="D19" s="148"/>
      <c r="E19" s="33" t="s">
        <v>1713</v>
      </c>
      <c r="F19" s="33" t="s">
        <v>18</v>
      </c>
      <c r="G19" s="33">
        <v>1</v>
      </c>
      <c r="H19" s="33" t="s">
        <v>19</v>
      </c>
      <c r="I19" s="33" t="s">
        <v>1574</v>
      </c>
      <c r="J19" s="33">
        <v>5.5</v>
      </c>
      <c r="K19" s="242">
        <v>28</v>
      </c>
      <c r="L19" s="242">
        <v>4.3999999999999997E-2</v>
      </c>
      <c r="M19" s="33">
        <v>100</v>
      </c>
      <c r="N19" s="33">
        <v>0.2</v>
      </c>
      <c r="O19" s="243"/>
      <c r="P19" s="244" t="s">
        <v>1711</v>
      </c>
      <c r="Q19" s="245" t="s">
        <v>1817</v>
      </c>
      <c r="R19" s="34">
        <v>60.32</v>
      </c>
      <c r="S19" s="35">
        <f t="shared" si="0"/>
        <v>6032</v>
      </c>
      <c r="T19" s="36">
        <f t="shared" si="1"/>
        <v>60.32</v>
      </c>
      <c r="U19" s="36">
        <f t="shared" si="2"/>
        <v>6032</v>
      </c>
      <c r="V19" s="143">
        <v>0</v>
      </c>
      <c r="W19" s="144">
        <f t="shared" si="4"/>
        <v>0</v>
      </c>
      <c r="X19" s="144">
        <f t="shared" si="3"/>
        <v>0</v>
      </c>
      <c r="Y19" s="145">
        <f t="shared" si="5"/>
        <v>0</v>
      </c>
      <c r="Z19" s="145">
        <f t="shared" si="6"/>
        <v>0</v>
      </c>
      <c r="AA19" s="211">
        <v>0</v>
      </c>
      <c r="AB19" s="146">
        <v>44</v>
      </c>
      <c r="AC19" s="146"/>
      <c r="AD19" s="14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row>
    <row r="20" spans="1:57" ht="24.75" customHeight="1">
      <c r="A20" s="57"/>
      <c r="B20" s="141" t="s">
        <v>1332</v>
      </c>
      <c r="C20" s="141" t="s">
        <v>1333</v>
      </c>
      <c r="D20" s="148"/>
      <c r="E20" s="33" t="s">
        <v>1316</v>
      </c>
      <c r="F20" s="33" t="s">
        <v>18</v>
      </c>
      <c r="G20" s="33">
        <v>1</v>
      </c>
      <c r="H20" s="33" t="s">
        <v>19</v>
      </c>
      <c r="I20" s="33" t="s">
        <v>1444</v>
      </c>
      <c r="J20" s="33">
        <v>6</v>
      </c>
      <c r="K20" s="242">
        <v>19.600000000000001</v>
      </c>
      <c r="L20" s="242">
        <v>3.5000000000000003E-2</v>
      </c>
      <c r="M20" s="33">
        <v>50</v>
      </c>
      <c r="N20" s="33">
        <v>0.25</v>
      </c>
      <c r="O20" s="243"/>
      <c r="P20" s="244" t="s">
        <v>1711</v>
      </c>
      <c r="Q20" s="245" t="s">
        <v>1817</v>
      </c>
      <c r="R20" s="34">
        <v>86.5</v>
      </c>
      <c r="S20" s="35">
        <f t="shared" si="0"/>
        <v>4325</v>
      </c>
      <c r="T20" s="36">
        <f t="shared" si="1"/>
        <v>86.5</v>
      </c>
      <c r="U20" s="36">
        <f t="shared" si="2"/>
        <v>4325</v>
      </c>
      <c r="V20" s="143">
        <v>0</v>
      </c>
      <c r="W20" s="144">
        <f t="shared" si="4"/>
        <v>0</v>
      </c>
      <c r="X20" s="144">
        <f t="shared" si="3"/>
        <v>0</v>
      </c>
      <c r="Y20" s="145">
        <f t="shared" si="5"/>
        <v>0</v>
      </c>
      <c r="Z20" s="145">
        <f t="shared" si="6"/>
        <v>0</v>
      </c>
      <c r="AA20" s="211">
        <v>3</v>
      </c>
      <c r="AB20" s="146">
        <v>47</v>
      </c>
      <c r="AC20" s="146"/>
      <c r="AD20" s="14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row>
    <row r="21" spans="1:57" ht="24.75" customHeight="1">
      <c r="A21" s="57"/>
      <c r="B21" s="141" t="s">
        <v>1314</v>
      </c>
      <c r="C21" s="141" t="s">
        <v>1315</v>
      </c>
      <c r="D21" s="142" t="s">
        <v>1190</v>
      </c>
      <c r="E21" s="33" t="s">
        <v>1316</v>
      </c>
      <c r="F21" s="33" t="s">
        <v>18</v>
      </c>
      <c r="G21" s="33">
        <v>1</v>
      </c>
      <c r="H21" s="33" t="s">
        <v>19</v>
      </c>
      <c r="I21" s="33" t="s">
        <v>1574</v>
      </c>
      <c r="J21" s="33">
        <v>5.3</v>
      </c>
      <c r="K21" s="242">
        <v>14.4</v>
      </c>
      <c r="L21" s="242">
        <v>2.1999999999999999E-2</v>
      </c>
      <c r="M21" s="33">
        <v>50</v>
      </c>
      <c r="N21" s="33">
        <v>0.2</v>
      </c>
      <c r="O21" s="243"/>
      <c r="P21" s="244" t="s">
        <v>1711</v>
      </c>
      <c r="Q21" s="245" t="s">
        <v>27</v>
      </c>
      <c r="R21" s="34">
        <v>61.45</v>
      </c>
      <c r="S21" s="35">
        <f t="shared" si="0"/>
        <v>3072.5</v>
      </c>
      <c r="T21" s="36">
        <f t="shared" si="1"/>
        <v>61.45</v>
      </c>
      <c r="U21" s="36">
        <f t="shared" si="2"/>
        <v>3072.5</v>
      </c>
      <c r="V21" s="143">
        <v>0</v>
      </c>
      <c r="W21" s="144">
        <f t="shared" si="4"/>
        <v>0</v>
      </c>
      <c r="X21" s="144">
        <f t="shared" si="3"/>
        <v>0</v>
      </c>
      <c r="Y21" s="145">
        <f t="shared" si="5"/>
        <v>0</v>
      </c>
      <c r="Z21" s="145">
        <f t="shared" si="6"/>
        <v>0</v>
      </c>
      <c r="AA21" s="211">
        <v>27</v>
      </c>
      <c r="AB21" s="146"/>
      <c r="AC21" s="146"/>
      <c r="AD21" s="14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row>
    <row r="22" spans="1:57" ht="24.75" customHeight="1">
      <c r="A22" s="57"/>
      <c r="B22" s="141" t="s">
        <v>1836</v>
      </c>
      <c r="C22" s="166" t="s">
        <v>1842</v>
      </c>
      <c r="D22" s="142"/>
      <c r="E22" s="33" t="s">
        <v>1713</v>
      </c>
      <c r="F22" s="33" t="s">
        <v>18</v>
      </c>
      <c r="G22" s="33">
        <v>1</v>
      </c>
      <c r="H22" s="33" t="s">
        <v>19</v>
      </c>
      <c r="I22" s="33" t="s">
        <v>1234</v>
      </c>
      <c r="J22" s="33">
        <v>7.2</v>
      </c>
      <c r="K22" s="242">
        <v>20</v>
      </c>
      <c r="L22" s="242">
        <v>4.4999999999999998E-2</v>
      </c>
      <c r="M22" s="33">
        <v>100</v>
      </c>
      <c r="N22" s="33">
        <v>0.15</v>
      </c>
      <c r="O22" s="243"/>
      <c r="P22" s="244"/>
      <c r="Q22" s="245" t="s">
        <v>1817</v>
      </c>
      <c r="R22" s="34">
        <v>55.34</v>
      </c>
      <c r="S22" s="35">
        <f t="shared" si="0"/>
        <v>5534</v>
      </c>
      <c r="T22" s="36">
        <f t="shared" si="1"/>
        <v>55.34</v>
      </c>
      <c r="U22" s="36">
        <f t="shared" si="2"/>
        <v>5534</v>
      </c>
      <c r="V22" s="143">
        <v>0</v>
      </c>
      <c r="W22" s="144">
        <f t="shared" si="4"/>
        <v>0</v>
      </c>
      <c r="X22" s="144">
        <f t="shared" si="3"/>
        <v>0</v>
      </c>
      <c r="Y22" s="145">
        <f t="shared" si="5"/>
        <v>0</v>
      </c>
      <c r="Z22" s="145">
        <f t="shared" si="6"/>
        <v>0</v>
      </c>
      <c r="AA22" s="211"/>
      <c r="AB22" s="146">
        <v>0</v>
      </c>
      <c r="AC22" s="146"/>
      <c r="AD22" s="14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row>
    <row r="23" spans="1:57" ht="24.75" customHeight="1">
      <c r="A23" s="57"/>
      <c r="B23" s="141" t="s">
        <v>1837</v>
      </c>
      <c r="C23" s="166" t="s">
        <v>1843</v>
      </c>
      <c r="D23" s="142"/>
      <c r="E23" s="33" t="s">
        <v>1173</v>
      </c>
      <c r="F23" s="33" t="s">
        <v>25</v>
      </c>
      <c r="G23" s="33">
        <v>1</v>
      </c>
      <c r="H23" s="33" t="s">
        <v>19</v>
      </c>
      <c r="I23" s="33" t="s">
        <v>1574</v>
      </c>
      <c r="J23" s="33">
        <v>7.5</v>
      </c>
      <c r="K23" s="242">
        <v>19</v>
      </c>
      <c r="L23" s="242">
        <v>4.2000000000000003E-2</v>
      </c>
      <c r="M23" s="33">
        <v>120</v>
      </c>
      <c r="N23" s="33">
        <v>1.2</v>
      </c>
      <c r="O23" s="243"/>
      <c r="P23" s="244"/>
      <c r="Q23" s="245" t="s">
        <v>1817</v>
      </c>
      <c r="R23" s="34">
        <v>42.9</v>
      </c>
      <c r="S23" s="35">
        <f t="shared" si="0"/>
        <v>5148</v>
      </c>
      <c r="T23" s="36">
        <f t="shared" ref="T23:T24" si="7">R23*(1-$C$13)</f>
        <v>42.9</v>
      </c>
      <c r="U23" s="36">
        <f t="shared" ref="U23:U24" si="8">S23*(1-$C$13)</f>
        <v>5148</v>
      </c>
      <c r="V23" s="143">
        <v>0</v>
      </c>
      <c r="W23" s="144">
        <f t="shared" ref="W23" si="9">V23*U23</f>
        <v>0</v>
      </c>
      <c r="X23" s="144">
        <f t="shared" ref="X23" si="10">V23*U23</f>
        <v>0</v>
      </c>
      <c r="Y23" s="145">
        <f t="shared" ref="Y23" si="11">K23*V23</f>
        <v>0</v>
      </c>
      <c r="Z23" s="145">
        <f t="shared" ref="Z23" si="12">V23*L23</f>
        <v>0</v>
      </c>
      <c r="AA23" s="211"/>
      <c r="AB23" s="146">
        <v>0</v>
      </c>
      <c r="AC23" s="146"/>
      <c r="AD23" s="14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row>
    <row r="24" spans="1:57" ht="24.75" customHeight="1">
      <c r="A24" s="57"/>
      <c r="B24" s="141" t="s">
        <v>1839</v>
      </c>
      <c r="C24" s="166" t="s">
        <v>1844</v>
      </c>
      <c r="D24" s="142"/>
      <c r="E24" s="33" t="s">
        <v>1840</v>
      </c>
      <c r="F24" s="33" t="s">
        <v>18</v>
      </c>
      <c r="G24" s="33">
        <v>1</v>
      </c>
      <c r="H24" s="33" t="s">
        <v>19</v>
      </c>
      <c r="I24" s="33" t="s">
        <v>1574</v>
      </c>
      <c r="J24" s="33">
        <v>6.2</v>
      </c>
      <c r="K24" s="242">
        <v>23</v>
      </c>
      <c r="L24" s="242">
        <v>0.04</v>
      </c>
      <c r="M24" s="33">
        <v>160</v>
      </c>
      <c r="N24" s="33">
        <v>0.45</v>
      </c>
      <c r="O24" s="243"/>
      <c r="P24" s="244"/>
      <c r="Q24" s="245" t="s">
        <v>1817</v>
      </c>
      <c r="R24" s="34">
        <v>31.43</v>
      </c>
      <c r="S24" s="35">
        <f t="shared" si="0"/>
        <v>5028.8</v>
      </c>
      <c r="T24" s="36">
        <f t="shared" si="7"/>
        <v>31.43</v>
      </c>
      <c r="U24" s="36">
        <f t="shared" si="8"/>
        <v>5028.8</v>
      </c>
      <c r="V24" s="143">
        <v>0</v>
      </c>
      <c r="W24" s="144">
        <f t="shared" ref="W24" si="13">V24*U24</f>
        <v>0</v>
      </c>
      <c r="X24" s="144">
        <f t="shared" ref="X24" si="14">V24*U24</f>
        <v>0</v>
      </c>
      <c r="Y24" s="145">
        <f t="shared" ref="Y24" si="15">K24*V24</f>
        <v>0</v>
      </c>
      <c r="Z24" s="145">
        <f t="shared" ref="Z24" si="16">V24*L24</f>
        <v>0</v>
      </c>
      <c r="AA24" s="211"/>
      <c r="AB24" s="146"/>
      <c r="AC24" s="146"/>
      <c r="AD24" s="14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row>
    <row r="25" spans="1:57" ht="24.75" customHeight="1">
      <c r="A25" s="57"/>
      <c r="B25" s="141" t="s">
        <v>1366</v>
      </c>
      <c r="C25" s="141" t="s">
        <v>1927</v>
      </c>
      <c r="D25" s="142" t="s">
        <v>1190</v>
      </c>
      <c r="E25" s="33" t="s">
        <v>1367</v>
      </c>
      <c r="F25" s="33" t="s">
        <v>18</v>
      </c>
      <c r="G25" s="33">
        <v>1</v>
      </c>
      <c r="H25" s="33" t="s">
        <v>26</v>
      </c>
      <c r="I25" s="33" t="s">
        <v>1574</v>
      </c>
      <c r="J25" s="33">
        <v>3.5</v>
      </c>
      <c r="K25" s="242">
        <v>5.4</v>
      </c>
      <c r="L25" s="242">
        <v>3.5999999999999997E-2</v>
      </c>
      <c r="M25" s="33">
        <v>200</v>
      </c>
      <c r="N25" s="33">
        <v>0.45</v>
      </c>
      <c r="O25" s="243"/>
      <c r="P25" s="37"/>
      <c r="Q25" s="247" t="s">
        <v>1817</v>
      </c>
      <c r="R25" s="34">
        <v>20.66</v>
      </c>
      <c r="S25" s="35">
        <f t="shared" ref="S25:S27" si="17">R25*M25</f>
        <v>4132</v>
      </c>
      <c r="T25" s="36">
        <f t="shared" ref="T25:T26" si="18">R25*(1-$C$13)</f>
        <v>20.66</v>
      </c>
      <c r="U25" s="36">
        <f>S25*(1-$C$13)</f>
        <v>4132</v>
      </c>
      <c r="V25" s="143">
        <v>0</v>
      </c>
      <c r="W25" s="144">
        <f t="shared" si="4"/>
        <v>0</v>
      </c>
      <c r="X25" s="144">
        <f t="shared" si="3"/>
        <v>0</v>
      </c>
      <c r="Y25" s="145">
        <f t="shared" si="5"/>
        <v>0</v>
      </c>
      <c r="Z25" s="145">
        <f t="shared" si="6"/>
        <v>0</v>
      </c>
      <c r="AA25" s="211">
        <v>0</v>
      </c>
      <c r="AB25" s="146">
        <v>173</v>
      </c>
      <c r="AC25" s="146"/>
      <c r="AD25" s="14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row>
    <row r="26" spans="1:57" ht="24.75" customHeight="1">
      <c r="A26" s="57"/>
      <c r="B26" s="141" t="s">
        <v>1368</v>
      </c>
      <c r="C26" s="141" t="s">
        <v>1926</v>
      </c>
      <c r="D26" s="142" t="s">
        <v>1190</v>
      </c>
      <c r="E26" s="33" t="s">
        <v>1173</v>
      </c>
      <c r="F26" s="33" t="s">
        <v>25</v>
      </c>
      <c r="G26" s="33">
        <v>1</v>
      </c>
      <c r="H26" s="33" t="s">
        <v>26</v>
      </c>
      <c r="I26" s="33" t="s">
        <v>1571</v>
      </c>
      <c r="J26" s="33">
        <v>5.5</v>
      </c>
      <c r="K26" s="242">
        <v>5.0999999999999996</v>
      </c>
      <c r="L26" s="242">
        <v>3.4000000000000002E-2</v>
      </c>
      <c r="M26" s="33">
        <v>120</v>
      </c>
      <c r="N26" s="33">
        <v>0.8</v>
      </c>
      <c r="O26" s="243"/>
      <c r="P26" s="37"/>
      <c r="Q26" s="247" t="s">
        <v>1817</v>
      </c>
      <c r="R26" s="34">
        <v>37.99</v>
      </c>
      <c r="S26" s="35">
        <f t="shared" si="17"/>
        <v>4558.8</v>
      </c>
      <c r="T26" s="36">
        <f t="shared" si="18"/>
        <v>37.99</v>
      </c>
      <c r="U26" s="36">
        <f>S26*(1-$C$13)</f>
        <v>4558.8</v>
      </c>
      <c r="V26" s="143">
        <v>0</v>
      </c>
      <c r="W26" s="144">
        <f t="shared" si="4"/>
        <v>0</v>
      </c>
      <c r="X26" s="144">
        <f t="shared" si="3"/>
        <v>0</v>
      </c>
      <c r="Y26" s="145">
        <f t="shared" si="5"/>
        <v>0</v>
      </c>
      <c r="Z26" s="145">
        <f t="shared" si="6"/>
        <v>0</v>
      </c>
      <c r="AA26" s="211"/>
      <c r="AB26" s="146">
        <v>0</v>
      </c>
      <c r="AC26" s="146"/>
      <c r="AD26" s="14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row>
    <row r="27" spans="1:57" ht="24.75" customHeight="1">
      <c r="A27" s="57"/>
      <c r="B27" s="141" t="s">
        <v>896</v>
      </c>
      <c r="C27" s="166" t="s">
        <v>1845</v>
      </c>
      <c r="D27" s="142" t="s">
        <v>1190</v>
      </c>
      <c r="E27" s="33" t="s">
        <v>1715</v>
      </c>
      <c r="F27" s="33" t="s">
        <v>25</v>
      </c>
      <c r="G27" s="33">
        <v>1</v>
      </c>
      <c r="H27" s="33" t="s">
        <v>26</v>
      </c>
      <c r="I27" s="33" t="s">
        <v>1574</v>
      </c>
      <c r="J27" s="33">
        <v>3.3</v>
      </c>
      <c r="K27" s="242">
        <v>15</v>
      </c>
      <c r="L27" s="242">
        <v>0.04</v>
      </c>
      <c r="M27" s="33">
        <v>80</v>
      </c>
      <c r="N27" s="33">
        <v>0.6</v>
      </c>
      <c r="O27" s="243"/>
      <c r="P27" s="244" t="s">
        <v>1711</v>
      </c>
      <c r="Q27" s="247" t="s">
        <v>1817</v>
      </c>
      <c r="R27" s="34">
        <v>48.41</v>
      </c>
      <c r="S27" s="35">
        <f t="shared" si="17"/>
        <v>3872.7999999999997</v>
      </c>
      <c r="T27" s="36">
        <f t="shared" si="1"/>
        <v>48.41</v>
      </c>
      <c r="U27" s="36">
        <f t="shared" ref="U27:U28" si="19">S27*(1-$C$13)</f>
        <v>3872.7999999999997</v>
      </c>
      <c r="V27" s="143">
        <v>0</v>
      </c>
      <c r="W27" s="144">
        <f t="shared" si="4"/>
        <v>0</v>
      </c>
      <c r="X27" s="144">
        <f t="shared" si="3"/>
        <v>0</v>
      </c>
      <c r="Y27" s="145">
        <f t="shared" si="5"/>
        <v>0</v>
      </c>
      <c r="Z27" s="145">
        <f t="shared" si="6"/>
        <v>0</v>
      </c>
      <c r="AA27" s="211"/>
      <c r="AB27" s="146">
        <v>12</v>
      </c>
      <c r="AC27" s="146"/>
      <c r="AD27" s="14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row>
    <row r="28" spans="1:57" ht="24.75" hidden="1" customHeight="1">
      <c r="A28" s="57"/>
      <c r="B28" s="149" t="s">
        <v>23</v>
      </c>
      <c r="C28" s="141" t="s">
        <v>1174</v>
      </c>
      <c r="D28" s="142" t="s">
        <v>1190</v>
      </c>
      <c r="E28" s="242" t="s">
        <v>1173</v>
      </c>
      <c r="F28" s="33" t="s">
        <v>25</v>
      </c>
      <c r="G28" s="33">
        <v>1</v>
      </c>
      <c r="H28" s="33" t="s">
        <v>19</v>
      </c>
      <c r="I28" s="33" t="s">
        <v>1571</v>
      </c>
      <c r="J28" s="33">
        <v>5.5</v>
      </c>
      <c r="K28" s="242">
        <v>15.5</v>
      </c>
      <c r="L28" s="242">
        <v>0.03</v>
      </c>
      <c r="M28" s="33">
        <v>120</v>
      </c>
      <c r="N28" s="33">
        <v>0.8</v>
      </c>
      <c r="O28" s="243"/>
      <c r="P28" s="37"/>
      <c r="Q28" s="38" t="s">
        <v>27</v>
      </c>
      <c r="R28" s="249">
        <v>43</v>
      </c>
      <c r="S28" s="35">
        <f t="shared" si="0"/>
        <v>5160</v>
      </c>
      <c r="T28" s="36">
        <f t="shared" si="1"/>
        <v>43</v>
      </c>
      <c r="U28" s="36">
        <f t="shared" si="19"/>
        <v>5160</v>
      </c>
      <c r="V28" s="143">
        <v>0</v>
      </c>
      <c r="W28" s="144">
        <f t="shared" si="4"/>
        <v>0</v>
      </c>
      <c r="X28" s="144">
        <f t="shared" si="3"/>
        <v>0</v>
      </c>
      <c r="Y28" s="145">
        <f t="shared" si="5"/>
        <v>0</v>
      </c>
      <c r="Z28" s="145">
        <f t="shared" si="6"/>
        <v>0</v>
      </c>
      <c r="AA28" s="211"/>
      <c r="AB28" s="146">
        <v>10</v>
      </c>
      <c r="AC28" s="146"/>
      <c r="AD28" s="14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row>
    <row r="29" spans="1:57" ht="24.75" hidden="1" customHeight="1">
      <c r="A29" s="57"/>
      <c r="B29" s="149" t="s">
        <v>23</v>
      </c>
      <c r="C29" s="141" t="s">
        <v>24</v>
      </c>
      <c r="D29" s="142" t="s">
        <v>1190</v>
      </c>
      <c r="E29" s="33" t="s">
        <v>1747</v>
      </c>
      <c r="F29" s="33" t="s">
        <v>25</v>
      </c>
      <c r="G29" s="33">
        <v>1</v>
      </c>
      <c r="H29" s="33" t="s">
        <v>26</v>
      </c>
      <c r="I29" s="33" t="s">
        <v>1571</v>
      </c>
      <c r="J29" s="33">
        <v>5.5</v>
      </c>
      <c r="K29" s="242">
        <v>15</v>
      </c>
      <c r="L29" s="242">
        <v>0.03</v>
      </c>
      <c r="M29" s="33">
        <v>50</v>
      </c>
      <c r="N29" s="33">
        <v>1.8</v>
      </c>
      <c r="O29" s="243"/>
      <c r="P29" s="244" t="s">
        <v>1711</v>
      </c>
      <c r="Q29" s="38" t="s">
        <v>27</v>
      </c>
      <c r="R29" s="34">
        <v>150</v>
      </c>
      <c r="S29" s="35">
        <f t="shared" si="0"/>
        <v>7500</v>
      </c>
      <c r="T29" s="36">
        <f t="shared" si="1"/>
        <v>150</v>
      </c>
      <c r="U29" s="36">
        <f t="shared" si="2"/>
        <v>7500</v>
      </c>
      <c r="V29" s="143">
        <v>0</v>
      </c>
      <c r="W29" s="144">
        <f t="shared" si="4"/>
        <v>0</v>
      </c>
      <c r="X29" s="144">
        <f t="shared" si="3"/>
        <v>0</v>
      </c>
      <c r="Y29" s="145">
        <f t="shared" si="5"/>
        <v>0</v>
      </c>
      <c r="Z29" s="145">
        <f t="shared" si="6"/>
        <v>0</v>
      </c>
      <c r="AA29" s="211"/>
      <c r="AB29" s="146">
        <v>10</v>
      </c>
      <c r="AC29" s="146"/>
      <c r="AD29" s="14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row>
    <row r="30" spans="1:57" ht="24.75" customHeight="1">
      <c r="A30" s="57"/>
      <c r="B30" s="150" t="s">
        <v>1757</v>
      </c>
      <c r="C30" s="151" t="s">
        <v>23</v>
      </c>
      <c r="D30" s="152"/>
      <c r="E30" s="39" t="s">
        <v>1173</v>
      </c>
      <c r="F30" s="250" t="s">
        <v>25</v>
      </c>
      <c r="G30" s="39">
        <v>1</v>
      </c>
      <c r="H30" s="39" t="s">
        <v>19</v>
      </c>
      <c r="I30" s="39" t="s">
        <v>1234</v>
      </c>
      <c r="J30" s="250">
        <v>5.5</v>
      </c>
      <c r="K30" s="250">
        <v>10.5</v>
      </c>
      <c r="L30" s="250">
        <v>1.9E-2</v>
      </c>
      <c r="M30" s="250">
        <v>120</v>
      </c>
      <c r="N30" s="250" t="s">
        <v>1774</v>
      </c>
      <c r="O30" s="251"/>
      <c r="P30" s="252"/>
      <c r="Q30" s="38" t="s">
        <v>27</v>
      </c>
      <c r="R30" s="251"/>
      <c r="S30" s="251"/>
      <c r="T30" s="253">
        <v>18.43</v>
      </c>
      <c r="U30" s="253">
        <f t="shared" ref="U30" si="20">M30*T30</f>
        <v>2211.6</v>
      </c>
      <c r="V30" s="153">
        <v>0</v>
      </c>
      <c r="W30" s="154">
        <f t="shared" si="4"/>
        <v>0</v>
      </c>
      <c r="X30" s="154">
        <f t="shared" si="3"/>
        <v>0</v>
      </c>
      <c r="Y30" s="155">
        <f t="shared" si="5"/>
        <v>0</v>
      </c>
      <c r="Z30" s="155">
        <f t="shared" si="6"/>
        <v>0</v>
      </c>
      <c r="AA30" s="211">
        <v>19</v>
      </c>
      <c r="AB30" s="146">
        <v>3005</v>
      </c>
      <c r="AC30" s="146"/>
      <c r="AD30" s="14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row>
    <row r="31" spans="1:57" ht="24.75" customHeight="1">
      <c r="A31" s="57"/>
      <c r="B31" s="150" t="s">
        <v>1756</v>
      </c>
      <c r="C31" s="151" t="s">
        <v>1771</v>
      </c>
      <c r="D31" s="152" t="s">
        <v>1190</v>
      </c>
      <c r="E31" s="39" t="s">
        <v>1763</v>
      </c>
      <c r="F31" s="250" t="s">
        <v>25</v>
      </c>
      <c r="G31" s="39">
        <v>1</v>
      </c>
      <c r="H31" s="39" t="s">
        <v>19</v>
      </c>
      <c r="I31" s="39" t="s">
        <v>1234</v>
      </c>
      <c r="J31" s="250">
        <v>5.5</v>
      </c>
      <c r="K31" s="250">
        <v>14.7</v>
      </c>
      <c r="L31" s="250">
        <v>2.5000000000000001E-2</v>
      </c>
      <c r="M31" s="250">
        <v>50</v>
      </c>
      <c r="N31" s="254" t="s">
        <v>1773</v>
      </c>
      <c r="O31" s="251"/>
      <c r="P31" s="255" t="s">
        <v>1711</v>
      </c>
      <c r="Q31" s="38" t="s">
        <v>27</v>
      </c>
      <c r="R31" s="251"/>
      <c r="S31" s="251"/>
      <c r="T31" s="253">
        <v>40.32</v>
      </c>
      <c r="U31" s="253">
        <f>M31*T31</f>
        <v>2016</v>
      </c>
      <c r="V31" s="153">
        <v>0</v>
      </c>
      <c r="W31" s="154">
        <f t="shared" si="4"/>
        <v>0</v>
      </c>
      <c r="X31" s="154">
        <f t="shared" si="3"/>
        <v>0</v>
      </c>
      <c r="Y31" s="155">
        <f t="shared" si="5"/>
        <v>0</v>
      </c>
      <c r="Z31" s="155">
        <f t="shared" si="6"/>
        <v>0</v>
      </c>
      <c r="AA31" s="211">
        <v>12</v>
      </c>
      <c r="AB31" s="146">
        <v>1193</v>
      </c>
      <c r="AC31" s="146"/>
      <c r="AD31" s="14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row>
    <row r="32" spans="1:57" ht="24.75" customHeight="1">
      <c r="A32" s="57"/>
      <c r="B32" s="150" t="s">
        <v>1757</v>
      </c>
      <c r="C32" s="151" t="s">
        <v>1810</v>
      </c>
      <c r="D32" s="16"/>
      <c r="E32" s="39" t="s">
        <v>1763</v>
      </c>
      <c r="F32" s="250" t="s">
        <v>25</v>
      </c>
      <c r="G32" s="39">
        <v>1</v>
      </c>
      <c r="H32" s="39" t="s">
        <v>19</v>
      </c>
      <c r="I32" s="39" t="s">
        <v>1234</v>
      </c>
      <c r="J32" s="250">
        <v>5.5</v>
      </c>
      <c r="K32" s="250">
        <v>9</v>
      </c>
      <c r="L32" s="250">
        <v>2.5999999999999999E-2</v>
      </c>
      <c r="M32" s="250">
        <v>50</v>
      </c>
      <c r="N32" s="254" t="s">
        <v>1773</v>
      </c>
      <c r="O32" s="251"/>
      <c r="P32" s="255" t="s">
        <v>1711</v>
      </c>
      <c r="Q32" s="38" t="s">
        <v>27</v>
      </c>
      <c r="R32" s="251"/>
      <c r="S32" s="251"/>
      <c r="T32" s="253">
        <v>40.96</v>
      </c>
      <c r="U32" s="253">
        <f t="shared" ref="U32" si="21">M32*T32</f>
        <v>2048</v>
      </c>
      <c r="V32" s="153">
        <v>0</v>
      </c>
      <c r="W32" s="154">
        <f t="shared" si="4"/>
        <v>0</v>
      </c>
      <c r="X32" s="154">
        <f t="shared" si="3"/>
        <v>0</v>
      </c>
      <c r="Y32" s="155">
        <f t="shared" si="5"/>
        <v>0</v>
      </c>
      <c r="Z32" s="155">
        <f t="shared" si="6"/>
        <v>0</v>
      </c>
      <c r="AA32" s="211">
        <v>63</v>
      </c>
      <c r="AB32" s="146">
        <v>3005</v>
      </c>
      <c r="AC32" s="146"/>
      <c r="AD32" s="14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row>
    <row r="33" spans="1:57" ht="24.75" customHeight="1">
      <c r="A33" s="57"/>
      <c r="B33" s="141" t="s">
        <v>28</v>
      </c>
      <c r="C33" s="141" t="s">
        <v>1175</v>
      </c>
      <c r="D33" s="142" t="s">
        <v>1190</v>
      </c>
      <c r="E33" s="33" t="s">
        <v>1761</v>
      </c>
      <c r="F33" s="33" t="s">
        <v>25</v>
      </c>
      <c r="G33" s="33">
        <v>1</v>
      </c>
      <c r="H33" s="33" t="s">
        <v>26</v>
      </c>
      <c r="I33" s="33" t="s">
        <v>1576</v>
      </c>
      <c r="J33" s="33">
        <v>7</v>
      </c>
      <c r="K33" s="242">
        <v>10.199999999999999</v>
      </c>
      <c r="L33" s="242">
        <v>3.09E-2</v>
      </c>
      <c r="M33" s="33">
        <v>75</v>
      </c>
      <c r="N33" s="33">
        <v>1</v>
      </c>
      <c r="O33" s="243"/>
      <c r="P33" s="244" t="s">
        <v>1711</v>
      </c>
      <c r="Q33" s="38" t="s">
        <v>27</v>
      </c>
      <c r="R33" s="34">
        <v>105</v>
      </c>
      <c r="S33" s="35">
        <f t="shared" si="0"/>
        <v>7875</v>
      </c>
      <c r="T33" s="36">
        <f t="shared" si="1"/>
        <v>105</v>
      </c>
      <c r="U33" s="36">
        <f t="shared" si="2"/>
        <v>7875</v>
      </c>
      <c r="V33" s="156">
        <v>0</v>
      </c>
      <c r="W33" s="144">
        <f t="shared" si="4"/>
        <v>0</v>
      </c>
      <c r="X33" s="144">
        <f t="shared" si="3"/>
        <v>0</v>
      </c>
      <c r="Y33" s="157">
        <f t="shared" si="5"/>
        <v>0</v>
      </c>
      <c r="Z33" s="157">
        <f t="shared" si="6"/>
        <v>0</v>
      </c>
      <c r="AA33" s="211">
        <v>16</v>
      </c>
      <c r="AB33" s="146">
        <v>895</v>
      </c>
      <c r="AC33" s="146"/>
      <c r="AD33" s="14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row>
    <row r="34" spans="1:57" ht="24.75" hidden="1" customHeight="1">
      <c r="A34" s="57"/>
      <c r="B34" s="149" t="s">
        <v>30</v>
      </c>
      <c r="C34" s="141" t="s">
        <v>1176</v>
      </c>
      <c r="D34" s="142" t="s">
        <v>1190</v>
      </c>
      <c r="E34" s="33" t="s">
        <v>29</v>
      </c>
      <c r="F34" s="33" t="s">
        <v>25</v>
      </c>
      <c r="G34" s="33">
        <v>1</v>
      </c>
      <c r="H34" s="33" t="s">
        <v>26</v>
      </c>
      <c r="I34" s="33" t="s">
        <v>1571</v>
      </c>
      <c r="J34" s="33">
        <v>7</v>
      </c>
      <c r="K34" s="242">
        <v>14.3</v>
      </c>
      <c r="L34" s="242">
        <v>4.5999999999999999E-2</v>
      </c>
      <c r="M34" s="33">
        <v>75</v>
      </c>
      <c r="N34" s="33">
        <v>1</v>
      </c>
      <c r="O34" s="243"/>
      <c r="P34" s="244" t="s">
        <v>1711</v>
      </c>
      <c r="Q34" s="38" t="s">
        <v>27</v>
      </c>
      <c r="R34" s="249">
        <v>134</v>
      </c>
      <c r="S34" s="35">
        <f t="shared" si="0"/>
        <v>10050</v>
      </c>
      <c r="T34" s="36">
        <f t="shared" si="1"/>
        <v>134</v>
      </c>
      <c r="U34" s="36">
        <f t="shared" si="2"/>
        <v>10050</v>
      </c>
      <c r="V34" s="156">
        <v>0</v>
      </c>
      <c r="W34" s="144">
        <f t="shared" si="4"/>
        <v>0</v>
      </c>
      <c r="X34" s="144">
        <f t="shared" si="3"/>
        <v>0</v>
      </c>
      <c r="Y34" s="157">
        <f t="shared" si="5"/>
        <v>0</v>
      </c>
      <c r="Z34" s="157">
        <f t="shared" si="6"/>
        <v>0</v>
      </c>
      <c r="AA34" s="211"/>
      <c r="AB34" s="146">
        <v>0</v>
      </c>
      <c r="AC34" s="146"/>
      <c r="AD34" s="14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row>
    <row r="35" spans="1:57" ht="24.75" customHeight="1">
      <c r="A35" s="57"/>
      <c r="B35" s="141" t="s">
        <v>31</v>
      </c>
      <c r="C35" s="141" t="s">
        <v>1177</v>
      </c>
      <c r="D35" s="142" t="s">
        <v>1190</v>
      </c>
      <c r="E35" s="33" t="s">
        <v>1713</v>
      </c>
      <c r="F35" s="33" t="s">
        <v>25</v>
      </c>
      <c r="G35" s="33">
        <v>1</v>
      </c>
      <c r="H35" s="33" t="s">
        <v>26</v>
      </c>
      <c r="I35" s="33" t="s">
        <v>1576</v>
      </c>
      <c r="J35" s="33">
        <v>7</v>
      </c>
      <c r="K35" s="242">
        <v>16</v>
      </c>
      <c r="L35" s="242">
        <v>3.9E-2</v>
      </c>
      <c r="M35" s="33">
        <v>100</v>
      </c>
      <c r="N35" s="33">
        <v>0.5</v>
      </c>
      <c r="O35" s="243"/>
      <c r="P35" s="244" t="s">
        <v>1711</v>
      </c>
      <c r="Q35" s="248" t="s">
        <v>20</v>
      </c>
      <c r="R35" s="34">
        <v>131</v>
      </c>
      <c r="S35" s="35">
        <f t="shared" si="0"/>
        <v>13100</v>
      </c>
      <c r="T35" s="36">
        <f t="shared" si="1"/>
        <v>131</v>
      </c>
      <c r="U35" s="36">
        <f t="shared" si="2"/>
        <v>13100</v>
      </c>
      <c r="V35" s="156">
        <v>0</v>
      </c>
      <c r="W35" s="144">
        <f t="shared" si="4"/>
        <v>0</v>
      </c>
      <c r="X35" s="144">
        <f t="shared" si="3"/>
        <v>0</v>
      </c>
      <c r="Y35" s="157">
        <f t="shared" si="5"/>
        <v>0</v>
      </c>
      <c r="Z35" s="157">
        <f t="shared" si="6"/>
        <v>0</v>
      </c>
      <c r="AA35" s="211"/>
      <c r="AB35" s="146">
        <v>70</v>
      </c>
      <c r="AC35" s="146"/>
      <c r="AD35" s="14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row>
    <row r="36" spans="1:57" ht="24.75" hidden="1" customHeight="1">
      <c r="A36" s="57"/>
      <c r="B36" s="141" t="s">
        <v>895</v>
      </c>
      <c r="C36" s="141" t="s">
        <v>1178</v>
      </c>
      <c r="D36" s="142" t="s">
        <v>1190</v>
      </c>
      <c r="E36" s="33" t="s">
        <v>1778</v>
      </c>
      <c r="F36" s="33" t="s">
        <v>25</v>
      </c>
      <c r="G36" s="33">
        <v>1</v>
      </c>
      <c r="H36" s="33" t="s">
        <v>26</v>
      </c>
      <c r="I36" s="33" t="s">
        <v>1443</v>
      </c>
      <c r="J36" s="33">
        <v>9.5</v>
      </c>
      <c r="K36" s="242">
        <v>7.8</v>
      </c>
      <c r="L36" s="242">
        <v>2.5999999999999999E-2</v>
      </c>
      <c r="M36" s="33">
        <v>60</v>
      </c>
      <c r="N36" s="33">
        <v>0.7</v>
      </c>
      <c r="O36" s="243"/>
      <c r="P36" s="244" t="s">
        <v>1711</v>
      </c>
      <c r="Q36" s="38" t="s">
        <v>27</v>
      </c>
      <c r="R36" s="34">
        <v>160</v>
      </c>
      <c r="S36" s="35">
        <f t="shared" si="0"/>
        <v>9600</v>
      </c>
      <c r="T36" s="36">
        <f t="shared" si="1"/>
        <v>160</v>
      </c>
      <c r="U36" s="36">
        <f t="shared" si="2"/>
        <v>9600</v>
      </c>
      <c r="V36" s="156">
        <v>0</v>
      </c>
      <c r="W36" s="144">
        <f t="shared" si="4"/>
        <v>0</v>
      </c>
      <c r="X36" s="144">
        <f t="shared" si="3"/>
        <v>0</v>
      </c>
      <c r="Y36" s="157">
        <f t="shared" si="5"/>
        <v>0</v>
      </c>
      <c r="Z36" s="157">
        <f t="shared" si="6"/>
        <v>0</v>
      </c>
      <c r="AA36" s="211"/>
      <c r="AB36" s="146">
        <v>41</v>
      </c>
      <c r="AC36" s="146"/>
      <c r="AD36" s="14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row>
    <row r="37" spans="1:57" ht="24.75" hidden="1" customHeight="1">
      <c r="A37" s="57"/>
      <c r="B37" s="149" t="s">
        <v>1180</v>
      </c>
      <c r="C37" s="141" t="s">
        <v>1181</v>
      </c>
      <c r="D37" s="142" t="s">
        <v>1190</v>
      </c>
      <c r="E37" s="33" t="s">
        <v>29</v>
      </c>
      <c r="F37" s="33" t="s">
        <v>25</v>
      </c>
      <c r="G37" s="33">
        <v>1</v>
      </c>
      <c r="H37" s="33" t="s">
        <v>26</v>
      </c>
      <c r="I37" s="33" t="s">
        <v>1191</v>
      </c>
      <c r="J37" s="33"/>
      <c r="K37" s="242">
        <v>15.3</v>
      </c>
      <c r="L37" s="242">
        <v>3.1E-2</v>
      </c>
      <c r="M37" s="33">
        <v>75</v>
      </c>
      <c r="N37" s="33">
        <v>2</v>
      </c>
      <c r="O37" s="243"/>
      <c r="P37" s="37"/>
      <c r="Q37" s="38" t="s">
        <v>27</v>
      </c>
      <c r="R37" s="34">
        <v>145</v>
      </c>
      <c r="S37" s="35">
        <f t="shared" si="0"/>
        <v>10875</v>
      </c>
      <c r="T37" s="36">
        <f t="shared" si="1"/>
        <v>145</v>
      </c>
      <c r="U37" s="36">
        <f>S37*(1-$C$13)</f>
        <v>10875</v>
      </c>
      <c r="V37" s="156">
        <v>0</v>
      </c>
      <c r="W37" s="144">
        <f t="shared" si="4"/>
        <v>0</v>
      </c>
      <c r="X37" s="144">
        <f t="shared" si="3"/>
        <v>0</v>
      </c>
      <c r="Y37" s="157">
        <f t="shared" si="5"/>
        <v>0</v>
      </c>
      <c r="Z37" s="157">
        <f t="shared" si="6"/>
        <v>0</v>
      </c>
      <c r="AA37" s="211"/>
      <c r="AB37" s="146">
        <v>363</v>
      </c>
      <c r="AC37" s="146"/>
      <c r="AD37" s="14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row>
    <row r="38" spans="1:57" ht="24.75" customHeight="1">
      <c r="A38" s="57"/>
      <c r="B38" s="141" t="s">
        <v>1179</v>
      </c>
      <c r="C38" s="141" t="s">
        <v>1182</v>
      </c>
      <c r="D38" s="142" t="s">
        <v>1190</v>
      </c>
      <c r="E38" s="33" t="s">
        <v>1761</v>
      </c>
      <c r="F38" s="33" t="s">
        <v>25</v>
      </c>
      <c r="G38" s="33">
        <v>1</v>
      </c>
      <c r="H38" s="33" t="s">
        <v>26</v>
      </c>
      <c r="I38" s="33" t="s">
        <v>1571</v>
      </c>
      <c r="J38" s="33">
        <v>6.5</v>
      </c>
      <c r="K38" s="242">
        <v>9.4</v>
      </c>
      <c r="L38" s="242">
        <v>3.4500000000000003E-2</v>
      </c>
      <c r="M38" s="33">
        <v>75</v>
      </c>
      <c r="N38" s="33">
        <v>0.5</v>
      </c>
      <c r="O38" s="243"/>
      <c r="P38" s="244" t="s">
        <v>1711</v>
      </c>
      <c r="Q38" s="38" t="s">
        <v>27</v>
      </c>
      <c r="R38" s="34">
        <v>95.5</v>
      </c>
      <c r="S38" s="35">
        <f t="shared" si="0"/>
        <v>7162.5</v>
      </c>
      <c r="T38" s="36">
        <f t="shared" si="1"/>
        <v>95.5</v>
      </c>
      <c r="U38" s="36">
        <f>S38*(1-$C$13)</f>
        <v>7162.5</v>
      </c>
      <c r="V38" s="156">
        <v>0</v>
      </c>
      <c r="W38" s="144">
        <f t="shared" si="4"/>
        <v>0</v>
      </c>
      <c r="X38" s="144">
        <f t="shared" si="3"/>
        <v>0</v>
      </c>
      <c r="Y38" s="157">
        <f t="shared" si="5"/>
        <v>0</v>
      </c>
      <c r="Z38" s="157">
        <f t="shared" si="6"/>
        <v>0</v>
      </c>
      <c r="AA38" s="211">
        <v>7</v>
      </c>
      <c r="AB38" s="146">
        <v>561</v>
      </c>
      <c r="AC38" s="146"/>
      <c r="AD38" s="14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row>
    <row r="39" spans="1:57" ht="24.75" customHeight="1">
      <c r="A39" s="57"/>
      <c r="B39" s="150" t="s">
        <v>1180</v>
      </c>
      <c r="C39" s="151" t="s">
        <v>1768</v>
      </c>
      <c r="D39" s="152" t="s">
        <v>1190</v>
      </c>
      <c r="E39" s="39" t="s">
        <v>1761</v>
      </c>
      <c r="F39" s="250" t="s">
        <v>25</v>
      </c>
      <c r="G39" s="39">
        <v>1</v>
      </c>
      <c r="H39" s="39" t="s">
        <v>19</v>
      </c>
      <c r="I39" s="39" t="s">
        <v>1587</v>
      </c>
      <c r="J39" s="250">
        <v>6.5</v>
      </c>
      <c r="K39" s="250"/>
      <c r="L39" s="250"/>
      <c r="M39" s="250">
        <v>75</v>
      </c>
      <c r="N39" s="254" t="s">
        <v>1777</v>
      </c>
      <c r="O39" s="251"/>
      <c r="P39" s="252"/>
      <c r="Q39" s="38" t="s">
        <v>27</v>
      </c>
      <c r="R39" s="251"/>
      <c r="S39" s="251"/>
      <c r="T39" s="253">
        <v>63.59</v>
      </c>
      <c r="U39" s="253">
        <f t="shared" ref="U39:U41" si="22">M39*T39</f>
        <v>4769.25</v>
      </c>
      <c r="V39" s="153">
        <v>0</v>
      </c>
      <c r="W39" s="154">
        <f t="shared" si="4"/>
        <v>0</v>
      </c>
      <c r="X39" s="154">
        <f t="shared" si="3"/>
        <v>0</v>
      </c>
      <c r="Y39" s="155">
        <f t="shared" si="5"/>
        <v>0</v>
      </c>
      <c r="Z39" s="155">
        <f t="shared" si="6"/>
        <v>0</v>
      </c>
      <c r="AA39" s="211">
        <v>11</v>
      </c>
      <c r="AB39" s="146">
        <v>363</v>
      </c>
      <c r="AC39" s="146"/>
      <c r="AD39" s="14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row>
    <row r="40" spans="1:57" ht="24.75" customHeight="1">
      <c r="A40" s="57"/>
      <c r="B40" s="150" t="s">
        <v>1762</v>
      </c>
      <c r="C40" s="151" t="s">
        <v>1769</v>
      </c>
      <c r="D40" s="152" t="s">
        <v>1190</v>
      </c>
      <c r="E40" s="39" t="s">
        <v>1761</v>
      </c>
      <c r="F40" s="250" t="s">
        <v>76</v>
      </c>
      <c r="G40" s="39">
        <v>1</v>
      </c>
      <c r="H40" s="39" t="s">
        <v>26</v>
      </c>
      <c r="I40" s="39" t="s">
        <v>1574</v>
      </c>
      <c r="J40" s="250">
        <v>6</v>
      </c>
      <c r="K40" s="250"/>
      <c r="L40" s="250"/>
      <c r="M40" s="250">
        <v>75</v>
      </c>
      <c r="N40" s="254" t="s">
        <v>1777</v>
      </c>
      <c r="O40" s="251"/>
      <c r="P40" s="252"/>
      <c r="Q40" s="38" t="s">
        <v>27</v>
      </c>
      <c r="R40" s="251"/>
      <c r="S40" s="251"/>
      <c r="T40" s="253">
        <v>71.540000000000006</v>
      </c>
      <c r="U40" s="253">
        <f t="shared" si="22"/>
        <v>5365.5000000000009</v>
      </c>
      <c r="V40" s="153">
        <v>0</v>
      </c>
      <c r="W40" s="154">
        <f t="shared" si="4"/>
        <v>0</v>
      </c>
      <c r="X40" s="154">
        <f t="shared" si="3"/>
        <v>0</v>
      </c>
      <c r="Y40" s="155">
        <f t="shared" si="5"/>
        <v>0</v>
      </c>
      <c r="Z40" s="155">
        <f t="shared" si="6"/>
        <v>0</v>
      </c>
      <c r="AA40" s="211">
        <v>12</v>
      </c>
      <c r="AB40" s="146">
        <v>965</v>
      </c>
      <c r="AC40" s="146"/>
      <c r="AD40" s="14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row>
    <row r="41" spans="1:57" ht="24.75" hidden="1" customHeight="1">
      <c r="A41" s="57"/>
      <c r="B41" s="150" t="s">
        <v>1766</v>
      </c>
      <c r="C41" s="150" t="s">
        <v>1770</v>
      </c>
      <c r="D41" s="16"/>
      <c r="E41" s="39" t="s">
        <v>1767</v>
      </c>
      <c r="F41" s="250" t="s">
        <v>76</v>
      </c>
      <c r="G41" s="39">
        <v>1</v>
      </c>
      <c r="H41" s="39" t="s">
        <v>19</v>
      </c>
      <c r="I41" s="39" t="s">
        <v>1444</v>
      </c>
      <c r="J41" s="250">
        <v>8.1999999999999993</v>
      </c>
      <c r="K41" s="250"/>
      <c r="L41" s="250"/>
      <c r="M41" s="250">
        <v>50</v>
      </c>
      <c r="N41" s="254" t="s">
        <v>1777</v>
      </c>
      <c r="O41" s="251"/>
      <c r="P41" s="252"/>
      <c r="Q41" s="256" t="s">
        <v>27</v>
      </c>
      <c r="R41" s="251"/>
      <c r="S41" s="251"/>
      <c r="T41" s="253">
        <v>84.79</v>
      </c>
      <c r="U41" s="253">
        <f t="shared" si="22"/>
        <v>4239.5</v>
      </c>
      <c r="V41" s="153">
        <v>0</v>
      </c>
      <c r="W41" s="154">
        <f t="shared" si="4"/>
        <v>0</v>
      </c>
      <c r="X41" s="154">
        <f t="shared" si="3"/>
        <v>0</v>
      </c>
      <c r="Y41" s="155">
        <f t="shared" si="5"/>
        <v>0</v>
      </c>
      <c r="Z41" s="155">
        <f t="shared" si="6"/>
        <v>0</v>
      </c>
      <c r="AA41" s="211"/>
      <c r="AB41" s="146"/>
      <c r="AC41" s="146"/>
      <c r="AD41" s="14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row>
    <row r="42" spans="1:57" s="3" customFormat="1" ht="24.75" customHeight="1">
      <c r="A42" s="131"/>
      <c r="B42" s="158" t="s">
        <v>32</v>
      </c>
      <c r="C42" s="158"/>
      <c r="D42" s="159"/>
      <c r="E42" s="29"/>
      <c r="F42" s="29"/>
      <c r="G42" s="29"/>
      <c r="H42" s="29"/>
      <c r="I42" s="29"/>
      <c r="J42" s="29"/>
      <c r="K42" s="29"/>
      <c r="L42" s="29"/>
      <c r="M42" s="29"/>
      <c r="N42" s="29"/>
      <c r="O42" s="29"/>
      <c r="P42" s="30"/>
      <c r="Q42" s="31"/>
      <c r="R42" s="40"/>
      <c r="S42" s="40"/>
      <c r="T42" s="40"/>
      <c r="U42" s="40"/>
      <c r="V42" s="6"/>
      <c r="W42" s="6"/>
      <c r="X42" s="6">
        <f t="shared" si="3"/>
        <v>0</v>
      </c>
      <c r="Y42" s="6"/>
      <c r="Z42" s="6"/>
      <c r="AA42" s="219"/>
      <c r="AB42" s="146"/>
      <c r="AC42" s="146"/>
      <c r="AD42" s="160"/>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row>
    <row r="43" spans="1:57" ht="24.75" customHeight="1">
      <c r="A43" s="57"/>
      <c r="B43" s="141" t="s">
        <v>33</v>
      </c>
      <c r="C43" s="141" t="s">
        <v>978</v>
      </c>
      <c r="D43" s="148"/>
      <c r="E43" s="33" t="s">
        <v>1211</v>
      </c>
      <c r="F43" s="33" t="s">
        <v>34</v>
      </c>
      <c r="G43" s="41"/>
      <c r="H43" s="33" t="s">
        <v>19</v>
      </c>
      <c r="I43" s="41"/>
      <c r="J43" s="37"/>
      <c r="K43" s="33">
        <v>8</v>
      </c>
      <c r="L43" s="33">
        <v>2.7E-2</v>
      </c>
      <c r="M43" s="33">
        <v>300</v>
      </c>
      <c r="N43" s="33">
        <v>0.05</v>
      </c>
      <c r="O43" s="243"/>
      <c r="P43" s="244" t="s">
        <v>1711</v>
      </c>
      <c r="Q43" s="246" t="s">
        <v>27</v>
      </c>
      <c r="R43" s="34">
        <v>6.1</v>
      </c>
      <c r="S43" s="35">
        <f t="shared" ref="S43:S52" si="23">R43*M43</f>
        <v>1830</v>
      </c>
      <c r="T43" s="36">
        <f t="shared" ref="T43:T52" si="24">R43*(1-$C$13)</f>
        <v>6.1</v>
      </c>
      <c r="U43" s="36">
        <f t="shared" ref="U43:U52" si="25">S43*(1-$C$13)</f>
        <v>1830</v>
      </c>
      <c r="V43" s="143">
        <v>0</v>
      </c>
      <c r="W43" s="144">
        <f t="shared" ref="W43:W52" si="26">U43*V43</f>
        <v>0</v>
      </c>
      <c r="X43" s="144">
        <f t="shared" si="3"/>
        <v>0</v>
      </c>
      <c r="Y43" s="145">
        <f t="shared" ref="Y43:Y52" si="27">K43*V43</f>
        <v>0</v>
      </c>
      <c r="Z43" s="145">
        <f t="shared" ref="Z43:Z52" si="28">V43*L43</f>
        <v>0</v>
      </c>
      <c r="AA43" s="211">
        <v>168</v>
      </c>
      <c r="AB43" s="146">
        <v>50453</v>
      </c>
      <c r="AC43" s="146"/>
      <c r="AD43" s="14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row>
    <row r="44" spans="1:57" ht="24.75" customHeight="1">
      <c r="A44" s="57"/>
      <c r="B44" s="141" t="s">
        <v>1818</v>
      </c>
      <c r="C44" s="166" t="s">
        <v>1846</v>
      </c>
      <c r="D44" s="148"/>
      <c r="E44" s="42" t="s">
        <v>1819</v>
      </c>
      <c r="F44" s="33" t="s">
        <v>18</v>
      </c>
      <c r="G44" s="37"/>
      <c r="H44" s="33" t="s">
        <v>19</v>
      </c>
      <c r="I44" s="41"/>
      <c r="J44" s="37"/>
      <c r="K44" s="33">
        <v>4</v>
      </c>
      <c r="L44" s="33">
        <v>2.7E-2</v>
      </c>
      <c r="M44" s="33">
        <v>60</v>
      </c>
      <c r="N44" s="33">
        <v>6</v>
      </c>
      <c r="O44" s="243"/>
      <c r="P44" s="312" t="s">
        <v>1820</v>
      </c>
      <c r="Q44" s="246" t="s">
        <v>1817</v>
      </c>
      <c r="R44" s="34">
        <v>58.48</v>
      </c>
      <c r="S44" s="35">
        <f t="shared" ref="S44" si="29">R44*M44</f>
        <v>3508.7999999999997</v>
      </c>
      <c r="T44" s="36">
        <f t="shared" ref="T44" si="30">R44*(1-$C$13)</f>
        <v>58.48</v>
      </c>
      <c r="U44" s="36">
        <f t="shared" ref="U44" si="31">S44*(1-$C$13)</f>
        <v>3508.7999999999997</v>
      </c>
      <c r="V44" s="143">
        <v>0</v>
      </c>
      <c r="W44" s="144">
        <f t="shared" ref="W44" si="32">U44*V44</f>
        <v>0</v>
      </c>
      <c r="X44" s="144">
        <f t="shared" ref="X44" si="33">V44*U44</f>
        <v>0</v>
      </c>
      <c r="Y44" s="145">
        <f t="shared" ref="Y44" si="34">K44*V44</f>
        <v>0</v>
      </c>
      <c r="Z44" s="145">
        <f t="shared" ref="Z44" si="35">V44*L44</f>
        <v>0</v>
      </c>
      <c r="AA44" s="211"/>
      <c r="AB44" s="146">
        <v>0</v>
      </c>
      <c r="AC44" s="146"/>
      <c r="AD44" s="14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row>
    <row r="45" spans="1:57" ht="24.75" customHeight="1">
      <c r="A45" s="57"/>
      <c r="B45" s="141" t="s">
        <v>41</v>
      </c>
      <c r="C45" s="141" t="s">
        <v>1363</v>
      </c>
      <c r="D45" s="148"/>
      <c r="E45" s="33" t="s">
        <v>1364</v>
      </c>
      <c r="F45" s="33" t="s">
        <v>18</v>
      </c>
      <c r="G45" s="257">
        <v>1</v>
      </c>
      <c r="H45" s="33" t="s">
        <v>19</v>
      </c>
      <c r="I45" s="41"/>
      <c r="J45" s="37"/>
      <c r="K45" s="33">
        <v>7</v>
      </c>
      <c r="L45" s="33">
        <v>5.2999999999999999E-2</v>
      </c>
      <c r="M45" s="33">
        <v>60</v>
      </c>
      <c r="N45" s="33">
        <v>0.25</v>
      </c>
      <c r="O45" s="243"/>
      <c r="P45" s="37" t="s">
        <v>1365</v>
      </c>
      <c r="Q45" s="247" t="s">
        <v>27</v>
      </c>
      <c r="R45" s="34">
        <v>80.180000000000007</v>
      </c>
      <c r="S45" s="35">
        <f t="shared" si="23"/>
        <v>4810.8</v>
      </c>
      <c r="T45" s="36">
        <f t="shared" si="24"/>
        <v>80.180000000000007</v>
      </c>
      <c r="U45" s="36">
        <f t="shared" si="25"/>
        <v>4810.8</v>
      </c>
      <c r="V45" s="143">
        <v>0</v>
      </c>
      <c r="W45" s="144">
        <f t="shared" si="26"/>
        <v>0</v>
      </c>
      <c r="X45" s="144">
        <f t="shared" si="3"/>
        <v>0</v>
      </c>
      <c r="Y45" s="145">
        <f t="shared" si="27"/>
        <v>0</v>
      </c>
      <c r="Z45" s="145">
        <f t="shared" si="28"/>
        <v>0</v>
      </c>
      <c r="AA45" s="211">
        <v>46</v>
      </c>
      <c r="AB45" s="146">
        <v>2810</v>
      </c>
      <c r="AC45" s="146"/>
      <c r="AD45" s="14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row>
    <row r="46" spans="1:57" ht="24.75" hidden="1" customHeight="1">
      <c r="A46" s="57"/>
      <c r="B46" s="141" t="s">
        <v>35</v>
      </c>
      <c r="C46" s="141" t="s">
        <v>979</v>
      </c>
      <c r="D46" s="142" t="s">
        <v>1190</v>
      </c>
      <c r="E46" s="33" t="s">
        <v>36</v>
      </c>
      <c r="F46" s="33" t="s">
        <v>18</v>
      </c>
      <c r="G46" s="33">
        <v>1</v>
      </c>
      <c r="H46" s="33" t="s">
        <v>19</v>
      </c>
      <c r="I46" s="41"/>
      <c r="J46" s="37"/>
      <c r="K46" s="33">
        <v>6.3</v>
      </c>
      <c r="L46" s="33">
        <v>3.9E-2</v>
      </c>
      <c r="M46" s="33">
        <v>36</v>
      </c>
      <c r="N46" s="33">
        <v>48</v>
      </c>
      <c r="O46" s="243"/>
      <c r="P46" s="37" t="s">
        <v>37</v>
      </c>
      <c r="Q46" s="38" t="s">
        <v>20</v>
      </c>
      <c r="R46" s="34">
        <v>123.96</v>
      </c>
      <c r="S46" s="35">
        <f t="shared" si="23"/>
        <v>4462.5599999999995</v>
      </c>
      <c r="T46" s="36">
        <f t="shared" si="24"/>
        <v>123.96</v>
      </c>
      <c r="U46" s="36">
        <f t="shared" si="25"/>
        <v>4462.5599999999995</v>
      </c>
      <c r="V46" s="143">
        <v>0</v>
      </c>
      <c r="W46" s="144">
        <f t="shared" si="26"/>
        <v>0</v>
      </c>
      <c r="X46" s="144">
        <f t="shared" si="3"/>
        <v>0</v>
      </c>
      <c r="Y46" s="145">
        <f t="shared" si="27"/>
        <v>0</v>
      </c>
      <c r="Z46" s="145">
        <f t="shared" si="28"/>
        <v>0</v>
      </c>
      <c r="AA46" s="211"/>
      <c r="AB46" s="146">
        <v>0</v>
      </c>
      <c r="AC46" s="146"/>
      <c r="AD46" s="14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row>
    <row r="47" spans="1:57" ht="24.75" customHeight="1">
      <c r="A47" s="57"/>
      <c r="B47" s="141" t="s">
        <v>38</v>
      </c>
      <c r="C47" s="166" t="s">
        <v>1847</v>
      </c>
      <c r="D47" s="148"/>
      <c r="E47" s="33" t="s">
        <v>1841</v>
      </c>
      <c r="F47" s="33" t="s">
        <v>18</v>
      </c>
      <c r="G47" s="33">
        <v>1</v>
      </c>
      <c r="H47" s="33" t="s">
        <v>19</v>
      </c>
      <c r="I47" s="41"/>
      <c r="J47" s="37"/>
      <c r="K47" s="33">
        <v>10</v>
      </c>
      <c r="L47" s="33">
        <v>5.0999999999999997E-2</v>
      </c>
      <c r="M47" s="33">
        <v>450</v>
      </c>
      <c r="N47" s="33">
        <v>2.4</v>
      </c>
      <c r="O47" s="243"/>
      <c r="P47" s="37" t="s">
        <v>37</v>
      </c>
      <c r="Q47" s="245" t="s">
        <v>1817</v>
      </c>
      <c r="R47" s="34">
        <v>16.16</v>
      </c>
      <c r="S47" s="35">
        <f t="shared" si="23"/>
        <v>7272</v>
      </c>
      <c r="T47" s="36">
        <f t="shared" si="24"/>
        <v>16.16</v>
      </c>
      <c r="U47" s="36">
        <f t="shared" si="25"/>
        <v>7272</v>
      </c>
      <c r="V47" s="143">
        <v>0</v>
      </c>
      <c r="W47" s="144">
        <f t="shared" si="26"/>
        <v>0</v>
      </c>
      <c r="X47" s="144">
        <f t="shared" si="3"/>
        <v>0</v>
      </c>
      <c r="Y47" s="145">
        <f t="shared" si="27"/>
        <v>0</v>
      </c>
      <c r="Z47" s="145">
        <f t="shared" si="28"/>
        <v>0</v>
      </c>
      <c r="AA47" s="211"/>
      <c r="AB47" s="146">
        <v>0</v>
      </c>
      <c r="AC47" s="146" t="str">
        <f>IF(AA47&gt;(M47+1),"SKLADEM","POSLEDNÍ KUSY")</f>
        <v>POSLEDNÍ KUSY</v>
      </c>
      <c r="AD47" s="147">
        <f t="shared" ref="AD47:AD50" si="36">IF(AB47="SKLADEM",AC47,AB47)</f>
        <v>0</v>
      </c>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row>
    <row r="48" spans="1:57" ht="24.75" hidden="1" customHeight="1">
      <c r="A48" s="57"/>
      <c r="B48" s="141" t="s">
        <v>41</v>
      </c>
      <c r="C48" s="141" t="s">
        <v>42</v>
      </c>
      <c r="D48" s="148"/>
      <c r="E48" s="33" t="s">
        <v>43</v>
      </c>
      <c r="F48" s="33" t="s">
        <v>18</v>
      </c>
      <c r="G48" s="33">
        <v>1</v>
      </c>
      <c r="H48" s="33" t="s">
        <v>19</v>
      </c>
      <c r="I48" s="41"/>
      <c r="J48" s="37"/>
      <c r="K48" s="33">
        <v>11</v>
      </c>
      <c r="L48" s="33">
        <v>8.3000000000000004E-2</v>
      </c>
      <c r="M48" s="33">
        <v>60</v>
      </c>
      <c r="N48" s="33">
        <v>60</v>
      </c>
      <c r="O48" s="243"/>
      <c r="P48" s="37" t="s">
        <v>37</v>
      </c>
      <c r="Q48" s="38" t="s">
        <v>20</v>
      </c>
      <c r="R48" s="34">
        <v>64.462809917355372</v>
      </c>
      <c r="S48" s="35">
        <f t="shared" si="23"/>
        <v>3867.7685950413224</v>
      </c>
      <c r="T48" s="36">
        <f t="shared" si="24"/>
        <v>64.462809917355372</v>
      </c>
      <c r="U48" s="36">
        <f t="shared" si="25"/>
        <v>3867.7685950413224</v>
      </c>
      <c r="V48" s="143">
        <v>0</v>
      </c>
      <c r="W48" s="144">
        <f t="shared" si="26"/>
        <v>0</v>
      </c>
      <c r="X48" s="144">
        <f t="shared" si="3"/>
        <v>0</v>
      </c>
      <c r="Y48" s="145">
        <f t="shared" si="27"/>
        <v>0</v>
      </c>
      <c r="Z48" s="145">
        <f t="shared" si="28"/>
        <v>0</v>
      </c>
      <c r="AA48" s="211"/>
      <c r="AB48" s="146">
        <v>2810</v>
      </c>
      <c r="AC48" s="146" t="str">
        <f>IF(AA48&gt;(M48+1),"SKLADEM","POSLEDNÍ KUSY")</f>
        <v>POSLEDNÍ KUSY</v>
      </c>
      <c r="AD48" s="147">
        <f t="shared" si="36"/>
        <v>2810</v>
      </c>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row>
    <row r="49" spans="1:59" ht="24.75" customHeight="1">
      <c r="A49" s="57"/>
      <c r="B49" s="141" t="s">
        <v>44</v>
      </c>
      <c r="C49" s="141" t="s">
        <v>980</v>
      </c>
      <c r="D49" s="142" t="s">
        <v>1190</v>
      </c>
      <c r="E49" s="42" t="s">
        <v>1755</v>
      </c>
      <c r="F49" s="33" t="s">
        <v>45</v>
      </c>
      <c r="G49" s="33">
        <v>1</v>
      </c>
      <c r="H49" s="33" t="s">
        <v>19</v>
      </c>
      <c r="I49" s="41"/>
      <c r="J49" s="37"/>
      <c r="K49" s="33">
        <v>19</v>
      </c>
      <c r="L49" s="33">
        <v>3.5999999999999997E-2</v>
      </c>
      <c r="M49" s="33">
        <v>144</v>
      </c>
      <c r="N49" s="33">
        <v>8</v>
      </c>
      <c r="O49" s="243"/>
      <c r="P49" s="37" t="s">
        <v>46</v>
      </c>
      <c r="Q49" s="247" t="s">
        <v>27</v>
      </c>
      <c r="R49" s="34">
        <v>26.34</v>
      </c>
      <c r="S49" s="35">
        <f t="shared" si="23"/>
        <v>3792.96</v>
      </c>
      <c r="T49" s="36">
        <f t="shared" si="24"/>
        <v>26.34</v>
      </c>
      <c r="U49" s="36">
        <f t="shared" si="25"/>
        <v>3792.96</v>
      </c>
      <c r="V49" s="143">
        <v>0</v>
      </c>
      <c r="W49" s="144">
        <f t="shared" si="26"/>
        <v>0</v>
      </c>
      <c r="X49" s="144">
        <f t="shared" si="3"/>
        <v>0</v>
      </c>
      <c r="Y49" s="145">
        <f t="shared" si="27"/>
        <v>0</v>
      </c>
      <c r="Z49" s="145">
        <f t="shared" si="28"/>
        <v>0</v>
      </c>
      <c r="AA49" s="211">
        <v>38</v>
      </c>
      <c r="AB49" s="146">
        <v>0</v>
      </c>
      <c r="AC49" s="146" t="str">
        <f>IF(AA49&gt;(M49+1),"SKLADEM","POSLEDNÍ KUSY")</f>
        <v>POSLEDNÍ KUSY</v>
      </c>
      <c r="AD49" s="14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row>
    <row r="50" spans="1:59" ht="24.75" hidden="1" customHeight="1">
      <c r="A50" s="57"/>
      <c r="B50" s="141" t="s">
        <v>47</v>
      </c>
      <c r="C50" s="141" t="s">
        <v>48</v>
      </c>
      <c r="D50" s="148"/>
      <c r="E50" s="33" t="s">
        <v>49</v>
      </c>
      <c r="F50" s="33" t="s">
        <v>18</v>
      </c>
      <c r="G50" s="33"/>
      <c r="H50" s="33" t="s">
        <v>19</v>
      </c>
      <c r="I50" s="41"/>
      <c r="J50" s="37"/>
      <c r="K50" s="33">
        <v>6</v>
      </c>
      <c r="L50" s="33">
        <v>2.5999999999999999E-2</v>
      </c>
      <c r="M50" s="33">
        <v>72</v>
      </c>
      <c r="N50" s="33">
        <v>24</v>
      </c>
      <c r="O50" s="243"/>
      <c r="P50" s="37" t="s">
        <v>50</v>
      </c>
      <c r="Q50" s="38" t="s">
        <v>20</v>
      </c>
      <c r="R50" s="34">
        <v>65.289256198347104</v>
      </c>
      <c r="S50" s="35">
        <f t="shared" si="23"/>
        <v>4700.8264462809911</v>
      </c>
      <c r="T50" s="36">
        <f t="shared" si="24"/>
        <v>65.289256198347104</v>
      </c>
      <c r="U50" s="36">
        <f t="shared" si="25"/>
        <v>4700.8264462809911</v>
      </c>
      <c r="V50" s="143">
        <v>0</v>
      </c>
      <c r="W50" s="144">
        <f t="shared" si="26"/>
        <v>0</v>
      </c>
      <c r="X50" s="144">
        <f t="shared" si="3"/>
        <v>0</v>
      </c>
      <c r="Y50" s="145">
        <f t="shared" si="27"/>
        <v>0</v>
      </c>
      <c r="Z50" s="145">
        <f t="shared" si="28"/>
        <v>0</v>
      </c>
      <c r="AA50" s="211"/>
      <c r="AB50" s="146">
        <v>0</v>
      </c>
      <c r="AC50" s="146" t="str">
        <f>IF(AA50&gt;(M50+1),"SKLADEM","POSLEDNÍ KUSY")</f>
        <v>POSLEDNÍ KUSY</v>
      </c>
      <c r="AD50" s="147">
        <f t="shared" si="36"/>
        <v>0</v>
      </c>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row>
    <row r="51" spans="1:59" ht="24.75" customHeight="1">
      <c r="A51" s="57"/>
      <c r="B51" s="141" t="s">
        <v>1341</v>
      </c>
      <c r="C51" s="141" t="s">
        <v>1342</v>
      </c>
      <c r="D51" s="142" t="s">
        <v>1190</v>
      </c>
      <c r="E51" s="42" t="s">
        <v>1343</v>
      </c>
      <c r="F51" s="33" t="s">
        <v>34</v>
      </c>
      <c r="G51" s="33">
        <v>1</v>
      </c>
      <c r="H51" s="33" t="s">
        <v>19</v>
      </c>
      <c r="I51" s="41"/>
      <c r="J51" s="37"/>
      <c r="K51" s="33">
        <v>14</v>
      </c>
      <c r="L51" s="33">
        <v>2.4E-2</v>
      </c>
      <c r="M51" s="33">
        <v>240</v>
      </c>
      <c r="N51" s="33">
        <v>10.199999999999999</v>
      </c>
      <c r="O51" s="243"/>
      <c r="P51" s="258" t="s">
        <v>1344</v>
      </c>
      <c r="Q51" s="245" t="s">
        <v>27</v>
      </c>
      <c r="R51" s="34">
        <v>18.079999999999998</v>
      </c>
      <c r="S51" s="35">
        <f t="shared" si="23"/>
        <v>4339.2</v>
      </c>
      <c r="T51" s="36">
        <f t="shared" si="24"/>
        <v>18.079999999999998</v>
      </c>
      <c r="U51" s="36">
        <f t="shared" si="25"/>
        <v>4339.2</v>
      </c>
      <c r="V51" s="143">
        <v>0</v>
      </c>
      <c r="W51" s="144">
        <f t="shared" si="26"/>
        <v>0</v>
      </c>
      <c r="X51" s="144">
        <f t="shared" si="3"/>
        <v>0</v>
      </c>
      <c r="Y51" s="145">
        <f t="shared" si="27"/>
        <v>0</v>
      </c>
      <c r="Z51" s="145">
        <f t="shared" si="28"/>
        <v>0</v>
      </c>
      <c r="AA51" s="211">
        <v>36</v>
      </c>
      <c r="AB51" s="146">
        <v>8640</v>
      </c>
      <c r="AC51" s="146"/>
      <c r="AD51" s="14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row>
    <row r="52" spans="1:59" ht="24.75" customHeight="1">
      <c r="A52" s="57"/>
      <c r="B52" s="141" t="s">
        <v>1345</v>
      </c>
      <c r="C52" s="141" t="s">
        <v>1346</v>
      </c>
      <c r="D52" s="142" t="s">
        <v>1190</v>
      </c>
      <c r="E52" s="42" t="s">
        <v>1347</v>
      </c>
      <c r="F52" s="33" t="s">
        <v>34</v>
      </c>
      <c r="G52" s="33">
        <v>1</v>
      </c>
      <c r="H52" s="33" t="s">
        <v>19</v>
      </c>
      <c r="I52" s="41"/>
      <c r="J52" s="37"/>
      <c r="K52" s="33">
        <v>6</v>
      </c>
      <c r="L52" s="33">
        <v>4.1000000000000002E-2</v>
      </c>
      <c r="M52" s="33">
        <v>576</v>
      </c>
      <c r="N52" s="33">
        <v>5</v>
      </c>
      <c r="O52" s="243"/>
      <c r="P52" s="43" t="s">
        <v>1711</v>
      </c>
      <c r="Q52" s="245" t="s">
        <v>27</v>
      </c>
      <c r="R52" s="34">
        <v>6.76</v>
      </c>
      <c r="S52" s="35">
        <f t="shared" si="23"/>
        <v>3893.7599999999998</v>
      </c>
      <c r="T52" s="36">
        <f t="shared" si="24"/>
        <v>6.76</v>
      </c>
      <c r="U52" s="36">
        <f t="shared" si="25"/>
        <v>3893.7599999999998</v>
      </c>
      <c r="V52" s="143">
        <v>0</v>
      </c>
      <c r="W52" s="144">
        <f t="shared" si="26"/>
        <v>0</v>
      </c>
      <c r="X52" s="144">
        <f t="shared" si="3"/>
        <v>0</v>
      </c>
      <c r="Y52" s="145">
        <f t="shared" si="27"/>
        <v>0</v>
      </c>
      <c r="Z52" s="145">
        <f t="shared" si="28"/>
        <v>0</v>
      </c>
      <c r="AA52" s="211">
        <v>70</v>
      </c>
      <c r="AB52" s="146">
        <v>40791</v>
      </c>
      <c r="AC52" s="146"/>
      <c r="AD52" s="14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row>
    <row r="53" spans="1:59" s="3" customFormat="1" ht="24.75" customHeight="1">
      <c r="A53" s="131"/>
      <c r="B53" s="158" t="s">
        <v>51</v>
      </c>
      <c r="C53" s="158"/>
      <c r="D53" s="4"/>
      <c r="E53" s="29"/>
      <c r="F53" s="29"/>
      <c r="G53" s="29"/>
      <c r="H53" s="29"/>
      <c r="I53" s="29"/>
      <c r="J53" s="29"/>
      <c r="K53" s="29"/>
      <c r="L53" s="29"/>
      <c r="M53" s="29"/>
      <c r="N53" s="29"/>
      <c r="O53" s="29"/>
      <c r="P53" s="30"/>
      <c r="Q53" s="31"/>
      <c r="R53" s="40"/>
      <c r="S53" s="40"/>
      <c r="T53" s="29"/>
      <c r="U53" s="29"/>
      <c r="V53" s="4"/>
      <c r="W53" s="4"/>
      <c r="X53" s="4"/>
      <c r="Y53" s="4"/>
      <c r="Z53" s="4"/>
      <c r="AA53" s="219"/>
      <c r="AB53" s="146"/>
      <c r="AC53" s="146"/>
      <c r="AD53" s="147"/>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row>
    <row r="54" spans="1:59" ht="24.75" customHeight="1">
      <c r="A54" s="57"/>
      <c r="B54" s="141" t="s">
        <v>52</v>
      </c>
      <c r="C54" s="141" t="s">
        <v>1184</v>
      </c>
      <c r="D54" s="162"/>
      <c r="E54" s="33" t="s">
        <v>1746</v>
      </c>
      <c r="F54" s="33" t="s">
        <v>34</v>
      </c>
      <c r="G54" s="41"/>
      <c r="H54" s="33" t="s">
        <v>19</v>
      </c>
      <c r="I54" s="41"/>
      <c r="J54" s="257">
        <v>16</v>
      </c>
      <c r="K54" s="33">
        <v>16.2</v>
      </c>
      <c r="L54" s="33">
        <v>0.02</v>
      </c>
      <c r="M54" s="33">
        <v>1000</v>
      </c>
      <c r="N54" s="33">
        <v>9</v>
      </c>
      <c r="O54" s="33" t="s">
        <v>53</v>
      </c>
      <c r="P54" s="37" t="s">
        <v>1717</v>
      </c>
      <c r="Q54" s="245" t="s">
        <v>27</v>
      </c>
      <c r="R54" s="259">
        <v>5.21</v>
      </c>
      <c r="S54" s="35">
        <f t="shared" ref="S54:S61" si="37">R54*M54</f>
        <v>5210</v>
      </c>
      <c r="T54" s="36">
        <f t="shared" ref="T54:T61" si="38">R54*(1-$C$13)</f>
        <v>5.21</v>
      </c>
      <c r="U54" s="36">
        <f t="shared" ref="U54:U61" si="39">S54*(1-$C$13)</f>
        <v>5210</v>
      </c>
      <c r="V54" s="143">
        <v>0</v>
      </c>
      <c r="W54" s="144">
        <f t="shared" ref="W54:W61" si="40">U54*V54</f>
        <v>0</v>
      </c>
      <c r="X54" s="144">
        <f t="shared" ref="X54:X61" si="41">V54*U54</f>
        <v>0</v>
      </c>
      <c r="Y54" s="145">
        <f t="shared" ref="Y54:Y61" si="42">K54*V54</f>
        <v>0</v>
      </c>
      <c r="Z54" s="145">
        <f t="shared" ref="Z54:Z61" si="43">V54*L54</f>
        <v>0</v>
      </c>
      <c r="AA54" s="211">
        <v>17</v>
      </c>
      <c r="AB54" s="146">
        <v>17068</v>
      </c>
      <c r="AC54" s="146"/>
      <c r="AD54" s="14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row>
    <row r="55" spans="1:59" ht="24.75" customHeight="1">
      <c r="A55" s="57"/>
      <c r="B55" s="141" t="s">
        <v>55</v>
      </c>
      <c r="C55" s="141" t="s">
        <v>966</v>
      </c>
      <c r="D55" s="162"/>
      <c r="E55" s="42" t="s">
        <v>364</v>
      </c>
      <c r="F55" s="33" t="s">
        <v>34</v>
      </c>
      <c r="G55" s="41"/>
      <c r="H55" s="33" t="s">
        <v>19</v>
      </c>
      <c r="I55" s="41"/>
      <c r="J55" s="257">
        <v>28</v>
      </c>
      <c r="K55" s="33">
        <v>9.4</v>
      </c>
      <c r="L55" s="33">
        <v>2.1000000000000001E-2</v>
      </c>
      <c r="M55" s="33">
        <v>200</v>
      </c>
      <c r="N55" s="33">
        <v>30</v>
      </c>
      <c r="O55" s="33" t="s">
        <v>56</v>
      </c>
      <c r="P55" s="37" t="s">
        <v>1718</v>
      </c>
      <c r="Q55" s="245" t="s">
        <v>27</v>
      </c>
      <c r="R55" s="259">
        <v>13</v>
      </c>
      <c r="S55" s="35">
        <f t="shared" si="37"/>
        <v>2600</v>
      </c>
      <c r="T55" s="36">
        <f t="shared" si="38"/>
        <v>13</v>
      </c>
      <c r="U55" s="36">
        <f t="shared" si="39"/>
        <v>2600</v>
      </c>
      <c r="V55" s="143">
        <v>0</v>
      </c>
      <c r="W55" s="144">
        <f t="shared" si="40"/>
        <v>0</v>
      </c>
      <c r="X55" s="144">
        <f t="shared" si="41"/>
        <v>0</v>
      </c>
      <c r="Y55" s="145">
        <f t="shared" si="42"/>
        <v>0</v>
      </c>
      <c r="Z55" s="145">
        <f t="shared" si="43"/>
        <v>0</v>
      </c>
      <c r="AA55" s="211">
        <v>101</v>
      </c>
      <c r="AB55" s="146">
        <v>20342</v>
      </c>
      <c r="AC55" s="146"/>
      <c r="AD55" s="14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row>
    <row r="56" spans="1:59" ht="24.75" customHeight="1">
      <c r="A56" s="57"/>
      <c r="B56" s="141" t="s">
        <v>57</v>
      </c>
      <c r="C56" s="141" t="s">
        <v>967</v>
      </c>
      <c r="D56" s="162"/>
      <c r="E56" s="42" t="s">
        <v>1216</v>
      </c>
      <c r="F56" s="33" t="s">
        <v>34</v>
      </c>
      <c r="G56" s="41"/>
      <c r="H56" s="33" t="s">
        <v>19</v>
      </c>
      <c r="I56" s="41"/>
      <c r="J56" s="257">
        <v>40</v>
      </c>
      <c r="K56" s="33">
        <v>7.2</v>
      </c>
      <c r="L56" s="33">
        <v>1.0999999999999999E-2</v>
      </c>
      <c r="M56" s="33">
        <v>100</v>
      </c>
      <c r="N56" s="33">
        <v>24</v>
      </c>
      <c r="O56" s="33" t="s">
        <v>58</v>
      </c>
      <c r="P56" s="37" t="s">
        <v>1719</v>
      </c>
      <c r="Q56" s="245" t="s">
        <v>27</v>
      </c>
      <c r="R56" s="259">
        <v>17.809999999999999</v>
      </c>
      <c r="S56" s="35">
        <f t="shared" si="37"/>
        <v>1780.9999999999998</v>
      </c>
      <c r="T56" s="36">
        <f t="shared" si="38"/>
        <v>17.809999999999999</v>
      </c>
      <c r="U56" s="36">
        <f t="shared" si="39"/>
        <v>1780.9999999999998</v>
      </c>
      <c r="V56" s="143">
        <v>0</v>
      </c>
      <c r="W56" s="144">
        <f t="shared" si="40"/>
        <v>0</v>
      </c>
      <c r="X56" s="144">
        <f t="shared" si="41"/>
        <v>0</v>
      </c>
      <c r="Y56" s="145">
        <f t="shared" si="42"/>
        <v>0</v>
      </c>
      <c r="Z56" s="145">
        <f t="shared" si="43"/>
        <v>0</v>
      </c>
      <c r="AA56" s="211">
        <v>162</v>
      </c>
      <c r="AB56" s="146">
        <v>16200</v>
      </c>
      <c r="AC56" s="146"/>
      <c r="AD56" s="14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row>
    <row r="57" spans="1:59" ht="24.75" customHeight="1">
      <c r="A57" s="57"/>
      <c r="B57" s="141" t="s">
        <v>1183</v>
      </c>
      <c r="C57" s="141" t="s">
        <v>1187</v>
      </c>
      <c r="D57" s="162"/>
      <c r="E57" s="33" t="s">
        <v>1212</v>
      </c>
      <c r="F57" s="33" t="s">
        <v>18</v>
      </c>
      <c r="G57" s="41"/>
      <c r="H57" s="33" t="s">
        <v>19</v>
      </c>
      <c r="I57" s="41"/>
      <c r="J57" s="257">
        <v>70</v>
      </c>
      <c r="K57" s="33">
        <v>10.4</v>
      </c>
      <c r="L57" s="33">
        <v>1.6E-2</v>
      </c>
      <c r="M57" s="33">
        <v>50</v>
      </c>
      <c r="N57" s="33">
        <v>61</v>
      </c>
      <c r="O57" s="33" t="s">
        <v>59</v>
      </c>
      <c r="P57" s="37" t="s">
        <v>1720</v>
      </c>
      <c r="Q57" s="245" t="s">
        <v>27</v>
      </c>
      <c r="R57" s="259">
        <v>36.81</v>
      </c>
      <c r="S57" s="35">
        <f t="shared" si="37"/>
        <v>1840.5</v>
      </c>
      <c r="T57" s="36">
        <f t="shared" si="38"/>
        <v>36.81</v>
      </c>
      <c r="U57" s="36">
        <f t="shared" si="39"/>
        <v>1840.5</v>
      </c>
      <c r="V57" s="143">
        <v>0</v>
      </c>
      <c r="W57" s="144">
        <f t="shared" si="40"/>
        <v>0</v>
      </c>
      <c r="X57" s="144">
        <f t="shared" si="41"/>
        <v>0</v>
      </c>
      <c r="Y57" s="145">
        <f t="shared" si="42"/>
        <v>0</v>
      </c>
      <c r="Z57" s="145">
        <f t="shared" si="43"/>
        <v>0</v>
      </c>
      <c r="AA57" s="211">
        <v>176</v>
      </c>
      <c r="AB57" s="146">
        <v>8826</v>
      </c>
      <c r="AC57" s="146"/>
      <c r="AD57" s="14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row>
    <row r="58" spans="1:59" ht="24.75" hidden="1" customHeight="1">
      <c r="A58" s="57"/>
      <c r="B58" s="141" t="s">
        <v>61</v>
      </c>
      <c r="C58" s="141" t="s">
        <v>62</v>
      </c>
      <c r="D58" s="162"/>
      <c r="E58" s="33" t="s">
        <v>1213</v>
      </c>
      <c r="F58" s="33" t="s">
        <v>18</v>
      </c>
      <c r="G58" s="33"/>
      <c r="H58" s="33" t="s">
        <v>19</v>
      </c>
      <c r="I58" s="33"/>
      <c r="J58" s="257"/>
      <c r="K58" s="33">
        <v>23</v>
      </c>
      <c r="L58" s="33">
        <v>2.8000000000000001E-2</v>
      </c>
      <c r="M58" s="33">
        <v>80</v>
      </c>
      <c r="N58" s="33">
        <v>97</v>
      </c>
      <c r="O58" s="33" t="s">
        <v>59</v>
      </c>
      <c r="P58" s="37" t="s">
        <v>60</v>
      </c>
      <c r="Q58" s="38" t="s">
        <v>27</v>
      </c>
      <c r="R58" s="259">
        <v>57.024793388429799</v>
      </c>
      <c r="S58" s="35">
        <f t="shared" si="37"/>
        <v>4561.9834710743835</v>
      </c>
      <c r="T58" s="36">
        <f t="shared" si="38"/>
        <v>57.024793388429799</v>
      </c>
      <c r="U58" s="36">
        <f t="shared" si="39"/>
        <v>4561.9834710743835</v>
      </c>
      <c r="V58" s="143">
        <v>0</v>
      </c>
      <c r="W58" s="144">
        <f t="shared" si="40"/>
        <v>0</v>
      </c>
      <c r="X58" s="144">
        <f t="shared" si="41"/>
        <v>0</v>
      </c>
      <c r="Y58" s="145">
        <f t="shared" si="42"/>
        <v>0</v>
      </c>
      <c r="Z58" s="145">
        <f t="shared" si="43"/>
        <v>0</v>
      </c>
      <c r="AA58" s="211"/>
      <c r="AB58" s="146">
        <v>349</v>
      </c>
      <c r="AC58" s="146"/>
      <c r="AD58" s="14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row>
    <row r="59" spans="1:59" ht="24.75" customHeight="1">
      <c r="A59" s="57"/>
      <c r="B59" s="141" t="s">
        <v>61</v>
      </c>
      <c r="C59" s="141" t="s">
        <v>1188</v>
      </c>
      <c r="D59" s="162"/>
      <c r="E59" s="33" t="s">
        <v>1213</v>
      </c>
      <c r="F59" s="33" t="s">
        <v>18</v>
      </c>
      <c r="G59" s="41"/>
      <c r="H59" s="33" t="s">
        <v>19</v>
      </c>
      <c r="I59" s="41"/>
      <c r="J59" s="257">
        <v>70</v>
      </c>
      <c r="K59" s="33">
        <v>24.8</v>
      </c>
      <c r="L59" s="33">
        <v>2.8000000000000001E-2</v>
      </c>
      <c r="M59" s="33">
        <v>80</v>
      </c>
      <c r="N59" s="33">
        <v>97</v>
      </c>
      <c r="O59" s="33" t="s">
        <v>59</v>
      </c>
      <c r="P59" s="37" t="s">
        <v>1720</v>
      </c>
      <c r="Q59" s="245" t="s">
        <v>27</v>
      </c>
      <c r="R59" s="259">
        <v>58.024793388429799</v>
      </c>
      <c r="S59" s="35">
        <f t="shared" si="37"/>
        <v>4641.9834710743835</v>
      </c>
      <c r="T59" s="36">
        <f t="shared" si="38"/>
        <v>58.024793388429799</v>
      </c>
      <c r="U59" s="36">
        <f t="shared" si="39"/>
        <v>4641.9834710743835</v>
      </c>
      <c r="V59" s="143">
        <v>0</v>
      </c>
      <c r="W59" s="144">
        <f t="shared" si="40"/>
        <v>0</v>
      </c>
      <c r="X59" s="144">
        <f t="shared" si="41"/>
        <v>0</v>
      </c>
      <c r="Y59" s="145">
        <f t="shared" si="42"/>
        <v>0</v>
      </c>
      <c r="Z59" s="145">
        <f t="shared" si="43"/>
        <v>0</v>
      </c>
      <c r="AA59" s="211">
        <v>28</v>
      </c>
      <c r="AB59" s="146">
        <v>349</v>
      </c>
      <c r="AC59" s="146"/>
      <c r="AD59" s="14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row>
    <row r="60" spans="1:59" ht="24.75" customHeight="1">
      <c r="A60" s="57"/>
      <c r="B60" s="141" t="s">
        <v>63</v>
      </c>
      <c r="C60" s="141" t="s">
        <v>968</v>
      </c>
      <c r="D60" s="162"/>
      <c r="E60" s="33" t="s">
        <v>1214</v>
      </c>
      <c r="F60" s="33" t="s">
        <v>18</v>
      </c>
      <c r="G60" s="41"/>
      <c r="H60" s="33" t="s">
        <v>19</v>
      </c>
      <c r="I60" s="41"/>
      <c r="J60" s="257">
        <v>90</v>
      </c>
      <c r="K60" s="33">
        <v>10</v>
      </c>
      <c r="L60" s="33">
        <v>1.9E-2</v>
      </c>
      <c r="M60" s="33">
        <v>50</v>
      </c>
      <c r="N60" s="33">
        <v>43</v>
      </c>
      <c r="O60" s="33" t="s">
        <v>64</v>
      </c>
      <c r="P60" s="37" t="s">
        <v>1721</v>
      </c>
      <c r="Q60" s="245" t="s">
        <v>27</v>
      </c>
      <c r="R60" s="259">
        <v>39.340000000000003</v>
      </c>
      <c r="S60" s="35">
        <f t="shared" si="37"/>
        <v>1967.0000000000002</v>
      </c>
      <c r="T60" s="36">
        <f t="shared" si="38"/>
        <v>39.340000000000003</v>
      </c>
      <c r="U60" s="36">
        <f t="shared" si="39"/>
        <v>1967.0000000000002</v>
      </c>
      <c r="V60" s="143">
        <v>0</v>
      </c>
      <c r="W60" s="144">
        <f t="shared" si="40"/>
        <v>0</v>
      </c>
      <c r="X60" s="144">
        <f t="shared" si="41"/>
        <v>0</v>
      </c>
      <c r="Y60" s="145">
        <f t="shared" si="42"/>
        <v>0</v>
      </c>
      <c r="Z60" s="145">
        <f t="shared" si="43"/>
        <v>0</v>
      </c>
      <c r="AA60" s="211">
        <v>15</v>
      </c>
      <c r="AB60" s="146">
        <v>780</v>
      </c>
      <c r="AC60" s="146"/>
      <c r="AD60" s="14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row>
    <row r="61" spans="1:59" s="164" customFormat="1" ht="24.75" customHeight="1">
      <c r="A61" s="57"/>
      <c r="B61" s="141" t="s">
        <v>1186</v>
      </c>
      <c r="C61" s="141" t="s">
        <v>969</v>
      </c>
      <c r="D61" s="162"/>
      <c r="E61" s="33" t="s">
        <v>1215</v>
      </c>
      <c r="F61" s="33" t="s">
        <v>18</v>
      </c>
      <c r="G61" s="41"/>
      <c r="H61" s="33" t="s">
        <v>19</v>
      </c>
      <c r="I61" s="41"/>
      <c r="J61" s="257">
        <v>90</v>
      </c>
      <c r="K61" s="33">
        <v>17.600000000000001</v>
      </c>
      <c r="L61" s="33">
        <v>2.1000000000000001E-2</v>
      </c>
      <c r="M61" s="33">
        <v>50</v>
      </c>
      <c r="N61" s="33">
        <v>85</v>
      </c>
      <c r="O61" s="33" t="s">
        <v>1723</v>
      </c>
      <c r="P61" s="37" t="s">
        <v>1721</v>
      </c>
      <c r="Q61" s="245" t="s">
        <v>27</v>
      </c>
      <c r="R61" s="259">
        <v>67.290000000000006</v>
      </c>
      <c r="S61" s="35">
        <f t="shared" si="37"/>
        <v>3364.5000000000005</v>
      </c>
      <c r="T61" s="36">
        <f t="shared" si="38"/>
        <v>67.290000000000006</v>
      </c>
      <c r="U61" s="36">
        <f t="shared" si="39"/>
        <v>3364.5000000000005</v>
      </c>
      <c r="V61" s="143">
        <v>0</v>
      </c>
      <c r="W61" s="144">
        <f t="shared" si="40"/>
        <v>0</v>
      </c>
      <c r="X61" s="144">
        <f t="shared" si="41"/>
        <v>0</v>
      </c>
      <c r="Y61" s="145">
        <f t="shared" si="42"/>
        <v>0</v>
      </c>
      <c r="Z61" s="145">
        <f t="shared" si="43"/>
        <v>0</v>
      </c>
      <c r="AA61" s="211">
        <v>27</v>
      </c>
      <c r="AB61" s="146">
        <v>1859</v>
      </c>
      <c r="AC61" s="146"/>
      <c r="AD61" s="14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3"/>
      <c r="BG61" s="163"/>
    </row>
    <row r="62" spans="1:59" s="3" customFormat="1" ht="24.75" customHeight="1">
      <c r="A62" s="131"/>
      <c r="B62" s="158" t="s">
        <v>65</v>
      </c>
      <c r="C62" s="158"/>
      <c r="D62" s="7"/>
      <c r="E62" s="31"/>
      <c r="F62" s="31"/>
      <c r="G62" s="31"/>
      <c r="H62" s="31"/>
      <c r="I62" s="31"/>
      <c r="J62" s="31"/>
      <c r="K62" s="31"/>
      <c r="L62" s="31"/>
      <c r="M62" s="31"/>
      <c r="N62" s="31"/>
      <c r="O62" s="31"/>
      <c r="P62" s="30"/>
      <c r="Q62" s="31"/>
      <c r="R62" s="45"/>
      <c r="S62" s="45"/>
      <c r="T62" s="44"/>
      <c r="U62" s="44"/>
      <c r="V62" s="7"/>
      <c r="W62" s="7"/>
      <c r="X62" s="7"/>
      <c r="Y62" s="7"/>
      <c r="Z62" s="7"/>
      <c r="AA62" s="211"/>
      <c r="AB62" s="146"/>
      <c r="AC62" s="146"/>
      <c r="AD62" s="147"/>
      <c r="AE62" s="57"/>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row>
    <row r="63" spans="1:59" ht="24.75" customHeight="1">
      <c r="A63" s="57"/>
      <c r="B63" s="141" t="s">
        <v>66</v>
      </c>
      <c r="C63" s="141" t="s">
        <v>981</v>
      </c>
      <c r="D63" s="142" t="s">
        <v>1189</v>
      </c>
      <c r="E63" s="33" t="s">
        <v>67</v>
      </c>
      <c r="F63" s="33" t="s">
        <v>18</v>
      </c>
      <c r="G63" s="33">
        <v>1</v>
      </c>
      <c r="H63" s="33" t="s">
        <v>19</v>
      </c>
      <c r="I63" s="33" t="s">
        <v>1577</v>
      </c>
      <c r="J63" s="33">
        <v>70</v>
      </c>
      <c r="K63" s="33">
        <v>12.2</v>
      </c>
      <c r="L63" s="33">
        <v>4.5999999999999999E-2</v>
      </c>
      <c r="M63" s="33">
        <v>12</v>
      </c>
      <c r="N63" s="33">
        <v>120</v>
      </c>
      <c r="O63" s="33" t="s">
        <v>68</v>
      </c>
      <c r="P63" s="244" t="s">
        <v>1711</v>
      </c>
      <c r="Q63" s="38" t="s">
        <v>20</v>
      </c>
      <c r="R63" s="34">
        <v>305.77999999999997</v>
      </c>
      <c r="S63" s="35">
        <f t="shared" ref="S63:S72" si="44">R63*M63</f>
        <v>3669.3599999999997</v>
      </c>
      <c r="T63" s="36">
        <f t="shared" ref="T63:U72" si="45">R63*(1-$C$13)</f>
        <v>305.77999999999997</v>
      </c>
      <c r="U63" s="36">
        <f t="shared" si="45"/>
        <v>3669.3599999999997</v>
      </c>
      <c r="V63" s="143">
        <v>0</v>
      </c>
      <c r="W63" s="144">
        <f t="shared" ref="W63:W69" si="46">U63*V63</f>
        <v>0</v>
      </c>
      <c r="X63" s="144">
        <f t="shared" ref="X63:X72" si="47">V63*U63</f>
        <v>0</v>
      </c>
      <c r="Y63" s="145">
        <f t="shared" ref="Y63:Y69" si="48">K63*V63</f>
        <v>0</v>
      </c>
      <c r="Z63" s="145">
        <f t="shared" ref="Z63:Z69" si="49">V63*L63</f>
        <v>0</v>
      </c>
      <c r="AA63" s="211">
        <v>0</v>
      </c>
      <c r="AB63" s="146">
        <v>3</v>
      </c>
      <c r="AC63" s="146"/>
      <c r="AD63" s="14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row>
    <row r="64" spans="1:59" ht="24.75" hidden="1" customHeight="1">
      <c r="A64" s="57"/>
      <c r="B64" s="141" t="s">
        <v>1280</v>
      </c>
      <c r="C64" s="141" t="s">
        <v>1281</v>
      </c>
      <c r="D64" s="165"/>
      <c r="E64" s="42" t="s">
        <v>450</v>
      </c>
      <c r="F64" s="33" t="s">
        <v>25</v>
      </c>
      <c r="G64" s="33">
        <v>1</v>
      </c>
      <c r="H64" s="33" t="s">
        <v>19</v>
      </c>
      <c r="I64" s="33" t="s">
        <v>1282</v>
      </c>
      <c r="J64" s="33"/>
      <c r="K64" s="33">
        <v>15.6</v>
      </c>
      <c r="L64" s="33">
        <v>0.06</v>
      </c>
      <c r="M64" s="33">
        <v>25</v>
      </c>
      <c r="N64" s="33">
        <v>60</v>
      </c>
      <c r="O64" s="33" t="s">
        <v>1283</v>
      </c>
      <c r="P64" s="37"/>
      <c r="Q64" s="38" t="s">
        <v>27</v>
      </c>
      <c r="R64" s="34">
        <v>308.29000000000002</v>
      </c>
      <c r="S64" s="35">
        <f t="shared" si="44"/>
        <v>7707.2500000000009</v>
      </c>
      <c r="T64" s="36">
        <f t="shared" si="45"/>
        <v>308.29000000000002</v>
      </c>
      <c r="U64" s="36">
        <f t="shared" si="45"/>
        <v>7707.2500000000009</v>
      </c>
      <c r="V64" s="143">
        <v>0</v>
      </c>
      <c r="W64" s="144">
        <f t="shared" si="46"/>
        <v>0</v>
      </c>
      <c r="X64" s="144">
        <f t="shared" si="47"/>
        <v>0</v>
      </c>
      <c r="Y64" s="145">
        <f t="shared" si="48"/>
        <v>0</v>
      </c>
      <c r="Z64" s="145">
        <f t="shared" si="49"/>
        <v>0</v>
      </c>
      <c r="AA64" s="211"/>
      <c r="AB64" s="146">
        <v>0</v>
      </c>
      <c r="AC64" s="146"/>
      <c r="AD64" s="14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row>
    <row r="65" spans="1:57" ht="24.75" customHeight="1">
      <c r="A65" s="57"/>
      <c r="B65" s="166" t="s">
        <v>1931</v>
      </c>
      <c r="C65" s="166" t="s">
        <v>1932</v>
      </c>
      <c r="D65" s="316"/>
      <c r="E65" s="42" t="s">
        <v>67</v>
      </c>
      <c r="F65" s="33" t="s">
        <v>18</v>
      </c>
      <c r="G65" s="33">
        <v>1</v>
      </c>
      <c r="H65" s="33" t="s">
        <v>19</v>
      </c>
      <c r="I65" s="33"/>
      <c r="J65" s="33" t="s">
        <v>1933</v>
      </c>
      <c r="K65" s="33">
        <v>12</v>
      </c>
      <c r="L65" s="33">
        <v>4.2999999999999997E-2</v>
      </c>
      <c r="M65" s="33">
        <v>12</v>
      </c>
      <c r="N65" s="33">
        <v>201</v>
      </c>
      <c r="O65" s="33"/>
      <c r="P65" s="37"/>
      <c r="Q65" s="245" t="s">
        <v>1817</v>
      </c>
      <c r="R65" s="34">
        <v>298.45999999999998</v>
      </c>
      <c r="S65" s="35">
        <f t="shared" ref="S65" si="50">R65*M65</f>
        <v>3581.5199999999995</v>
      </c>
      <c r="T65" s="36">
        <f t="shared" ref="T65" si="51">R65*(1-$C$13)</f>
        <v>298.45999999999998</v>
      </c>
      <c r="U65" s="36">
        <f t="shared" ref="U65" si="52">S65*(1-$C$13)</f>
        <v>3581.5199999999995</v>
      </c>
      <c r="V65" s="143">
        <v>0</v>
      </c>
      <c r="W65" s="144">
        <f t="shared" ref="W65" si="53">U65*V65</f>
        <v>0</v>
      </c>
      <c r="X65" s="144">
        <f t="shared" ref="X65" si="54">V65*U65</f>
        <v>0</v>
      </c>
      <c r="Y65" s="145">
        <f t="shared" ref="Y65" si="55">K65*V65</f>
        <v>0</v>
      </c>
      <c r="Z65" s="145">
        <f t="shared" ref="Z65" si="56">V65*L65</f>
        <v>0</v>
      </c>
      <c r="AA65" s="211"/>
      <c r="AB65" s="146"/>
      <c r="AC65" s="146"/>
      <c r="AD65" s="14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row>
    <row r="66" spans="1:57" ht="24.75" customHeight="1">
      <c r="A66" s="57"/>
      <c r="B66" s="141" t="s">
        <v>69</v>
      </c>
      <c r="C66" s="141" t="s">
        <v>982</v>
      </c>
      <c r="D66" s="142" t="s">
        <v>1189</v>
      </c>
      <c r="E66" s="33" t="s">
        <v>70</v>
      </c>
      <c r="F66" s="33" t="s">
        <v>18</v>
      </c>
      <c r="G66" s="33">
        <v>1</v>
      </c>
      <c r="H66" s="33" t="s">
        <v>19</v>
      </c>
      <c r="I66" s="33" t="s">
        <v>1578</v>
      </c>
      <c r="J66" s="33">
        <v>25</v>
      </c>
      <c r="K66" s="33">
        <v>8</v>
      </c>
      <c r="L66" s="33">
        <v>0.04</v>
      </c>
      <c r="M66" s="33">
        <v>40</v>
      </c>
      <c r="N66" s="33">
        <v>25</v>
      </c>
      <c r="O66" s="33" t="s">
        <v>53</v>
      </c>
      <c r="P66" s="244" t="s">
        <v>1711</v>
      </c>
      <c r="Q66" s="245" t="s">
        <v>27</v>
      </c>
      <c r="R66" s="34">
        <v>81.92</v>
      </c>
      <c r="S66" s="35">
        <f t="shared" si="44"/>
        <v>3276.8</v>
      </c>
      <c r="T66" s="36">
        <f t="shared" si="45"/>
        <v>81.92</v>
      </c>
      <c r="U66" s="36">
        <f t="shared" si="45"/>
        <v>3276.8</v>
      </c>
      <c r="V66" s="143">
        <v>0</v>
      </c>
      <c r="W66" s="144">
        <f t="shared" si="46"/>
        <v>0</v>
      </c>
      <c r="X66" s="144">
        <f t="shared" si="47"/>
        <v>0</v>
      </c>
      <c r="Y66" s="145">
        <f t="shared" si="48"/>
        <v>0</v>
      </c>
      <c r="Z66" s="145">
        <f t="shared" si="49"/>
        <v>0</v>
      </c>
      <c r="AA66" s="211">
        <v>66</v>
      </c>
      <c r="AB66" s="146">
        <v>2645</v>
      </c>
      <c r="AC66" s="146"/>
      <c r="AD66" s="14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row>
    <row r="67" spans="1:57" ht="24.75" customHeight="1">
      <c r="A67" s="57"/>
      <c r="B67" s="141" t="s">
        <v>1321</v>
      </c>
      <c r="C67" s="141" t="s">
        <v>1322</v>
      </c>
      <c r="D67" s="142"/>
      <c r="E67" s="33" t="s">
        <v>1323</v>
      </c>
      <c r="F67" s="33" t="s">
        <v>18</v>
      </c>
      <c r="G67" s="33">
        <v>1</v>
      </c>
      <c r="H67" s="33" t="s">
        <v>19</v>
      </c>
      <c r="I67" s="33" t="s">
        <v>1579</v>
      </c>
      <c r="J67" s="33">
        <v>60</v>
      </c>
      <c r="K67" s="33">
        <v>18</v>
      </c>
      <c r="L67" s="33">
        <v>4.8000000000000001E-2</v>
      </c>
      <c r="M67" s="33">
        <v>60</v>
      </c>
      <c r="N67" s="33">
        <v>22.8</v>
      </c>
      <c r="O67" s="33" t="s">
        <v>134</v>
      </c>
      <c r="P67" s="260" t="s">
        <v>1472</v>
      </c>
      <c r="Q67" s="245" t="s">
        <v>1817</v>
      </c>
      <c r="R67" s="34">
        <v>104.78</v>
      </c>
      <c r="S67" s="35">
        <f t="shared" si="44"/>
        <v>6286.8</v>
      </c>
      <c r="T67" s="36">
        <f t="shared" si="45"/>
        <v>104.78</v>
      </c>
      <c r="U67" s="36">
        <f t="shared" si="45"/>
        <v>6286.8</v>
      </c>
      <c r="V67" s="143">
        <v>0</v>
      </c>
      <c r="W67" s="144">
        <f t="shared" si="46"/>
        <v>0</v>
      </c>
      <c r="X67" s="144">
        <f t="shared" si="47"/>
        <v>0</v>
      </c>
      <c r="Y67" s="145">
        <f t="shared" si="48"/>
        <v>0</v>
      </c>
      <c r="Z67" s="145">
        <f t="shared" si="49"/>
        <v>0</v>
      </c>
      <c r="AA67" s="211">
        <v>0</v>
      </c>
      <c r="AB67" s="146">
        <v>0</v>
      </c>
      <c r="AC67" s="146"/>
      <c r="AD67" s="14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row>
    <row r="68" spans="1:57" ht="24.75" customHeight="1">
      <c r="A68" s="57"/>
      <c r="B68" s="141" t="s">
        <v>1326</v>
      </c>
      <c r="C68" s="141" t="s">
        <v>1327</v>
      </c>
      <c r="D68" s="142" t="s">
        <v>1190</v>
      </c>
      <c r="E68" s="42" t="s">
        <v>862</v>
      </c>
      <c r="F68" s="33" t="s">
        <v>25</v>
      </c>
      <c r="G68" s="33">
        <v>1</v>
      </c>
      <c r="H68" s="33" t="s">
        <v>19</v>
      </c>
      <c r="I68" s="33" t="s">
        <v>1444</v>
      </c>
      <c r="J68" s="33">
        <v>64</v>
      </c>
      <c r="K68" s="33">
        <v>9.6999999999999993</v>
      </c>
      <c r="L68" s="33">
        <v>2.4E-2</v>
      </c>
      <c r="M68" s="33">
        <v>24</v>
      </c>
      <c r="N68" s="33">
        <v>82.6</v>
      </c>
      <c r="O68" s="33" t="s">
        <v>1474</v>
      </c>
      <c r="P68" s="260" t="s">
        <v>1473</v>
      </c>
      <c r="Q68" s="245" t="s">
        <v>1817</v>
      </c>
      <c r="R68" s="34">
        <v>150.82</v>
      </c>
      <c r="S68" s="35">
        <f t="shared" ref="S68" si="57">R68*M68</f>
        <v>3619.68</v>
      </c>
      <c r="T68" s="36">
        <f t="shared" ref="T68" si="58">R68*(1-$C$13)</f>
        <v>150.82</v>
      </c>
      <c r="U68" s="36">
        <f t="shared" ref="U68" si="59">S68*(1-$C$13)</f>
        <v>3619.68</v>
      </c>
      <c r="V68" s="143">
        <v>0</v>
      </c>
      <c r="W68" s="144">
        <f t="shared" si="46"/>
        <v>0</v>
      </c>
      <c r="X68" s="144">
        <f t="shared" si="47"/>
        <v>0</v>
      </c>
      <c r="Y68" s="145">
        <f t="shared" si="48"/>
        <v>0</v>
      </c>
      <c r="Z68" s="145">
        <f t="shared" si="49"/>
        <v>0</v>
      </c>
      <c r="AA68" s="211">
        <v>0</v>
      </c>
      <c r="AB68" s="146">
        <v>9</v>
      </c>
      <c r="AC68" s="146"/>
      <c r="AD68" s="14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row>
    <row r="69" spans="1:57" ht="24.75" customHeight="1">
      <c r="A69" s="57"/>
      <c r="B69" s="141" t="s">
        <v>1324</v>
      </c>
      <c r="C69" s="141" t="s">
        <v>1328</v>
      </c>
      <c r="D69" s="142"/>
      <c r="E69" s="42" t="s">
        <v>1325</v>
      </c>
      <c r="F69" s="33" t="s">
        <v>18</v>
      </c>
      <c r="G69" s="33">
        <v>1</v>
      </c>
      <c r="H69" s="33" t="s">
        <v>19</v>
      </c>
      <c r="I69" s="33" t="s">
        <v>1579</v>
      </c>
      <c r="J69" s="33">
        <v>65</v>
      </c>
      <c r="K69" s="33">
        <v>24</v>
      </c>
      <c r="L69" s="33">
        <v>5.5E-2</v>
      </c>
      <c r="M69" s="33">
        <v>30</v>
      </c>
      <c r="N69" s="33">
        <v>16</v>
      </c>
      <c r="O69" s="33" t="s">
        <v>134</v>
      </c>
      <c r="P69" s="46" t="s">
        <v>1475</v>
      </c>
      <c r="Q69" s="245" t="s">
        <v>27</v>
      </c>
      <c r="R69" s="34">
        <v>195.68</v>
      </c>
      <c r="S69" s="35">
        <f t="shared" si="44"/>
        <v>5870.4000000000005</v>
      </c>
      <c r="T69" s="36">
        <f t="shared" si="45"/>
        <v>195.68</v>
      </c>
      <c r="U69" s="36">
        <f t="shared" si="45"/>
        <v>5870.4000000000005</v>
      </c>
      <c r="V69" s="143">
        <v>0</v>
      </c>
      <c r="W69" s="144">
        <f t="shared" si="46"/>
        <v>0</v>
      </c>
      <c r="X69" s="144">
        <f t="shared" si="47"/>
        <v>0</v>
      </c>
      <c r="Y69" s="145">
        <f t="shared" si="48"/>
        <v>0</v>
      </c>
      <c r="Z69" s="145">
        <f t="shared" si="49"/>
        <v>0</v>
      </c>
      <c r="AA69" s="211">
        <v>76</v>
      </c>
      <c r="AB69" s="146">
        <v>2297</v>
      </c>
      <c r="AC69" s="146"/>
      <c r="AD69" s="14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row>
    <row r="70" spans="1:57" ht="24.75" customHeight="1">
      <c r="A70" s="57"/>
      <c r="B70" s="158" t="s">
        <v>65</v>
      </c>
      <c r="C70" s="158"/>
      <c r="D70" s="7"/>
      <c r="E70" s="31"/>
      <c r="F70" s="31"/>
      <c r="G70" s="31"/>
      <c r="H70" s="31"/>
      <c r="I70" s="31"/>
      <c r="J70" s="31"/>
      <c r="K70" s="31"/>
      <c r="L70" s="31"/>
      <c r="M70" s="31"/>
      <c r="N70" s="31"/>
      <c r="O70" s="31"/>
      <c r="P70" s="30"/>
      <c r="Q70" s="31"/>
      <c r="R70" s="45"/>
      <c r="S70" s="45"/>
      <c r="T70" s="45"/>
      <c r="U70" s="45"/>
      <c r="V70" s="12"/>
      <c r="W70" s="12"/>
      <c r="X70" s="12">
        <f t="shared" si="47"/>
        <v>0</v>
      </c>
      <c r="Y70" s="12"/>
      <c r="Z70" s="12"/>
      <c r="AA70" s="211"/>
      <c r="AB70" s="146"/>
      <c r="AC70" s="146"/>
      <c r="AD70" s="14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row>
    <row r="71" spans="1:57" ht="24.75" customHeight="1">
      <c r="A71" s="57"/>
      <c r="B71" s="141" t="s">
        <v>1401</v>
      </c>
      <c r="C71" s="166" t="s">
        <v>1404</v>
      </c>
      <c r="D71" s="142" t="s">
        <v>1190</v>
      </c>
      <c r="E71" s="42" t="s">
        <v>94</v>
      </c>
      <c r="F71" s="33" t="s">
        <v>18</v>
      </c>
      <c r="G71" s="33">
        <v>1</v>
      </c>
      <c r="H71" s="33" t="s">
        <v>19</v>
      </c>
      <c r="I71" s="33" t="s">
        <v>1580</v>
      </c>
      <c r="J71" s="33" t="s">
        <v>1581</v>
      </c>
      <c r="K71" s="33">
        <v>19</v>
      </c>
      <c r="L71" s="33">
        <v>7.1999999999999995E-2</v>
      </c>
      <c r="M71" s="33">
        <v>8</v>
      </c>
      <c r="N71" s="33">
        <v>260</v>
      </c>
      <c r="O71" s="33" t="s">
        <v>1386</v>
      </c>
      <c r="P71" s="244" t="s">
        <v>1711</v>
      </c>
      <c r="Q71" s="246" t="s">
        <v>20</v>
      </c>
      <c r="R71" s="34">
        <v>828.87</v>
      </c>
      <c r="S71" s="35">
        <f t="shared" si="44"/>
        <v>6630.96</v>
      </c>
      <c r="T71" s="36">
        <f t="shared" si="45"/>
        <v>828.87</v>
      </c>
      <c r="U71" s="36">
        <f t="shared" si="45"/>
        <v>6630.96</v>
      </c>
      <c r="V71" s="143">
        <v>0</v>
      </c>
      <c r="W71" s="144">
        <f>U71*V71</f>
        <v>0</v>
      </c>
      <c r="X71" s="144">
        <f t="shared" si="47"/>
        <v>0</v>
      </c>
      <c r="Y71" s="145">
        <f>K71*V71</f>
        <v>0</v>
      </c>
      <c r="Z71" s="145">
        <f>V71*L71</f>
        <v>0</v>
      </c>
      <c r="AA71" s="211">
        <v>0</v>
      </c>
      <c r="AB71" s="146">
        <v>0</v>
      </c>
      <c r="AC71" s="146"/>
      <c r="AD71" s="14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row>
    <row r="72" spans="1:57" ht="24.75" customHeight="1">
      <c r="A72" s="57"/>
      <c r="B72" s="141" t="s">
        <v>1402</v>
      </c>
      <c r="C72" s="166" t="s">
        <v>1403</v>
      </c>
      <c r="D72" s="142" t="s">
        <v>1190</v>
      </c>
      <c r="E72" s="42" t="s">
        <v>94</v>
      </c>
      <c r="F72" s="33" t="s">
        <v>18</v>
      </c>
      <c r="G72" s="33">
        <v>1</v>
      </c>
      <c r="H72" s="33" t="s">
        <v>19</v>
      </c>
      <c r="I72" s="33" t="s">
        <v>1583</v>
      </c>
      <c r="J72" s="33" t="s">
        <v>1582</v>
      </c>
      <c r="K72" s="33">
        <v>14</v>
      </c>
      <c r="L72" s="33">
        <v>7.5999999999999998E-2</v>
      </c>
      <c r="M72" s="33">
        <v>8</v>
      </c>
      <c r="N72" s="33">
        <v>201</v>
      </c>
      <c r="O72" s="33" t="s">
        <v>1399</v>
      </c>
      <c r="P72" s="37" t="s">
        <v>1476</v>
      </c>
      <c r="Q72" s="245" t="s">
        <v>20</v>
      </c>
      <c r="R72" s="34">
        <v>711.48</v>
      </c>
      <c r="S72" s="35">
        <f t="shared" si="44"/>
        <v>5691.84</v>
      </c>
      <c r="T72" s="36">
        <f t="shared" si="45"/>
        <v>711.48</v>
      </c>
      <c r="U72" s="36">
        <f t="shared" si="45"/>
        <v>5691.84</v>
      </c>
      <c r="V72" s="143">
        <v>0</v>
      </c>
      <c r="W72" s="144">
        <f>U72*V72</f>
        <v>0</v>
      </c>
      <c r="X72" s="144">
        <f t="shared" si="47"/>
        <v>0</v>
      </c>
      <c r="Y72" s="145">
        <f>K72*V72</f>
        <v>0</v>
      </c>
      <c r="Z72" s="145">
        <f>V72*L72</f>
        <v>0</v>
      </c>
      <c r="AA72" s="211">
        <v>0</v>
      </c>
      <c r="AB72" s="146">
        <v>0</v>
      </c>
      <c r="AC72" s="146"/>
      <c r="AD72" s="14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row>
    <row r="73" spans="1:57" ht="24.75" customHeight="1">
      <c r="A73" s="57"/>
      <c r="B73" s="141" t="s">
        <v>1934</v>
      </c>
      <c r="C73" s="166" t="s">
        <v>1935</v>
      </c>
      <c r="D73" s="142"/>
      <c r="E73" s="42" t="s">
        <v>94</v>
      </c>
      <c r="F73" s="33" t="s">
        <v>18</v>
      </c>
      <c r="G73" s="33">
        <v>1</v>
      </c>
      <c r="H73" s="33" t="s">
        <v>19</v>
      </c>
      <c r="I73" s="33" t="s">
        <v>1583</v>
      </c>
      <c r="J73" s="33" t="s">
        <v>1582</v>
      </c>
      <c r="K73" s="33">
        <v>12</v>
      </c>
      <c r="L73" s="33">
        <v>5.8000000000000003E-2</v>
      </c>
      <c r="M73" s="33">
        <v>8</v>
      </c>
      <c r="N73" s="33">
        <v>201</v>
      </c>
      <c r="O73" s="33"/>
      <c r="P73" s="37"/>
      <c r="Q73" s="245" t="s">
        <v>1817</v>
      </c>
      <c r="R73" s="34">
        <v>589.54</v>
      </c>
      <c r="S73" s="35">
        <f t="shared" ref="S73" si="60">R73*M73</f>
        <v>4716.32</v>
      </c>
      <c r="T73" s="36">
        <f t="shared" ref="T73" si="61">R73*(1-$C$13)</f>
        <v>589.54</v>
      </c>
      <c r="U73" s="36">
        <f t="shared" ref="U73" si="62">S73*(1-$C$13)</f>
        <v>4716.32</v>
      </c>
      <c r="V73" s="143">
        <v>0</v>
      </c>
      <c r="W73" s="144">
        <f>U73*V73</f>
        <v>0</v>
      </c>
      <c r="X73" s="144">
        <f t="shared" ref="X73" si="63">V73*U73</f>
        <v>0</v>
      </c>
      <c r="Y73" s="145">
        <f>K73*V73</f>
        <v>0</v>
      </c>
      <c r="Z73" s="145">
        <f>V73*L73</f>
        <v>0</v>
      </c>
      <c r="AA73" s="211"/>
      <c r="AB73" s="146">
        <v>0</v>
      </c>
      <c r="AC73" s="146"/>
      <c r="AD73" s="14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row>
    <row r="74" spans="1:57" s="3" customFormat="1" ht="24.75" customHeight="1">
      <c r="A74" s="131"/>
      <c r="B74" s="158" t="s">
        <v>71</v>
      </c>
      <c r="C74" s="158"/>
      <c r="D74" s="7"/>
      <c r="E74" s="31"/>
      <c r="F74" s="31"/>
      <c r="G74" s="31"/>
      <c r="H74" s="31"/>
      <c r="I74" s="31"/>
      <c r="J74" s="31"/>
      <c r="K74" s="31"/>
      <c r="L74" s="31"/>
      <c r="M74" s="31"/>
      <c r="N74" s="31"/>
      <c r="O74" s="31"/>
      <c r="P74" s="30"/>
      <c r="Q74" s="31"/>
      <c r="R74" s="45"/>
      <c r="S74" s="45"/>
      <c r="T74" s="44"/>
      <c r="U74" s="44"/>
      <c r="V74" s="7"/>
      <c r="W74" s="7"/>
      <c r="X74" s="7"/>
      <c r="Y74" s="7"/>
      <c r="Z74" s="7"/>
      <c r="AA74" s="211"/>
      <c r="AB74" s="146"/>
      <c r="AC74" s="146"/>
      <c r="AD74" s="147"/>
      <c r="AE74" s="57"/>
      <c r="AF74" s="161"/>
      <c r="AG74" s="161"/>
      <c r="AH74" s="161"/>
      <c r="AI74" s="161"/>
      <c r="AJ74" s="161"/>
      <c r="AK74" s="161"/>
      <c r="AL74" s="161"/>
      <c r="AM74" s="161"/>
      <c r="AN74" s="161"/>
      <c r="AO74" s="161"/>
      <c r="AP74" s="161"/>
      <c r="AQ74" s="161"/>
      <c r="AR74" s="161"/>
      <c r="AS74" s="161"/>
      <c r="AT74" s="161"/>
      <c r="AU74" s="161"/>
      <c r="AV74" s="161"/>
      <c r="AW74" s="161"/>
      <c r="AX74" s="161"/>
      <c r="AY74" s="161"/>
      <c r="AZ74" s="161"/>
      <c r="BA74" s="161"/>
      <c r="BB74" s="161"/>
      <c r="BC74" s="161"/>
      <c r="BD74" s="161"/>
      <c r="BE74" s="161"/>
    </row>
    <row r="75" spans="1:57" ht="24.75" hidden="1" customHeight="1">
      <c r="A75" s="57"/>
      <c r="B75" s="141" t="s">
        <v>885</v>
      </c>
      <c r="C75" s="141" t="s">
        <v>890</v>
      </c>
      <c r="D75" s="167" t="s">
        <v>1190</v>
      </c>
      <c r="E75" s="42" t="s">
        <v>75</v>
      </c>
      <c r="F75" s="33" t="s">
        <v>18</v>
      </c>
      <c r="G75" s="33">
        <v>1</v>
      </c>
      <c r="H75" s="33" t="s">
        <v>19</v>
      </c>
      <c r="I75" s="33" t="s">
        <v>1443</v>
      </c>
      <c r="J75" s="33" t="s">
        <v>1584</v>
      </c>
      <c r="K75" s="33">
        <v>12.9</v>
      </c>
      <c r="L75" s="33">
        <v>3.2000000000000001E-2</v>
      </c>
      <c r="M75" s="33">
        <v>10</v>
      </c>
      <c r="N75" s="33">
        <v>49.5</v>
      </c>
      <c r="O75" s="33" t="s">
        <v>73</v>
      </c>
      <c r="P75" s="37" t="s">
        <v>1193</v>
      </c>
      <c r="Q75" s="38" t="s">
        <v>54</v>
      </c>
      <c r="R75" s="34">
        <v>780.51</v>
      </c>
      <c r="S75" s="35">
        <f t="shared" ref="S75:S88" si="64">R75*M75</f>
        <v>7805.1</v>
      </c>
      <c r="T75" s="36">
        <f t="shared" ref="T75:T88" si="65">R75*(1-$C$13)</f>
        <v>780.51</v>
      </c>
      <c r="U75" s="36">
        <f t="shared" ref="U75:U88" si="66">S75*(1-$C$13)</f>
        <v>7805.1</v>
      </c>
      <c r="V75" s="143">
        <v>0</v>
      </c>
      <c r="W75" s="144">
        <f>U75*V75</f>
        <v>0</v>
      </c>
      <c r="X75" s="144">
        <f t="shared" ref="X75:X88" si="67">V75*U75</f>
        <v>0</v>
      </c>
      <c r="Y75" s="145">
        <f t="shared" ref="Y75:Y88" si="68">K75*V75</f>
        <v>0</v>
      </c>
      <c r="Z75" s="145">
        <f t="shared" ref="Z75:Z88" si="69">V75*L75</f>
        <v>0</v>
      </c>
      <c r="AA75" s="211"/>
      <c r="AB75" s="146">
        <v>3</v>
      </c>
      <c r="AC75" s="146"/>
      <c r="AD75" s="14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row>
    <row r="76" spans="1:57" ht="24.75" customHeight="1">
      <c r="A76" s="57"/>
      <c r="B76" s="141" t="s">
        <v>886</v>
      </c>
      <c r="C76" s="141" t="s">
        <v>891</v>
      </c>
      <c r="D76" s="142" t="s">
        <v>1190</v>
      </c>
      <c r="E76" s="42" t="s">
        <v>75</v>
      </c>
      <c r="F76" s="33" t="s">
        <v>18</v>
      </c>
      <c r="G76" s="33">
        <v>1</v>
      </c>
      <c r="H76" s="33" t="s">
        <v>19</v>
      </c>
      <c r="I76" s="33" t="s">
        <v>1443</v>
      </c>
      <c r="J76" s="33" t="s">
        <v>1584</v>
      </c>
      <c r="K76" s="33">
        <v>12.9</v>
      </c>
      <c r="L76" s="33">
        <v>3.2000000000000001E-2</v>
      </c>
      <c r="M76" s="33">
        <v>10</v>
      </c>
      <c r="N76" s="33">
        <v>49.5</v>
      </c>
      <c r="O76" s="33" t="s">
        <v>73</v>
      </c>
      <c r="P76" s="37" t="s">
        <v>1194</v>
      </c>
      <c r="Q76" s="38" t="s">
        <v>54</v>
      </c>
      <c r="R76" s="34">
        <v>780.51</v>
      </c>
      <c r="S76" s="35">
        <f t="shared" si="64"/>
        <v>7805.1</v>
      </c>
      <c r="T76" s="36">
        <f t="shared" si="65"/>
        <v>780.51</v>
      </c>
      <c r="U76" s="36">
        <f t="shared" si="66"/>
        <v>7805.1</v>
      </c>
      <c r="V76" s="143">
        <v>0</v>
      </c>
      <c r="W76" s="144">
        <f>U76*V76</f>
        <v>0</v>
      </c>
      <c r="X76" s="144">
        <f t="shared" si="67"/>
        <v>0</v>
      </c>
      <c r="Y76" s="145">
        <f t="shared" si="68"/>
        <v>0</v>
      </c>
      <c r="Z76" s="145">
        <f t="shared" si="69"/>
        <v>0</v>
      </c>
      <c r="AA76" s="211"/>
      <c r="AB76" s="146">
        <v>88</v>
      </c>
      <c r="AC76" s="146"/>
      <c r="AD76" s="14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row>
    <row r="77" spans="1:57" ht="24.75" hidden="1" customHeight="1">
      <c r="A77" s="57"/>
      <c r="B77" s="141" t="s">
        <v>887</v>
      </c>
      <c r="C77" s="141" t="s">
        <v>892</v>
      </c>
      <c r="D77" s="142" t="s">
        <v>1190</v>
      </c>
      <c r="E77" s="42" t="s">
        <v>75</v>
      </c>
      <c r="F77" s="33" t="s">
        <v>18</v>
      </c>
      <c r="G77" s="33">
        <v>1</v>
      </c>
      <c r="H77" s="33" t="s">
        <v>19</v>
      </c>
      <c r="I77" s="33" t="s">
        <v>1443</v>
      </c>
      <c r="J77" s="33" t="s">
        <v>1584</v>
      </c>
      <c r="K77" s="33">
        <v>12.9</v>
      </c>
      <c r="L77" s="33">
        <v>3.2000000000000001E-2</v>
      </c>
      <c r="M77" s="33">
        <v>10</v>
      </c>
      <c r="N77" s="33">
        <v>49.5</v>
      </c>
      <c r="O77" s="33" t="s">
        <v>73</v>
      </c>
      <c r="P77" s="37" t="s">
        <v>1195</v>
      </c>
      <c r="Q77" s="38" t="s">
        <v>20</v>
      </c>
      <c r="R77" s="34">
        <v>780.51</v>
      </c>
      <c r="S77" s="35">
        <f t="shared" si="64"/>
        <v>7805.1</v>
      </c>
      <c r="T77" s="36">
        <f t="shared" si="65"/>
        <v>780.51</v>
      </c>
      <c r="U77" s="36">
        <f t="shared" si="66"/>
        <v>7805.1</v>
      </c>
      <c r="V77" s="143">
        <v>0</v>
      </c>
      <c r="W77" s="144">
        <f>U77*V77</f>
        <v>0</v>
      </c>
      <c r="X77" s="144">
        <f t="shared" si="67"/>
        <v>0</v>
      </c>
      <c r="Y77" s="145">
        <f t="shared" si="68"/>
        <v>0</v>
      </c>
      <c r="Z77" s="145">
        <f t="shared" si="69"/>
        <v>0</v>
      </c>
      <c r="AA77" s="211">
        <v>0</v>
      </c>
      <c r="AB77" s="146">
        <v>0</v>
      </c>
      <c r="AC77" s="146"/>
      <c r="AD77" s="14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row>
    <row r="78" spans="1:57" ht="24.75" hidden="1" customHeight="1">
      <c r="A78" s="57"/>
      <c r="B78" s="141" t="s">
        <v>888</v>
      </c>
      <c r="C78" s="141" t="s">
        <v>893</v>
      </c>
      <c r="D78" s="142" t="s">
        <v>1190</v>
      </c>
      <c r="E78" s="42" t="s">
        <v>75</v>
      </c>
      <c r="F78" s="33" t="s">
        <v>18</v>
      </c>
      <c r="G78" s="33">
        <v>1</v>
      </c>
      <c r="H78" s="33" t="s">
        <v>19</v>
      </c>
      <c r="I78" s="33" t="s">
        <v>1443</v>
      </c>
      <c r="J78" s="33" t="s">
        <v>1584</v>
      </c>
      <c r="K78" s="33">
        <v>12.9</v>
      </c>
      <c r="L78" s="33">
        <v>3.2000000000000001E-2</v>
      </c>
      <c r="M78" s="33">
        <v>10</v>
      </c>
      <c r="N78" s="33">
        <v>49.5</v>
      </c>
      <c r="O78" s="33" t="s">
        <v>73</v>
      </c>
      <c r="P78" s="37" t="s">
        <v>1196</v>
      </c>
      <c r="Q78" s="38" t="s">
        <v>27</v>
      </c>
      <c r="R78" s="34">
        <v>780.51</v>
      </c>
      <c r="S78" s="35">
        <f t="shared" si="64"/>
        <v>7805.1</v>
      </c>
      <c r="T78" s="36">
        <f t="shared" si="65"/>
        <v>780.51</v>
      </c>
      <c r="U78" s="36">
        <f t="shared" si="66"/>
        <v>7805.1</v>
      </c>
      <c r="V78" s="143">
        <v>0</v>
      </c>
      <c r="W78" s="144">
        <f>U78*V78</f>
        <v>0</v>
      </c>
      <c r="X78" s="144">
        <f t="shared" si="67"/>
        <v>0</v>
      </c>
      <c r="Y78" s="145">
        <f t="shared" si="68"/>
        <v>0</v>
      </c>
      <c r="Z78" s="145">
        <f t="shared" si="69"/>
        <v>0</v>
      </c>
      <c r="AA78" s="211"/>
      <c r="AB78" s="146">
        <v>15</v>
      </c>
      <c r="AC78" s="146"/>
      <c r="AD78" s="14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row>
    <row r="79" spans="1:57" ht="24.75" hidden="1" customHeight="1">
      <c r="A79" s="57"/>
      <c r="B79" s="141" t="s">
        <v>889</v>
      </c>
      <c r="C79" s="141" t="s">
        <v>894</v>
      </c>
      <c r="D79" s="142" t="s">
        <v>1190</v>
      </c>
      <c r="E79" s="42" t="s">
        <v>75</v>
      </c>
      <c r="F79" s="33" t="s">
        <v>18</v>
      </c>
      <c r="G79" s="33">
        <v>1</v>
      </c>
      <c r="H79" s="33" t="s">
        <v>19</v>
      </c>
      <c r="I79" s="33" t="s">
        <v>1443</v>
      </c>
      <c r="J79" s="33" t="s">
        <v>1584</v>
      </c>
      <c r="K79" s="33">
        <v>12.9</v>
      </c>
      <c r="L79" s="33">
        <v>3.2000000000000001E-2</v>
      </c>
      <c r="M79" s="33">
        <v>10</v>
      </c>
      <c r="N79" s="33">
        <v>49.5</v>
      </c>
      <c r="O79" s="33" t="s">
        <v>73</v>
      </c>
      <c r="P79" s="37" t="s">
        <v>1197</v>
      </c>
      <c r="Q79" s="38" t="s">
        <v>27</v>
      </c>
      <c r="R79" s="34">
        <v>780.51</v>
      </c>
      <c r="S79" s="35">
        <f t="shared" si="64"/>
        <v>7805.1</v>
      </c>
      <c r="T79" s="36">
        <f t="shared" si="65"/>
        <v>780.51</v>
      </c>
      <c r="U79" s="36">
        <f t="shared" si="66"/>
        <v>7805.1</v>
      </c>
      <c r="V79" s="143">
        <v>0</v>
      </c>
      <c r="W79" s="144">
        <f>U79*V79</f>
        <v>0</v>
      </c>
      <c r="X79" s="144">
        <f t="shared" si="67"/>
        <v>0</v>
      </c>
      <c r="Y79" s="145">
        <f t="shared" si="68"/>
        <v>0</v>
      </c>
      <c r="Z79" s="145">
        <f t="shared" si="69"/>
        <v>0</v>
      </c>
      <c r="AA79" s="211"/>
      <c r="AB79" s="146">
        <v>10</v>
      </c>
      <c r="AC79" s="146"/>
      <c r="AD79" s="14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row>
    <row r="80" spans="1:57" ht="24.75" customHeight="1">
      <c r="A80" s="57"/>
      <c r="B80" s="141" t="s">
        <v>74</v>
      </c>
      <c r="C80" s="141" t="s">
        <v>1201</v>
      </c>
      <c r="D80" s="142" t="s">
        <v>1190</v>
      </c>
      <c r="E80" s="42" t="s">
        <v>75</v>
      </c>
      <c r="F80" s="33" t="s">
        <v>76</v>
      </c>
      <c r="G80" s="33">
        <v>1</v>
      </c>
      <c r="H80" s="33" t="s">
        <v>19</v>
      </c>
      <c r="I80" s="33" t="s">
        <v>1443</v>
      </c>
      <c r="J80" s="33" t="s">
        <v>1585</v>
      </c>
      <c r="K80" s="33">
        <v>11</v>
      </c>
      <c r="L80" s="33">
        <v>1.6E-2</v>
      </c>
      <c r="M80" s="33">
        <v>10</v>
      </c>
      <c r="N80" s="33">
        <v>210</v>
      </c>
      <c r="O80" s="33" t="s">
        <v>77</v>
      </c>
      <c r="P80" s="37" t="s">
        <v>78</v>
      </c>
      <c r="Q80" s="245" t="s">
        <v>27</v>
      </c>
      <c r="R80" s="34">
        <v>279.87</v>
      </c>
      <c r="S80" s="35">
        <f t="shared" si="64"/>
        <v>2798.7</v>
      </c>
      <c r="T80" s="36">
        <f t="shared" si="65"/>
        <v>279.87</v>
      </c>
      <c r="U80" s="36">
        <f t="shared" si="66"/>
        <v>2798.7</v>
      </c>
      <c r="V80" s="143">
        <v>0</v>
      </c>
      <c r="W80" s="144">
        <f t="shared" ref="W80:W88" si="70">U80*V80</f>
        <v>0</v>
      </c>
      <c r="X80" s="144">
        <f t="shared" si="67"/>
        <v>0</v>
      </c>
      <c r="Y80" s="145">
        <f t="shared" si="68"/>
        <v>0</v>
      </c>
      <c r="Z80" s="145">
        <f t="shared" si="69"/>
        <v>0</v>
      </c>
      <c r="AA80" s="211">
        <v>69</v>
      </c>
      <c r="AB80" s="146">
        <v>988</v>
      </c>
      <c r="AC80" s="146"/>
      <c r="AD80" s="14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row>
    <row r="81" spans="1:57" ht="24.75" customHeight="1">
      <c r="A81" s="57"/>
      <c r="B81" s="141" t="s">
        <v>1370</v>
      </c>
      <c r="C81" s="141" t="s">
        <v>1369</v>
      </c>
      <c r="D81" s="142" t="s">
        <v>1190</v>
      </c>
      <c r="E81" s="42" t="s">
        <v>1371</v>
      </c>
      <c r="F81" s="33" t="s">
        <v>76</v>
      </c>
      <c r="G81" s="33">
        <v>1</v>
      </c>
      <c r="H81" s="33" t="s">
        <v>19</v>
      </c>
      <c r="I81" s="33" t="s">
        <v>1236</v>
      </c>
      <c r="J81" s="33" t="s">
        <v>1586</v>
      </c>
      <c r="K81" s="33">
        <v>10</v>
      </c>
      <c r="L81" s="33">
        <v>2.1000000000000001E-2</v>
      </c>
      <c r="M81" s="33">
        <v>48</v>
      </c>
      <c r="N81" s="33">
        <v>54</v>
      </c>
      <c r="O81" s="33" t="s">
        <v>1386</v>
      </c>
      <c r="P81" s="37" t="s">
        <v>1387</v>
      </c>
      <c r="Q81" s="247" t="s">
        <v>1817</v>
      </c>
      <c r="R81" s="34">
        <v>103.52</v>
      </c>
      <c r="S81" s="35">
        <f>R81*M81</f>
        <v>4968.96</v>
      </c>
      <c r="T81" s="36">
        <f t="shared" si="65"/>
        <v>103.52</v>
      </c>
      <c r="U81" s="36">
        <f t="shared" si="66"/>
        <v>4968.96</v>
      </c>
      <c r="V81" s="143">
        <v>0</v>
      </c>
      <c r="W81" s="144">
        <f t="shared" si="70"/>
        <v>0</v>
      </c>
      <c r="X81" s="144">
        <f t="shared" si="67"/>
        <v>0</v>
      </c>
      <c r="Y81" s="145">
        <f t="shared" si="68"/>
        <v>0</v>
      </c>
      <c r="Z81" s="145">
        <f t="shared" si="69"/>
        <v>0</v>
      </c>
      <c r="AA81" s="211">
        <v>0</v>
      </c>
      <c r="AB81" s="146">
        <v>0</v>
      </c>
      <c r="AC81" s="146"/>
      <c r="AD81" s="14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row>
    <row r="82" spans="1:57" ht="24.75" customHeight="1">
      <c r="A82" s="57"/>
      <c r="B82" s="141" t="s">
        <v>1372</v>
      </c>
      <c r="C82" s="141" t="s">
        <v>1373</v>
      </c>
      <c r="D82" s="142" t="s">
        <v>1190</v>
      </c>
      <c r="E82" s="42" t="s">
        <v>1371</v>
      </c>
      <c r="F82" s="33" t="s">
        <v>76</v>
      </c>
      <c r="G82" s="33">
        <v>1</v>
      </c>
      <c r="H82" s="33" t="s">
        <v>19</v>
      </c>
      <c r="I82" s="33" t="s">
        <v>1236</v>
      </c>
      <c r="J82" s="33" t="s">
        <v>1586</v>
      </c>
      <c r="K82" s="33">
        <v>10</v>
      </c>
      <c r="L82" s="33">
        <v>2.1000000000000001E-2</v>
      </c>
      <c r="M82" s="33">
        <v>48</v>
      </c>
      <c r="N82" s="33">
        <v>54</v>
      </c>
      <c r="O82" s="33" t="s">
        <v>1386</v>
      </c>
      <c r="P82" s="37" t="s">
        <v>1388</v>
      </c>
      <c r="Q82" s="247" t="s">
        <v>1817</v>
      </c>
      <c r="R82" s="34">
        <v>85.66</v>
      </c>
      <c r="S82" s="35">
        <f t="shared" si="64"/>
        <v>4111.68</v>
      </c>
      <c r="T82" s="36">
        <f t="shared" si="65"/>
        <v>85.66</v>
      </c>
      <c r="U82" s="36">
        <f t="shared" si="66"/>
        <v>4111.68</v>
      </c>
      <c r="V82" s="143">
        <v>0</v>
      </c>
      <c r="W82" s="144">
        <f t="shared" si="70"/>
        <v>0</v>
      </c>
      <c r="X82" s="144">
        <f t="shared" si="67"/>
        <v>0</v>
      </c>
      <c r="Y82" s="145">
        <f t="shared" si="68"/>
        <v>0</v>
      </c>
      <c r="Z82" s="145">
        <f t="shared" si="69"/>
        <v>0</v>
      </c>
      <c r="AA82" s="211">
        <v>0</v>
      </c>
      <c r="AB82" s="146">
        <v>1</v>
      </c>
      <c r="AC82" s="146"/>
      <c r="AD82" s="14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row>
    <row r="83" spans="1:57" ht="24.75" customHeight="1">
      <c r="A83" s="57"/>
      <c r="B83" s="141" t="s">
        <v>1374</v>
      </c>
      <c r="C83" s="141" t="s">
        <v>1375</v>
      </c>
      <c r="D83" s="142" t="s">
        <v>1190</v>
      </c>
      <c r="E83" s="42" t="s">
        <v>1371</v>
      </c>
      <c r="F83" s="33" t="s">
        <v>76</v>
      </c>
      <c r="G83" s="33">
        <v>1</v>
      </c>
      <c r="H83" s="33" t="s">
        <v>19</v>
      </c>
      <c r="I83" s="33" t="s">
        <v>1236</v>
      </c>
      <c r="J83" s="33" t="s">
        <v>1586</v>
      </c>
      <c r="K83" s="33">
        <v>10</v>
      </c>
      <c r="L83" s="33">
        <v>2.1000000000000001E-2</v>
      </c>
      <c r="M83" s="33">
        <v>48</v>
      </c>
      <c r="N83" s="33">
        <v>54</v>
      </c>
      <c r="O83" s="33" t="s">
        <v>1386</v>
      </c>
      <c r="P83" s="37" t="s">
        <v>1389</v>
      </c>
      <c r="Q83" s="247" t="s">
        <v>1817</v>
      </c>
      <c r="R83" s="34">
        <v>85.66</v>
      </c>
      <c r="S83" s="35">
        <f t="shared" si="64"/>
        <v>4111.68</v>
      </c>
      <c r="T83" s="36">
        <f t="shared" si="65"/>
        <v>85.66</v>
      </c>
      <c r="U83" s="36">
        <f t="shared" si="66"/>
        <v>4111.68</v>
      </c>
      <c r="V83" s="143">
        <v>0</v>
      </c>
      <c r="W83" s="144">
        <f t="shared" si="70"/>
        <v>0</v>
      </c>
      <c r="X83" s="144">
        <f t="shared" si="67"/>
        <v>0</v>
      </c>
      <c r="Y83" s="145">
        <f t="shared" si="68"/>
        <v>0</v>
      </c>
      <c r="Z83" s="145">
        <f t="shared" si="69"/>
        <v>0</v>
      </c>
      <c r="AA83" s="211">
        <v>0</v>
      </c>
      <c r="AB83" s="146">
        <v>1</v>
      </c>
      <c r="AC83" s="146"/>
      <c r="AD83" s="14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row>
    <row r="84" spans="1:57" ht="24.75" customHeight="1">
      <c r="A84" s="57"/>
      <c r="B84" s="141" t="s">
        <v>1376</v>
      </c>
      <c r="C84" s="141" t="s">
        <v>1377</v>
      </c>
      <c r="D84" s="142" t="s">
        <v>1190</v>
      </c>
      <c r="E84" s="42" t="s">
        <v>1371</v>
      </c>
      <c r="F84" s="33" t="s">
        <v>76</v>
      </c>
      <c r="G84" s="33">
        <v>1</v>
      </c>
      <c r="H84" s="33" t="s">
        <v>19</v>
      </c>
      <c r="I84" s="33" t="s">
        <v>1236</v>
      </c>
      <c r="J84" s="33" t="s">
        <v>1586</v>
      </c>
      <c r="K84" s="33">
        <v>10</v>
      </c>
      <c r="L84" s="33">
        <v>2.1000000000000001E-2</v>
      </c>
      <c r="M84" s="33">
        <v>48</v>
      </c>
      <c r="N84" s="33">
        <v>54</v>
      </c>
      <c r="O84" s="33" t="s">
        <v>1386</v>
      </c>
      <c r="P84" s="37" t="s">
        <v>1390</v>
      </c>
      <c r="Q84" s="247" t="s">
        <v>1817</v>
      </c>
      <c r="R84" s="34">
        <v>85.66</v>
      </c>
      <c r="S84" s="35">
        <f t="shared" si="64"/>
        <v>4111.68</v>
      </c>
      <c r="T84" s="36">
        <f t="shared" si="65"/>
        <v>85.66</v>
      </c>
      <c r="U84" s="36">
        <f t="shared" si="66"/>
        <v>4111.68</v>
      </c>
      <c r="V84" s="143">
        <v>0</v>
      </c>
      <c r="W84" s="144">
        <f t="shared" si="70"/>
        <v>0</v>
      </c>
      <c r="X84" s="144">
        <f t="shared" si="67"/>
        <v>0</v>
      </c>
      <c r="Y84" s="145">
        <f t="shared" si="68"/>
        <v>0</v>
      </c>
      <c r="Z84" s="145">
        <f t="shared" si="69"/>
        <v>0</v>
      </c>
      <c r="AA84" s="211">
        <v>0</v>
      </c>
      <c r="AB84" s="146">
        <v>21</v>
      </c>
      <c r="AC84" s="146"/>
      <c r="AD84" s="14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row>
    <row r="85" spans="1:57" ht="24.75" customHeight="1">
      <c r="A85" s="57"/>
      <c r="B85" s="141" t="s">
        <v>1378</v>
      </c>
      <c r="C85" s="141" t="s">
        <v>1379</v>
      </c>
      <c r="D85" s="142" t="s">
        <v>1190</v>
      </c>
      <c r="E85" s="42" t="s">
        <v>1371</v>
      </c>
      <c r="F85" s="33" t="s">
        <v>76</v>
      </c>
      <c r="G85" s="33">
        <v>1</v>
      </c>
      <c r="H85" s="33" t="s">
        <v>19</v>
      </c>
      <c r="I85" s="33" t="s">
        <v>1236</v>
      </c>
      <c r="J85" s="33" t="s">
        <v>1586</v>
      </c>
      <c r="K85" s="33">
        <v>10</v>
      </c>
      <c r="L85" s="33">
        <v>2.1000000000000001E-2</v>
      </c>
      <c r="M85" s="33">
        <v>48</v>
      </c>
      <c r="N85" s="33">
        <v>54</v>
      </c>
      <c r="O85" s="33" t="s">
        <v>1386</v>
      </c>
      <c r="P85" s="37" t="s">
        <v>1391</v>
      </c>
      <c r="Q85" s="247" t="s">
        <v>1817</v>
      </c>
      <c r="R85" s="34">
        <v>85.66</v>
      </c>
      <c r="S85" s="35">
        <f t="shared" si="64"/>
        <v>4111.68</v>
      </c>
      <c r="T85" s="36">
        <f t="shared" si="65"/>
        <v>85.66</v>
      </c>
      <c r="U85" s="36">
        <f t="shared" si="66"/>
        <v>4111.68</v>
      </c>
      <c r="V85" s="143">
        <v>0</v>
      </c>
      <c r="W85" s="144">
        <f t="shared" si="70"/>
        <v>0</v>
      </c>
      <c r="X85" s="144">
        <f t="shared" si="67"/>
        <v>0</v>
      </c>
      <c r="Y85" s="145">
        <f t="shared" si="68"/>
        <v>0</v>
      </c>
      <c r="Z85" s="145">
        <f t="shared" si="69"/>
        <v>0</v>
      </c>
      <c r="AA85" s="211">
        <v>0</v>
      </c>
      <c r="AB85" s="146">
        <v>0</v>
      </c>
      <c r="AC85" s="146"/>
      <c r="AD85" s="14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row>
    <row r="86" spans="1:57" ht="24.75" customHeight="1">
      <c r="A86" s="57"/>
      <c r="B86" s="141" t="s">
        <v>1380</v>
      </c>
      <c r="C86" s="141" t="s">
        <v>1381</v>
      </c>
      <c r="D86" s="142" t="s">
        <v>1190</v>
      </c>
      <c r="E86" s="42" t="s">
        <v>1371</v>
      </c>
      <c r="F86" s="33" t="s">
        <v>76</v>
      </c>
      <c r="G86" s="33">
        <v>1</v>
      </c>
      <c r="H86" s="33" t="s">
        <v>19</v>
      </c>
      <c r="I86" s="33" t="s">
        <v>1236</v>
      </c>
      <c r="J86" s="33" t="s">
        <v>1586</v>
      </c>
      <c r="K86" s="33">
        <v>10</v>
      </c>
      <c r="L86" s="33">
        <v>2.1000000000000001E-2</v>
      </c>
      <c r="M86" s="33">
        <v>48</v>
      </c>
      <c r="N86" s="33">
        <v>54</v>
      </c>
      <c r="O86" s="33" t="s">
        <v>1386</v>
      </c>
      <c r="P86" s="37" t="s">
        <v>1392</v>
      </c>
      <c r="Q86" s="247" t="s">
        <v>1817</v>
      </c>
      <c r="R86" s="34">
        <v>85.66</v>
      </c>
      <c r="S86" s="35">
        <f t="shared" si="64"/>
        <v>4111.68</v>
      </c>
      <c r="T86" s="36">
        <f t="shared" si="65"/>
        <v>85.66</v>
      </c>
      <c r="U86" s="36">
        <f t="shared" si="66"/>
        <v>4111.68</v>
      </c>
      <c r="V86" s="143">
        <v>0</v>
      </c>
      <c r="W86" s="144">
        <f t="shared" si="70"/>
        <v>0</v>
      </c>
      <c r="X86" s="144">
        <f t="shared" si="67"/>
        <v>0</v>
      </c>
      <c r="Y86" s="145">
        <f t="shared" si="68"/>
        <v>0</v>
      </c>
      <c r="Z86" s="145">
        <f t="shared" si="69"/>
        <v>0</v>
      </c>
      <c r="AA86" s="211">
        <v>0</v>
      </c>
      <c r="AB86" s="146">
        <v>1</v>
      </c>
      <c r="AC86" s="146"/>
      <c r="AD86" s="14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row>
    <row r="87" spans="1:57" ht="24.75" customHeight="1">
      <c r="A87" s="57"/>
      <c r="B87" s="141" t="s">
        <v>1382</v>
      </c>
      <c r="C87" s="168" t="s">
        <v>1383</v>
      </c>
      <c r="D87" s="142" t="s">
        <v>1190</v>
      </c>
      <c r="E87" s="42" t="s">
        <v>1371</v>
      </c>
      <c r="F87" s="33" t="s">
        <v>76</v>
      </c>
      <c r="G87" s="33">
        <v>1</v>
      </c>
      <c r="H87" s="33" t="s">
        <v>19</v>
      </c>
      <c r="I87" s="33" t="s">
        <v>1236</v>
      </c>
      <c r="J87" s="33" t="s">
        <v>1586</v>
      </c>
      <c r="K87" s="33">
        <v>10</v>
      </c>
      <c r="L87" s="33">
        <v>2.1000000000000001E-2</v>
      </c>
      <c r="M87" s="33">
        <v>48</v>
      </c>
      <c r="N87" s="33">
        <v>54</v>
      </c>
      <c r="O87" s="33" t="s">
        <v>1386</v>
      </c>
      <c r="P87" s="37" t="s">
        <v>1393</v>
      </c>
      <c r="Q87" s="247" t="s">
        <v>1817</v>
      </c>
      <c r="R87" s="34">
        <v>85.66</v>
      </c>
      <c r="S87" s="35">
        <f t="shared" si="64"/>
        <v>4111.68</v>
      </c>
      <c r="T87" s="36">
        <f t="shared" si="65"/>
        <v>85.66</v>
      </c>
      <c r="U87" s="36">
        <f t="shared" si="66"/>
        <v>4111.68</v>
      </c>
      <c r="V87" s="143">
        <v>0</v>
      </c>
      <c r="W87" s="144">
        <f t="shared" si="70"/>
        <v>0</v>
      </c>
      <c r="X87" s="144">
        <f t="shared" si="67"/>
        <v>0</v>
      </c>
      <c r="Y87" s="145">
        <f t="shared" si="68"/>
        <v>0</v>
      </c>
      <c r="Z87" s="145">
        <f t="shared" si="69"/>
        <v>0</v>
      </c>
      <c r="AA87" s="211">
        <v>0</v>
      </c>
      <c r="AB87" s="146">
        <v>1</v>
      </c>
      <c r="AC87" s="146"/>
      <c r="AD87" s="14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row>
    <row r="88" spans="1:57" ht="24.75" customHeight="1">
      <c r="A88" s="57"/>
      <c r="B88" s="141" t="s">
        <v>1384</v>
      </c>
      <c r="C88" s="168" t="s">
        <v>1385</v>
      </c>
      <c r="D88" s="142" t="s">
        <v>1190</v>
      </c>
      <c r="E88" s="42" t="s">
        <v>1371</v>
      </c>
      <c r="F88" s="33" t="s">
        <v>76</v>
      </c>
      <c r="G88" s="33">
        <v>1</v>
      </c>
      <c r="H88" s="33" t="s">
        <v>19</v>
      </c>
      <c r="I88" s="33" t="s">
        <v>1236</v>
      </c>
      <c r="J88" s="33" t="s">
        <v>1586</v>
      </c>
      <c r="K88" s="33">
        <v>10</v>
      </c>
      <c r="L88" s="33">
        <v>2.1000000000000001E-2</v>
      </c>
      <c r="M88" s="33">
        <v>48</v>
      </c>
      <c r="N88" s="33">
        <v>84</v>
      </c>
      <c r="O88" s="33" t="s">
        <v>1386</v>
      </c>
      <c r="P88" s="37" t="s">
        <v>1394</v>
      </c>
      <c r="Q88" s="247" t="s">
        <v>1817</v>
      </c>
      <c r="R88" s="34">
        <v>588.87</v>
      </c>
      <c r="S88" s="35">
        <f t="shared" si="64"/>
        <v>28265.760000000002</v>
      </c>
      <c r="T88" s="36">
        <f t="shared" si="65"/>
        <v>588.87</v>
      </c>
      <c r="U88" s="36">
        <f t="shared" si="66"/>
        <v>28265.760000000002</v>
      </c>
      <c r="V88" s="143">
        <v>0</v>
      </c>
      <c r="W88" s="144">
        <f t="shared" si="70"/>
        <v>0</v>
      </c>
      <c r="X88" s="144">
        <f t="shared" si="67"/>
        <v>0</v>
      </c>
      <c r="Y88" s="145">
        <f t="shared" si="68"/>
        <v>0</v>
      </c>
      <c r="Z88" s="145">
        <f t="shared" si="69"/>
        <v>0</v>
      </c>
      <c r="AA88" s="211">
        <v>0</v>
      </c>
      <c r="AB88" s="146">
        <v>1</v>
      </c>
      <c r="AC88" s="146"/>
      <c r="AD88" s="14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row>
    <row r="89" spans="1:57" ht="24.75" customHeight="1">
      <c r="A89" s="57"/>
      <c r="B89" s="166" t="s">
        <v>1868</v>
      </c>
      <c r="C89" s="313" t="s">
        <v>1893</v>
      </c>
      <c r="D89" s="142"/>
      <c r="E89" s="42" t="s">
        <v>1877</v>
      </c>
      <c r="F89" s="33" t="s">
        <v>72</v>
      </c>
      <c r="G89" s="33">
        <v>1</v>
      </c>
      <c r="H89" s="33" t="s">
        <v>19</v>
      </c>
      <c r="I89" s="33" t="s">
        <v>1878</v>
      </c>
      <c r="J89" s="33" t="s">
        <v>1879</v>
      </c>
      <c r="K89" s="33">
        <v>11</v>
      </c>
      <c r="L89" s="33">
        <v>2.1999999999999999E-2</v>
      </c>
      <c r="M89" s="33">
        <v>8</v>
      </c>
      <c r="N89" s="33">
        <v>100</v>
      </c>
      <c r="O89" s="33" t="s">
        <v>1458</v>
      </c>
      <c r="P89" s="37" t="s">
        <v>1391</v>
      </c>
      <c r="Q89" s="247" t="s">
        <v>1817</v>
      </c>
      <c r="R89" s="34">
        <v>588.87</v>
      </c>
      <c r="S89" s="35">
        <f t="shared" ref="S89:S97" si="71">R89*M89</f>
        <v>4710.96</v>
      </c>
      <c r="T89" s="36">
        <f t="shared" ref="T89:T97" si="72">R89*(1-$C$13)</f>
        <v>588.87</v>
      </c>
      <c r="U89" s="36">
        <f t="shared" ref="U89:U97" si="73">S89*(1-$C$13)</f>
        <v>4710.96</v>
      </c>
      <c r="V89" s="143">
        <v>0</v>
      </c>
      <c r="W89" s="144">
        <f t="shared" ref="W89:W97" si="74">U89*V89</f>
        <v>0</v>
      </c>
      <c r="X89" s="144">
        <f t="shared" ref="X89:X97" si="75">V89*U89</f>
        <v>0</v>
      </c>
      <c r="Y89" s="145">
        <f t="shared" ref="Y89:Y97" si="76">K89*V89</f>
        <v>0</v>
      </c>
      <c r="Z89" s="145">
        <f t="shared" ref="Z89:Z97" si="77">V89*L89</f>
        <v>0</v>
      </c>
      <c r="AA89" s="211"/>
      <c r="AB89" s="146"/>
      <c r="AC89" s="146"/>
      <c r="AD89" s="14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row>
    <row r="90" spans="1:57" ht="24.75" customHeight="1">
      <c r="A90" s="57"/>
      <c r="B90" s="166" t="s">
        <v>1869</v>
      </c>
      <c r="C90" s="313" t="s">
        <v>1894</v>
      </c>
      <c r="D90" s="142"/>
      <c r="E90" s="42" t="s">
        <v>1877</v>
      </c>
      <c r="F90" s="33" t="s">
        <v>72</v>
      </c>
      <c r="G90" s="33">
        <v>1</v>
      </c>
      <c r="H90" s="33" t="s">
        <v>19</v>
      </c>
      <c r="I90" s="33" t="s">
        <v>1878</v>
      </c>
      <c r="J90" s="33" t="s">
        <v>1879</v>
      </c>
      <c r="K90" s="33">
        <v>11</v>
      </c>
      <c r="L90" s="33">
        <v>2.1999999999999999E-2</v>
      </c>
      <c r="M90" s="33">
        <v>8</v>
      </c>
      <c r="N90" s="33">
        <v>100</v>
      </c>
      <c r="O90" s="33" t="s">
        <v>1458</v>
      </c>
      <c r="P90" s="37" t="s">
        <v>1389</v>
      </c>
      <c r="Q90" s="247" t="s">
        <v>1817</v>
      </c>
      <c r="R90" s="34">
        <v>588.87</v>
      </c>
      <c r="S90" s="35">
        <f t="shared" si="71"/>
        <v>4710.96</v>
      </c>
      <c r="T90" s="36">
        <f t="shared" si="72"/>
        <v>588.87</v>
      </c>
      <c r="U90" s="36">
        <f t="shared" si="73"/>
        <v>4710.96</v>
      </c>
      <c r="V90" s="143">
        <v>0</v>
      </c>
      <c r="W90" s="144">
        <f t="shared" si="74"/>
        <v>0</v>
      </c>
      <c r="X90" s="144">
        <f t="shared" si="75"/>
        <v>0</v>
      </c>
      <c r="Y90" s="145">
        <f t="shared" si="76"/>
        <v>0</v>
      </c>
      <c r="Z90" s="145">
        <f t="shared" si="77"/>
        <v>0</v>
      </c>
      <c r="AA90" s="211"/>
      <c r="AB90" s="146">
        <v>0</v>
      </c>
      <c r="AC90" s="146"/>
      <c r="AD90" s="14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row>
    <row r="91" spans="1:57" ht="24.75" customHeight="1">
      <c r="A91" s="57"/>
      <c r="B91" s="166" t="s">
        <v>1870</v>
      </c>
      <c r="C91" s="313" t="s">
        <v>1895</v>
      </c>
      <c r="D91" s="142"/>
      <c r="E91" s="42" t="s">
        <v>1877</v>
      </c>
      <c r="F91" s="33" t="s">
        <v>72</v>
      </c>
      <c r="G91" s="33">
        <v>1</v>
      </c>
      <c r="H91" s="33" t="s">
        <v>19</v>
      </c>
      <c r="I91" s="33" t="s">
        <v>1878</v>
      </c>
      <c r="J91" s="33" t="s">
        <v>1879</v>
      </c>
      <c r="K91" s="33">
        <v>11</v>
      </c>
      <c r="L91" s="33">
        <v>2.1999999999999999E-2</v>
      </c>
      <c r="M91" s="33">
        <v>8</v>
      </c>
      <c r="N91" s="33">
        <v>100</v>
      </c>
      <c r="O91" s="33" t="s">
        <v>1458</v>
      </c>
      <c r="P91" s="37" t="s">
        <v>1388</v>
      </c>
      <c r="Q91" s="247" t="s">
        <v>1817</v>
      </c>
      <c r="R91" s="34">
        <v>588.87</v>
      </c>
      <c r="S91" s="35">
        <f t="shared" si="71"/>
        <v>4710.96</v>
      </c>
      <c r="T91" s="36">
        <f t="shared" si="72"/>
        <v>588.87</v>
      </c>
      <c r="U91" s="36">
        <f t="shared" si="73"/>
        <v>4710.96</v>
      </c>
      <c r="V91" s="143">
        <v>0</v>
      </c>
      <c r="W91" s="144">
        <f t="shared" si="74"/>
        <v>0</v>
      </c>
      <c r="X91" s="144">
        <f t="shared" si="75"/>
        <v>0</v>
      </c>
      <c r="Y91" s="145">
        <f t="shared" si="76"/>
        <v>0</v>
      </c>
      <c r="Z91" s="145">
        <f t="shared" si="77"/>
        <v>0</v>
      </c>
      <c r="AA91" s="211"/>
      <c r="AB91" s="146">
        <v>0</v>
      </c>
      <c r="AC91" s="146"/>
      <c r="AD91" s="14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row>
    <row r="92" spans="1:57" ht="24.75" customHeight="1">
      <c r="A92" s="57"/>
      <c r="B92" s="166" t="s">
        <v>1871</v>
      </c>
      <c r="C92" s="313" t="s">
        <v>1896</v>
      </c>
      <c r="D92" s="142"/>
      <c r="E92" s="42" t="s">
        <v>1877</v>
      </c>
      <c r="F92" s="33" t="s">
        <v>72</v>
      </c>
      <c r="G92" s="33">
        <v>1</v>
      </c>
      <c r="H92" s="33" t="s">
        <v>19</v>
      </c>
      <c r="I92" s="33" t="s">
        <v>1878</v>
      </c>
      <c r="J92" s="33" t="s">
        <v>1879</v>
      </c>
      <c r="K92" s="33">
        <v>11</v>
      </c>
      <c r="L92" s="33">
        <v>2.1999999999999999E-2</v>
      </c>
      <c r="M92" s="33">
        <v>8</v>
      </c>
      <c r="N92" s="33">
        <v>100</v>
      </c>
      <c r="O92" s="33" t="s">
        <v>1458</v>
      </c>
      <c r="P92" s="37" t="s">
        <v>1880</v>
      </c>
      <c r="Q92" s="247" t="s">
        <v>1817</v>
      </c>
      <c r="R92" s="34">
        <v>588.87</v>
      </c>
      <c r="S92" s="35">
        <f t="shared" si="71"/>
        <v>4710.96</v>
      </c>
      <c r="T92" s="36">
        <f t="shared" si="72"/>
        <v>588.87</v>
      </c>
      <c r="U92" s="36">
        <f t="shared" si="73"/>
        <v>4710.96</v>
      </c>
      <c r="V92" s="143">
        <v>0</v>
      </c>
      <c r="W92" s="144">
        <f t="shared" si="74"/>
        <v>0</v>
      </c>
      <c r="X92" s="144">
        <f t="shared" si="75"/>
        <v>0</v>
      </c>
      <c r="Y92" s="145">
        <f t="shared" si="76"/>
        <v>0</v>
      </c>
      <c r="Z92" s="145">
        <f t="shared" si="77"/>
        <v>0</v>
      </c>
      <c r="AA92" s="211"/>
      <c r="AB92" s="146">
        <v>0</v>
      </c>
      <c r="AC92" s="146"/>
      <c r="AD92" s="14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row>
    <row r="93" spans="1:57" ht="24.75" customHeight="1">
      <c r="A93" s="57"/>
      <c r="B93" s="166" t="s">
        <v>1872</v>
      </c>
      <c r="C93" s="313" t="s">
        <v>1897</v>
      </c>
      <c r="D93" s="142"/>
      <c r="E93" s="42" t="s">
        <v>1877</v>
      </c>
      <c r="F93" s="33" t="s">
        <v>72</v>
      </c>
      <c r="G93" s="33">
        <v>1</v>
      </c>
      <c r="H93" s="33" t="s">
        <v>19</v>
      </c>
      <c r="I93" s="33" t="s">
        <v>1878</v>
      </c>
      <c r="J93" s="33" t="s">
        <v>1879</v>
      </c>
      <c r="K93" s="33">
        <v>11</v>
      </c>
      <c r="L93" s="33">
        <v>2.1999999999999999E-2</v>
      </c>
      <c r="M93" s="33">
        <v>8</v>
      </c>
      <c r="N93" s="33">
        <v>100</v>
      </c>
      <c r="O93" s="33" t="s">
        <v>1458</v>
      </c>
      <c r="P93" s="37" t="s">
        <v>1390</v>
      </c>
      <c r="Q93" s="247" t="s">
        <v>1817</v>
      </c>
      <c r="R93" s="34">
        <v>588.87</v>
      </c>
      <c r="S93" s="35">
        <f t="shared" si="71"/>
        <v>4710.96</v>
      </c>
      <c r="T93" s="36">
        <f t="shared" si="72"/>
        <v>588.87</v>
      </c>
      <c r="U93" s="36">
        <f t="shared" si="73"/>
        <v>4710.96</v>
      </c>
      <c r="V93" s="143">
        <v>0</v>
      </c>
      <c r="W93" s="144">
        <f t="shared" si="74"/>
        <v>0</v>
      </c>
      <c r="X93" s="144">
        <f t="shared" si="75"/>
        <v>0</v>
      </c>
      <c r="Y93" s="145">
        <f t="shared" si="76"/>
        <v>0</v>
      </c>
      <c r="Z93" s="145">
        <f t="shared" si="77"/>
        <v>0</v>
      </c>
      <c r="AA93" s="211"/>
      <c r="AB93" s="146">
        <v>0</v>
      </c>
      <c r="AC93" s="146"/>
      <c r="AD93" s="14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row>
    <row r="94" spans="1:57" ht="24.75" customHeight="1">
      <c r="A94" s="57"/>
      <c r="B94" s="166" t="s">
        <v>1873</v>
      </c>
      <c r="C94" s="313" t="s">
        <v>1898</v>
      </c>
      <c r="D94" s="142"/>
      <c r="E94" s="42" t="s">
        <v>1877</v>
      </c>
      <c r="F94" s="33" t="s">
        <v>72</v>
      </c>
      <c r="G94" s="33">
        <v>1</v>
      </c>
      <c r="H94" s="33" t="s">
        <v>19</v>
      </c>
      <c r="I94" s="33" t="s">
        <v>1878</v>
      </c>
      <c r="J94" s="33" t="s">
        <v>1879</v>
      </c>
      <c r="K94" s="33">
        <v>11</v>
      </c>
      <c r="L94" s="33">
        <v>2.1999999999999999E-2</v>
      </c>
      <c r="M94" s="33">
        <v>8</v>
      </c>
      <c r="N94" s="33">
        <v>100</v>
      </c>
      <c r="O94" s="33" t="s">
        <v>1458</v>
      </c>
      <c r="P94" s="37" t="s">
        <v>1881</v>
      </c>
      <c r="Q94" s="247" t="s">
        <v>1817</v>
      </c>
      <c r="R94" s="34">
        <v>588.87</v>
      </c>
      <c r="S94" s="35">
        <f t="shared" si="71"/>
        <v>4710.96</v>
      </c>
      <c r="T94" s="36">
        <f t="shared" si="72"/>
        <v>588.87</v>
      </c>
      <c r="U94" s="36">
        <f t="shared" si="73"/>
        <v>4710.96</v>
      </c>
      <c r="V94" s="143">
        <v>0</v>
      </c>
      <c r="W94" s="144">
        <f t="shared" si="74"/>
        <v>0</v>
      </c>
      <c r="X94" s="144">
        <f t="shared" si="75"/>
        <v>0</v>
      </c>
      <c r="Y94" s="145">
        <f t="shared" si="76"/>
        <v>0</v>
      </c>
      <c r="Z94" s="145">
        <f t="shared" si="77"/>
        <v>0</v>
      </c>
      <c r="AA94" s="211"/>
      <c r="AB94" s="146">
        <v>0</v>
      </c>
      <c r="AC94" s="146"/>
      <c r="AD94" s="14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row>
    <row r="95" spans="1:57" ht="24.75" customHeight="1">
      <c r="A95" s="57"/>
      <c r="B95" s="166" t="s">
        <v>1874</v>
      </c>
      <c r="C95" s="313" t="s">
        <v>1899</v>
      </c>
      <c r="D95" s="142"/>
      <c r="E95" s="42" t="s">
        <v>1877</v>
      </c>
      <c r="F95" s="33" t="s">
        <v>72</v>
      </c>
      <c r="G95" s="33">
        <v>1</v>
      </c>
      <c r="H95" s="33" t="s">
        <v>19</v>
      </c>
      <c r="I95" s="33" t="s">
        <v>1878</v>
      </c>
      <c r="J95" s="33" t="s">
        <v>1879</v>
      </c>
      <c r="K95" s="33">
        <v>11</v>
      </c>
      <c r="L95" s="33">
        <v>2.1999999999999999E-2</v>
      </c>
      <c r="M95" s="33">
        <v>8</v>
      </c>
      <c r="N95" s="33">
        <v>100</v>
      </c>
      <c r="O95" s="33" t="s">
        <v>1458</v>
      </c>
      <c r="P95" s="37" t="s">
        <v>1392</v>
      </c>
      <c r="Q95" s="247" t="s">
        <v>1817</v>
      </c>
      <c r="R95" s="34">
        <v>588.87</v>
      </c>
      <c r="S95" s="35">
        <f t="shared" si="71"/>
        <v>4710.96</v>
      </c>
      <c r="T95" s="36">
        <f t="shared" si="72"/>
        <v>588.87</v>
      </c>
      <c r="U95" s="36">
        <f t="shared" si="73"/>
        <v>4710.96</v>
      </c>
      <c r="V95" s="143">
        <v>0</v>
      </c>
      <c r="W95" s="144">
        <f t="shared" si="74"/>
        <v>0</v>
      </c>
      <c r="X95" s="144">
        <f t="shared" si="75"/>
        <v>0</v>
      </c>
      <c r="Y95" s="145">
        <f t="shared" si="76"/>
        <v>0</v>
      </c>
      <c r="Z95" s="145">
        <f t="shared" si="77"/>
        <v>0</v>
      </c>
      <c r="AA95" s="211"/>
      <c r="AB95" s="146">
        <v>0</v>
      </c>
      <c r="AC95" s="146"/>
      <c r="AD95" s="14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row>
    <row r="96" spans="1:57" ht="24.75" customHeight="1">
      <c r="A96" s="57"/>
      <c r="B96" s="166" t="s">
        <v>1875</v>
      </c>
      <c r="C96" s="313" t="s">
        <v>1900</v>
      </c>
      <c r="D96" s="142"/>
      <c r="E96" s="42" t="s">
        <v>1877</v>
      </c>
      <c r="F96" s="33" t="s">
        <v>72</v>
      </c>
      <c r="G96" s="33">
        <v>1</v>
      </c>
      <c r="H96" s="33" t="s">
        <v>19</v>
      </c>
      <c r="I96" s="33" t="s">
        <v>1878</v>
      </c>
      <c r="J96" s="33" t="s">
        <v>1879</v>
      </c>
      <c r="K96" s="33">
        <v>11</v>
      </c>
      <c r="L96" s="33">
        <v>2.1999999999999999E-2</v>
      </c>
      <c r="M96" s="33">
        <v>8</v>
      </c>
      <c r="N96" s="33">
        <v>100</v>
      </c>
      <c r="O96" s="33" t="s">
        <v>1458</v>
      </c>
      <c r="P96" s="37" t="s">
        <v>1393</v>
      </c>
      <c r="Q96" s="247" t="s">
        <v>1817</v>
      </c>
      <c r="R96" s="34">
        <v>588.87</v>
      </c>
      <c r="S96" s="35">
        <f t="shared" si="71"/>
        <v>4710.96</v>
      </c>
      <c r="T96" s="36">
        <f t="shared" si="72"/>
        <v>588.87</v>
      </c>
      <c r="U96" s="36">
        <f t="shared" si="73"/>
        <v>4710.96</v>
      </c>
      <c r="V96" s="143">
        <v>0</v>
      </c>
      <c r="W96" s="144">
        <f t="shared" si="74"/>
        <v>0</v>
      </c>
      <c r="X96" s="144">
        <f t="shared" si="75"/>
        <v>0</v>
      </c>
      <c r="Y96" s="145">
        <f t="shared" si="76"/>
        <v>0</v>
      </c>
      <c r="Z96" s="145">
        <f t="shared" si="77"/>
        <v>0</v>
      </c>
      <c r="AA96" s="211"/>
      <c r="AB96" s="146">
        <v>0</v>
      </c>
      <c r="AC96" s="146"/>
      <c r="AD96" s="14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row>
    <row r="97" spans="1:57" ht="24.75" customHeight="1">
      <c r="A97" s="57"/>
      <c r="B97" s="166" t="s">
        <v>1876</v>
      </c>
      <c r="C97" s="313" t="s">
        <v>1901</v>
      </c>
      <c r="D97" s="142"/>
      <c r="E97" s="42" t="s">
        <v>1877</v>
      </c>
      <c r="F97" s="33" t="s">
        <v>72</v>
      </c>
      <c r="G97" s="33">
        <v>1</v>
      </c>
      <c r="H97" s="33" t="s">
        <v>19</v>
      </c>
      <c r="I97" s="33" t="s">
        <v>1878</v>
      </c>
      <c r="J97" s="33" t="s">
        <v>1879</v>
      </c>
      <c r="K97" s="33">
        <v>11</v>
      </c>
      <c r="L97" s="33">
        <v>2.1999999999999999E-2</v>
      </c>
      <c r="M97" s="33">
        <v>8</v>
      </c>
      <c r="N97" s="33">
        <v>100</v>
      </c>
      <c r="O97" s="33" t="s">
        <v>1458</v>
      </c>
      <c r="P97" s="37" t="s">
        <v>1394</v>
      </c>
      <c r="Q97" s="247" t="s">
        <v>1817</v>
      </c>
      <c r="R97" s="34">
        <v>588.87</v>
      </c>
      <c r="S97" s="35">
        <f t="shared" si="71"/>
        <v>4710.96</v>
      </c>
      <c r="T97" s="36">
        <f t="shared" si="72"/>
        <v>588.87</v>
      </c>
      <c r="U97" s="36">
        <f t="shared" si="73"/>
        <v>4710.96</v>
      </c>
      <c r="V97" s="143">
        <v>0</v>
      </c>
      <c r="W97" s="144">
        <f t="shared" si="74"/>
        <v>0</v>
      </c>
      <c r="X97" s="144">
        <f t="shared" si="75"/>
        <v>0</v>
      </c>
      <c r="Y97" s="145">
        <f t="shared" si="76"/>
        <v>0</v>
      </c>
      <c r="Z97" s="145">
        <f t="shared" si="77"/>
        <v>0</v>
      </c>
      <c r="AA97" s="211"/>
      <c r="AB97" s="146">
        <v>0</v>
      </c>
      <c r="AC97" s="146"/>
      <c r="AD97" s="14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row>
    <row r="98" spans="1:57" ht="24.75" customHeight="1">
      <c r="A98" s="57"/>
      <c r="B98" s="158" t="s">
        <v>1822</v>
      </c>
      <c r="C98" s="158"/>
      <c r="D98" s="7"/>
      <c r="E98" s="31"/>
      <c r="F98" s="31"/>
      <c r="G98" s="31"/>
      <c r="H98" s="31"/>
      <c r="I98" s="31"/>
      <c r="J98" s="31"/>
      <c r="K98" s="31"/>
      <c r="L98" s="31"/>
      <c r="M98" s="31"/>
      <c r="N98" s="31"/>
      <c r="O98" s="31"/>
      <c r="P98" s="30"/>
      <c r="Q98" s="31"/>
      <c r="R98" s="45"/>
      <c r="S98" s="45"/>
      <c r="T98" s="45"/>
      <c r="U98" s="45"/>
      <c r="V98" s="12"/>
      <c r="W98" s="12"/>
      <c r="X98" s="12"/>
      <c r="Y98" s="12"/>
      <c r="Z98" s="12"/>
      <c r="AA98" s="211"/>
      <c r="AB98" s="146"/>
      <c r="AC98" s="146"/>
      <c r="AD98" s="14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row>
    <row r="99" spans="1:57" ht="24.75" customHeight="1">
      <c r="A99" s="57"/>
      <c r="B99" s="141" t="s">
        <v>1823</v>
      </c>
      <c r="C99" s="313" t="s">
        <v>1848</v>
      </c>
      <c r="D99" s="142"/>
      <c r="E99" s="42" t="s">
        <v>1536</v>
      </c>
      <c r="F99" s="33" t="s">
        <v>34</v>
      </c>
      <c r="G99" s="33">
        <v>1</v>
      </c>
      <c r="H99" s="33" t="s">
        <v>19</v>
      </c>
      <c r="I99" s="33" t="s">
        <v>1236</v>
      </c>
      <c r="J99" s="33" t="s">
        <v>1838</v>
      </c>
      <c r="K99" s="33"/>
      <c r="L99" s="33">
        <v>4.2000000000000003E-2</v>
      </c>
      <c r="M99" s="33">
        <v>20</v>
      </c>
      <c r="N99" s="33">
        <v>20</v>
      </c>
      <c r="O99" s="33" t="s">
        <v>1829</v>
      </c>
      <c r="P99" s="257" t="s">
        <v>1830</v>
      </c>
      <c r="Q99" s="247" t="s">
        <v>1817</v>
      </c>
      <c r="R99" s="34">
        <v>309.49</v>
      </c>
      <c r="S99" s="35">
        <f t="shared" ref="S99:S104" si="78">R99*M99</f>
        <v>6189.8</v>
      </c>
      <c r="T99" s="36">
        <f t="shared" ref="T99:T104" si="79">R99*(1-$C$13)</f>
        <v>309.49</v>
      </c>
      <c r="U99" s="36">
        <f t="shared" ref="U99:U104" si="80">S99*(1-$C$13)</f>
        <v>6189.8</v>
      </c>
      <c r="V99" s="143">
        <v>0</v>
      </c>
      <c r="W99" s="144">
        <f t="shared" ref="W99:W104" si="81">U99*V99</f>
        <v>0</v>
      </c>
      <c r="X99" s="144">
        <f t="shared" ref="X99:X104" si="82">V99*U99</f>
        <v>0</v>
      </c>
      <c r="Y99" s="145">
        <f t="shared" ref="Y99:Y104" si="83">K99*V99</f>
        <v>0</v>
      </c>
      <c r="Z99" s="145">
        <f t="shared" ref="Z99:Z104" si="84">V99*L99</f>
        <v>0</v>
      </c>
      <c r="AA99" s="211"/>
      <c r="AB99" s="146"/>
      <c r="AC99" s="146"/>
      <c r="AD99" s="14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row>
    <row r="100" spans="1:57" ht="24.75" customHeight="1">
      <c r="A100" s="57"/>
      <c r="B100" s="141" t="s">
        <v>1824</v>
      </c>
      <c r="C100" s="313" t="s">
        <v>1849</v>
      </c>
      <c r="D100" s="142"/>
      <c r="E100" s="42" t="s">
        <v>1536</v>
      </c>
      <c r="F100" s="33" t="s">
        <v>34</v>
      </c>
      <c r="G100" s="33">
        <v>1</v>
      </c>
      <c r="H100" s="33" t="s">
        <v>19</v>
      </c>
      <c r="I100" s="33" t="s">
        <v>1236</v>
      </c>
      <c r="J100" s="33" t="s">
        <v>1838</v>
      </c>
      <c r="K100" s="33"/>
      <c r="L100" s="33">
        <v>4.2000000000000003E-2</v>
      </c>
      <c r="M100" s="33">
        <v>20</v>
      </c>
      <c r="N100" s="33">
        <v>20</v>
      </c>
      <c r="O100" s="33" t="s">
        <v>1829</v>
      </c>
      <c r="P100" s="257" t="s">
        <v>1831</v>
      </c>
      <c r="Q100" s="247" t="s">
        <v>1817</v>
      </c>
      <c r="R100" s="34">
        <v>309.49</v>
      </c>
      <c r="S100" s="35">
        <f t="shared" si="78"/>
        <v>6189.8</v>
      </c>
      <c r="T100" s="36">
        <f t="shared" si="79"/>
        <v>309.49</v>
      </c>
      <c r="U100" s="36">
        <f t="shared" si="80"/>
        <v>6189.8</v>
      </c>
      <c r="V100" s="143">
        <v>0</v>
      </c>
      <c r="W100" s="144">
        <f t="shared" si="81"/>
        <v>0</v>
      </c>
      <c r="X100" s="144">
        <f t="shared" si="82"/>
        <v>0</v>
      </c>
      <c r="Y100" s="145">
        <f t="shared" si="83"/>
        <v>0</v>
      </c>
      <c r="Z100" s="145">
        <f t="shared" si="84"/>
        <v>0</v>
      </c>
      <c r="AA100" s="211"/>
      <c r="AB100" s="146"/>
      <c r="AC100" s="146"/>
      <c r="AD100" s="14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row>
    <row r="101" spans="1:57" ht="24.75" customHeight="1">
      <c r="A101" s="57"/>
      <c r="B101" s="141" t="s">
        <v>1825</v>
      </c>
      <c r="C101" s="313" t="s">
        <v>1850</v>
      </c>
      <c r="D101" s="142"/>
      <c r="E101" s="42" t="s">
        <v>1536</v>
      </c>
      <c r="F101" s="33" t="s">
        <v>34</v>
      </c>
      <c r="G101" s="33">
        <v>1</v>
      </c>
      <c r="H101" s="33" t="s">
        <v>19</v>
      </c>
      <c r="I101" s="33" t="s">
        <v>1236</v>
      </c>
      <c r="J101" s="33" t="s">
        <v>1838</v>
      </c>
      <c r="K101" s="33"/>
      <c r="L101" s="33">
        <v>4.2000000000000003E-2</v>
      </c>
      <c r="M101" s="33">
        <v>20</v>
      </c>
      <c r="N101" s="33">
        <v>20</v>
      </c>
      <c r="O101" s="33" t="s">
        <v>1829</v>
      </c>
      <c r="P101" s="257" t="s">
        <v>1832</v>
      </c>
      <c r="Q101" s="247" t="s">
        <v>1817</v>
      </c>
      <c r="R101" s="34">
        <v>309.49</v>
      </c>
      <c r="S101" s="35">
        <f t="shared" si="78"/>
        <v>6189.8</v>
      </c>
      <c r="T101" s="36">
        <f t="shared" si="79"/>
        <v>309.49</v>
      </c>
      <c r="U101" s="36">
        <f t="shared" si="80"/>
        <v>6189.8</v>
      </c>
      <c r="V101" s="143">
        <v>0</v>
      </c>
      <c r="W101" s="144">
        <f t="shared" si="81"/>
        <v>0</v>
      </c>
      <c r="X101" s="144">
        <f t="shared" si="82"/>
        <v>0</v>
      </c>
      <c r="Y101" s="145">
        <f t="shared" si="83"/>
        <v>0</v>
      </c>
      <c r="Z101" s="145">
        <f t="shared" si="84"/>
        <v>0</v>
      </c>
      <c r="AA101" s="211"/>
      <c r="AB101" s="146"/>
      <c r="AC101" s="146"/>
      <c r="AD101" s="14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row>
    <row r="102" spans="1:57" ht="24.75" customHeight="1">
      <c r="A102" s="57"/>
      <c r="B102" s="141" t="s">
        <v>1826</v>
      </c>
      <c r="C102" s="313" t="s">
        <v>1851</v>
      </c>
      <c r="D102" s="142"/>
      <c r="E102" s="42" t="s">
        <v>1536</v>
      </c>
      <c r="F102" s="33" t="s">
        <v>34</v>
      </c>
      <c r="G102" s="33">
        <v>1</v>
      </c>
      <c r="H102" s="33" t="s">
        <v>19</v>
      </c>
      <c r="I102" s="33" t="s">
        <v>1236</v>
      </c>
      <c r="J102" s="33" t="s">
        <v>1838</v>
      </c>
      <c r="K102" s="33"/>
      <c r="L102" s="33">
        <v>4.2000000000000003E-2</v>
      </c>
      <c r="M102" s="33">
        <v>20</v>
      </c>
      <c r="N102" s="33">
        <v>20</v>
      </c>
      <c r="O102" s="33" t="s">
        <v>1829</v>
      </c>
      <c r="P102" s="257" t="s">
        <v>1833</v>
      </c>
      <c r="Q102" s="247" t="s">
        <v>1817</v>
      </c>
      <c r="R102" s="34">
        <v>309.49</v>
      </c>
      <c r="S102" s="35">
        <f t="shared" si="78"/>
        <v>6189.8</v>
      </c>
      <c r="T102" s="36">
        <f t="shared" si="79"/>
        <v>309.49</v>
      </c>
      <c r="U102" s="36">
        <f t="shared" si="80"/>
        <v>6189.8</v>
      </c>
      <c r="V102" s="143">
        <v>0</v>
      </c>
      <c r="W102" s="144">
        <f t="shared" si="81"/>
        <v>0</v>
      </c>
      <c r="X102" s="144">
        <f t="shared" si="82"/>
        <v>0</v>
      </c>
      <c r="Y102" s="145">
        <f t="shared" si="83"/>
        <v>0</v>
      </c>
      <c r="Z102" s="145">
        <f t="shared" si="84"/>
        <v>0</v>
      </c>
      <c r="AA102" s="211"/>
      <c r="AB102" s="146"/>
      <c r="AC102" s="146"/>
      <c r="AD102" s="14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row>
    <row r="103" spans="1:57" ht="24.75" customHeight="1">
      <c r="A103" s="57"/>
      <c r="B103" s="141" t="s">
        <v>1827</v>
      </c>
      <c r="C103" s="313" t="s">
        <v>1852</v>
      </c>
      <c r="D103" s="142"/>
      <c r="E103" s="42" t="s">
        <v>1536</v>
      </c>
      <c r="F103" s="33" t="s">
        <v>34</v>
      </c>
      <c r="G103" s="33">
        <v>1</v>
      </c>
      <c r="H103" s="33" t="s">
        <v>19</v>
      </c>
      <c r="I103" s="33" t="s">
        <v>1236</v>
      </c>
      <c r="J103" s="33" t="s">
        <v>1838</v>
      </c>
      <c r="K103" s="33"/>
      <c r="L103" s="33">
        <v>4.2000000000000003E-2</v>
      </c>
      <c r="M103" s="33">
        <v>20</v>
      </c>
      <c r="N103" s="33">
        <v>20</v>
      </c>
      <c r="O103" s="33" t="s">
        <v>1829</v>
      </c>
      <c r="P103" s="257" t="s">
        <v>1834</v>
      </c>
      <c r="Q103" s="247" t="s">
        <v>1817</v>
      </c>
      <c r="R103" s="34">
        <v>309.49</v>
      </c>
      <c r="S103" s="35">
        <f t="shared" si="78"/>
        <v>6189.8</v>
      </c>
      <c r="T103" s="36">
        <f t="shared" si="79"/>
        <v>309.49</v>
      </c>
      <c r="U103" s="36">
        <f t="shared" si="80"/>
        <v>6189.8</v>
      </c>
      <c r="V103" s="143">
        <v>0</v>
      </c>
      <c r="W103" s="144">
        <f t="shared" si="81"/>
        <v>0</v>
      </c>
      <c r="X103" s="144">
        <f t="shared" si="82"/>
        <v>0</v>
      </c>
      <c r="Y103" s="145">
        <f t="shared" si="83"/>
        <v>0</v>
      </c>
      <c r="Z103" s="145">
        <f t="shared" si="84"/>
        <v>0</v>
      </c>
      <c r="AA103" s="211"/>
      <c r="AB103" s="146"/>
      <c r="AC103" s="146"/>
      <c r="AD103" s="14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row>
    <row r="104" spans="1:57" ht="24.75" customHeight="1">
      <c r="A104" s="57"/>
      <c r="B104" s="141" t="s">
        <v>1828</v>
      </c>
      <c r="C104" s="313" t="s">
        <v>1853</v>
      </c>
      <c r="D104" s="142"/>
      <c r="E104" s="42" t="s">
        <v>1536</v>
      </c>
      <c r="F104" s="33" t="s">
        <v>34</v>
      </c>
      <c r="G104" s="33">
        <v>1</v>
      </c>
      <c r="H104" s="33" t="s">
        <v>19</v>
      </c>
      <c r="I104" s="33" t="s">
        <v>1236</v>
      </c>
      <c r="J104" s="33" t="s">
        <v>1838</v>
      </c>
      <c r="K104" s="33"/>
      <c r="L104" s="33">
        <v>4.2000000000000003E-2</v>
      </c>
      <c r="M104" s="33">
        <v>20</v>
      </c>
      <c r="N104" s="33">
        <v>20</v>
      </c>
      <c r="O104" s="33" t="s">
        <v>1829</v>
      </c>
      <c r="P104" s="257" t="s">
        <v>1835</v>
      </c>
      <c r="Q104" s="247" t="s">
        <v>1817</v>
      </c>
      <c r="R104" s="34">
        <v>309.49</v>
      </c>
      <c r="S104" s="35">
        <f t="shared" si="78"/>
        <v>6189.8</v>
      </c>
      <c r="T104" s="36">
        <f t="shared" si="79"/>
        <v>309.49</v>
      </c>
      <c r="U104" s="36">
        <f t="shared" si="80"/>
        <v>6189.8</v>
      </c>
      <c r="V104" s="143">
        <v>0</v>
      </c>
      <c r="W104" s="144">
        <f t="shared" si="81"/>
        <v>0</v>
      </c>
      <c r="X104" s="144">
        <f t="shared" si="82"/>
        <v>0</v>
      </c>
      <c r="Y104" s="145">
        <f t="shared" si="83"/>
        <v>0</v>
      </c>
      <c r="Z104" s="145">
        <f t="shared" si="84"/>
        <v>0</v>
      </c>
      <c r="AA104" s="211"/>
      <c r="AB104" s="146"/>
      <c r="AC104" s="146"/>
      <c r="AD104" s="14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row>
    <row r="105" spans="1:57" s="3" customFormat="1" ht="24.75" customHeight="1">
      <c r="A105" s="131"/>
      <c r="B105" s="158" t="s">
        <v>79</v>
      </c>
      <c r="C105" s="158"/>
      <c r="D105" s="159"/>
      <c r="E105" s="31"/>
      <c r="F105" s="31"/>
      <c r="G105" s="31"/>
      <c r="H105" s="31"/>
      <c r="I105" s="31"/>
      <c r="J105" s="31"/>
      <c r="K105" s="31"/>
      <c r="L105" s="31"/>
      <c r="M105" s="31"/>
      <c r="N105" s="31"/>
      <c r="O105" s="31"/>
      <c r="P105" s="30"/>
      <c r="Q105" s="31"/>
      <c r="R105" s="45"/>
      <c r="S105" s="45"/>
      <c r="T105" s="44"/>
      <c r="U105" s="44"/>
      <c r="V105" s="7"/>
      <c r="W105" s="7"/>
      <c r="X105" s="7"/>
      <c r="Y105" s="7"/>
      <c r="Z105" s="7"/>
      <c r="AA105" s="219"/>
      <c r="AB105" s="146"/>
      <c r="AC105" s="146"/>
      <c r="AD105" s="147"/>
      <c r="AE105" s="57"/>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161"/>
      <c r="BE105" s="161"/>
    </row>
    <row r="106" spans="1:57" ht="24.75" customHeight="1">
      <c r="A106" s="57"/>
      <c r="B106" s="141" t="s">
        <v>80</v>
      </c>
      <c r="C106" s="141" t="s">
        <v>1335</v>
      </c>
      <c r="D106" s="142" t="s">
        <v>1190</v>
      </c>
      <c r="E106" s="33" t="s">
        <v>81</v>
      </c>
      <c r="F106" s="33" t="s">
        <v>25</v>
      </c>
      <c r="G106" s="33">
        <v>1</v>
      </c>
      <c r="H106" s="33" t="s">
        <v>19</v>
      </c>
      <c r="I106" s="33" t="s">
        <v>1592</v>
      </c>
      <c r="J106" s="33" t="s">
        <v>1593</v>
      </c>
      <c r="K106" s="33">
        <v>11</v>
      </c>
      <c r="L106" s="33">
        <v>3.4000000000000002E-2</v>
      </c>
      <c r="M106" s="33">
        <v>48</v>
      </c>
      <c r="N106" s="33">
        <v>61</v>
      </c>
      <c r="O106" s="33" t="s">
        <v>82</v>
      </c>
      <c r="P106" s="37" t="s">
        <v>83</v>
      </c>
      <c r="Q106" s="245" t="s">
        <v>27</v>
      </c>
      <c r="R106" s="34">
        <v>86.73</v>
      </c>
      <c r="S106" s="35">
        <f t="shared" ref="S106:S117" si="85">R106*M106</f>
        <v>4163.04</v>
      </c>
      <c r="T106" s="36">
        <f t="shared" ref="T106:T117" si="86">R106*(1-$C$13)</f>
        <v>86.73</v>
      </c>
      <c r="U106" s="36">
        <f t="shared" ref="U106:U117" si="87">S106*(1-$C$13)</f>
        <v>4163.04</v>
      </c>
      <c r="V106" s="143">
        <v>0</v>
      </c>
      <c r="W106" s="144">
        <f t="shared" ref="W106:W113" si="88">U106*V106</f>
        <v>0</v>
      </c>
      <c r="X106" s="144">
        <f t="shared" ref="X106:X113" si="89">V106*U106</f>
        <v>0</v>
      </c>
      <c r="Y106" s="145">
        <f t="shared" ref="Y106:Y113" si="90">K106*V106</f>
        <v>0</v>
      </c>
      <c r="Z106" s="145">
        <f t="shared" ref="Z106:Z113" si="91">V106*L106</f>
        <v>0</v>
      </c>
      <c r="AA106" s="211">
        <v>56</v>
      </c>
      <c r="AB106" s="146">
        <v>2740</v>
      </c>
      <c r="AC106" s="146"/>
      <c r="AD106" s="14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row>
    <row r="107" spans="1:57" ht="24.75" customHeight="1">
      <c r="A107" s="57"/>
      <c r="B107" s="166" t="s">
        <v>1882</v>
      </c>
      <c r="C107" s="166" t="s">
        <v>1902</v>
      </c>
      <c r="D107" s="142"/>
      <c r="E107" s="33" t="s">
        <v>1883</v>
      </c>
      <c r="F107" s="33" t="s">
        <v>34</v>
      </c>
      <c r="G107" s="33">
        <v>1</v>
      </c>
      <c r="H107" s="33" t="s">
        <v>19</v>
      </c>
      <c r="I107" s="33" t="s">
        <v>1579</v>
      </c>
      <c r="J107" s="33" t="s">
        <v>1884</v>
      </c>
      <c r="K107" s="33">
        <v>16</v>
      </c>
      <c r="L107" s="33">
        <v>5.3999999999999999E-2</v>
      </c>
      <c r="M107" s="33">
        <v>180</v>
      </c>
      <c r="N107" s="33">
        <v>400</v>
      </c>
      <c r="O107" s="33" t="s">
        <v>1468</v>
      </c>
      <c r="P107" s="37" t="s">
        <v>83</v>
      </c>
      <c r="Q107" s="245" t="s">
        <v>1817</v>
      </c>
      <c r="R107" s="34">
        <v>38.06</v>
      </c>
      <c r="S107" s="35">
        <f t="shared" ref="S107" si="92">R107*M107</f>
        <v>6850.8</v>
      </c>
      <c r="T107" s="36">
        <f t="shared" ref="T107" si="93">R107*(1-$C$13)</f>
        <v>38.06</v>
      </c>
      <c r="U107" s="36">
        <f t="shared" ref="U107" si="94">S107*(1-$C$13)</f>
        <v>6850.8</v>
      </c>
      <c r="V107" s="143">
        <v>0</v>
      </c>
      <c r="W107" s="144">
        <f t="shared" ref="W107" si="95">U107*V107</f>
        <v>0</v>
      </c>
      <c r="X107" s="144">
        <f t="shared" ref="X107" si="96">V107*U107</f>
        <v>0</v>
      </c>
      <c r="Y107" s="145">
        <f t="shared" ref="Y107" si="97">K107*V107</f>
        <v>0</v>
      </c>
      <c r="Z107" s="145">
        <f t="shared" ref="Z107" si="98">V107*L107</f>
        <v>0</v>
      </c>
      <c r="AA107" s="211"/>
      <c r="AB107" s="146">
        <v>0</v>
      </c>
      <c r="AC107" s="146"/>
      <c r="AD107" s="14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row>
    <row r="108" spans="1:57" ht="24.75" customHeight="1">
      <c r="A108" s="57"/>
      <c r="B108" s="141" t="s">
        <v>84</v>
      </c>
      <c r="C108" s="141" t="s">
        <v>85</v>
      </c>
      <c r="D108" s="142" t="s">
        <v>1190</v>
      </c>
      <c r="E108" s="33" t="s">
        <v>86</v>
      </c>
      <c r="F108" s="33" t="s">
        <v>18</v>
      </c>
      <c r="G108" s="33">
        <v>1</v>
      </c>
      <c r="H108" s="33" t="s">
        <v>19</v>
      </c>
      <c r="I108" s="33" t="s">
        <v>1587</v>
      </c>
      <c r="J108" s="33" t="s">
        <v>1588</v>
      </c>
      <c r="K108" s="33">
        <v>9</v>
      </c>
      <c r="L108" s="33">
        <v>0.03</v>
      </c>
      <c r="M108" s="33">
        <v>10</v>
      </c>
      <c r="N108" s="33">
        <v>140</v>
      </c>
      <c r="O108" s="33" t="s">
        <v>87</v>
      </c>
      <c r="P108" s="37" t="s">
        <v>88</v>
      </c>
      <c r="Q108" s="247" t="s">
        <v>27</v>
      </c>
      <c r="R108" s="34">
        <v>273.76</v>
      </c>
      <c r="S108" s="35">
        <f t="shared" si="85"/>
        <v>2737.6</v>
      </c>
      <c r="T108" s="36">
        <f t="shared" si="86"/>
        <v>273.76</v>
      </c>
      <c r="U108" s="36">
        <f t="shared" si="87"/>
        <v>2737.6</v>
      </c>
      <c r="V108" s="143">
        <v>0</v>
      </c>
      <c r="W108" s="144">
        <f t="shared" si="88"/>
        <v>0</v>
      </c>
      <c r="X108" s="144">
        <f t="shared" si="89"/>
        <v>0</v>
      </c>
      <c r="Y108" s="145">
        <f t="shared" si="90"/>
        <v>0</v>
      </c>
      <c r="Z108" s="145">
        <f t="shared" si="91"/>
        <v>0</v>
      </c>
      <c r="AA108" s="211">
        <v>34</v>
      </c>
      <c r="AB108" s="146" t="s">
        <v>1803</v>
      </c>
      <c r="AC108" s="146"/>
      <c r="AD108" s="14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row>
    <row r="109" spans="1:57" ht="24.75" hidden="1" customHeight="1">
      <c r="A109" s="57"/>
      <c r="B109" s="141" t="s">
        <v>89</v>
      </c>
      <c r="C109" s="141" t="s">
        <v>90</v>
      </c>
      <c r="D109" s="148"/>
      <c r="E109" s="33" t="s">
        <v>91</v>
      </c>
      <c r="F109" s="33" t="s">
        <v>18</v>
      </c>
      <c r="G109" s="33">
        <v>1</v>
      </c>
      <c r="H109" s="33" t="s">
        <v>19</v>
      </c>
      <c r="I109" s="33" t="s">
        <v>92</v>
      </c>
      <c r="J109" s="33"/>
      <c r="K109" s="33">
        <v>29</v>
      </c>
      <c r="L109" s="33">
        <v>7.6899999999999996E-2</v>
      </c>
      <c r="M109" s="33">
        <v>15</v>
      </c>
      <c r="N109" s="33">
        <v>61</v>
      </c>
      <c r="O109" s="33" t="s">
        <v>77</v>
      </c>
      <c r="P109" s="37" t="s">
        <v>83</v>
      </c>
      <c r="Q109" s="38" t="s">
        <v>20</v>
      </c>
      <c r="R109" s="34">
        <v>296.69</v>
      </c>
      <c r="S109" s="35">
        <f t="shared" si="85"/>
        <v>4450.3500000000004</v>
      </c>
      <c r="T109" s="36">
        <f t="shared" si="86"/>
        <v>296.69</v>
      </c>
      <c r="U109" s="36">
        <f t="shared" si="87"/>
        <v>4450.3500000000004</v>
      </c>
      <c r="V109" s="143">
        <v>0</v>
      </c>
      <c r="W109" s="144">
        <f t="shared" si="88"/>
        <v>0</v>
      </c>
      <c r="X109" s="144">
        <f t="shared" si="89"/>
        <v>0</v>
      </c>
      <c r="Y109" s="145">
        <f t="shared" si="90"/>
        <v>0</v>
      </c>
      <c r="Z109" s="145">
        <f t="shared" si="91"/>
        <v>0</v>
      </c>
      <c r="AA109" s="211"/>
      <c r="AB109" s="146">
        <v>27</v>
      </c>
      <c r="AC109" s="146"/>
      <c r="AD109" s="14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row>
    <row r="110" spans="1:57" ht="24.75" customHeight="1">
      <c r="A110" s="57"/>
      <c r="B110" s="141" t="s">
        <v>96</v>
      </c>
      <c r="C110" s="141" t="s">
        <v>1564</v>
      </c>
      <c r="D110" s="142" t="s">
        <v>1190</v>
      </c>
      <c r="E110" s="33" t="s">
        <v>114</v>
      </c>
      <c r="F110" s="33" t="s">
        <v>18</v>
      </c>
      <c r="G110" s="33">
        <v>1</v>
      </c>
      <c r="H110" s="33" t="s">
        <v>19</v>
      </c>
      <c r="I110" s="33" t="s">
        <v>1444</v>
      </c>
      <c r="J110" s="33" t="s">
        <v>1595</v>
      </c>
      <c r="K110" s="33">
        <v>11.3</v>
      </c>
      <c r="L110" s="33">
        <v>0.03</v>
      </c>
      <c r="M110" s="33">
        <v>48</v>
      </c>
      <c r="N110" s="33">
        <v>78</v>
      </c>
      <c r="O110" s="33" t="s">
        <v>1558</v>
      </c>
      <c r="P110" s="37" t="s">
        <v>1681</v>
      </c>
      <c r="Q110" s="245" t="s">
        <v>27</v>
      </c>
      <c r="R110" s="34">
        <v>80.1404</v>
      </c>
      <c r="S110" s="35">
        <f t="shared" si="85"/>
        <v>3846.7392</v>
      </c>
      <c r="T110" s="36">
        <f t="shared" si="86"/>
        <v>80.1404</v>
      </c>
      <c r="U110" s="36">
        <f t="shared" si="87"/>
        <v>3846.7392</v>
      </c>
      <c r="V110" s="143">
        <v>0</v>
      </c>
      <c r="W110" s="144">
        <f t="shared" si="88"/>
        <v>0</v>
      </c>
      <c r="X110" s="144">
        <f t="shared" si="89"/>
        <v>0</v>
      </c>
      <c r="Y110" s="145">
        <f t="shared" si="90"/>
        <v>0</v>
      </c>
      <c r="Z110" s="145">
        <f t="shared" si="91"/>
        <v>0</v>
      </c>
      <c r="AA110" s="211">
        <v>67</v>
      </c>
      <c r="AB110" s="146">
        <v>3264</v>
      </c>
      <c r="AC110" s="146"/>
      <c r="AD110" s="14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row>
    <row r="111" spans="1:57" ht="24.75" customHeight="1">
      <c r="A111" s="57"/>
      <c r="B111" s="141" t="s">
        <v>97</v>
      </c>
      <c r="C111" s="141" t="s">
        <v>1565</v>
      </c>
      <c r="D111" s="142" t="s">
        <v>1190</v>
      </c>
      <c r="E111" s="42" t="s">
        <v>1566</v>
      </c>
      <c r="F111" s="33" t="s">
        <v>18</v>
      </c>
      <c r="G111" s="33">
        <v>1</v>
      </c>
      <c r="H111" s="33" t="s">
        <v>19</v>
      </c>
      <c r="I111" s="33" t="s">
        <v>1444</v>
      </c>
      <c r="J111" s="33" t="s">
        <v>1596</v>
      </c>
      <c r="K111" s="33">
        <v>8.1999999999999993</v>
      </c>
      <c r="L111" s="33">
        <v>0.05</v>
      </c>
      <c r="M111" s="33">
        <v>24</v>
      </c>
      <c r="N111" s="33">
        <v>72</v>
      </c>
      <c r="O111" s="33" t="s">
        <v>1558</v>
      </c>
      <c r="P111" s="37"/>
      <c r="Q111" s="245" t="s">
        <v>27</v>
      </c>
      <c r="R111" s="34">
        <v>122.65900000000001</v>
      </c>
      <c r="S111" s="35">
        <f t="shared" si="85"/>
        <v>2943.8160000000003</v>
      </c>
      <c r="T111" s="36">
        <f t="shared" si="86"/>
        <v>122.65900000000001</v>
      </c>
      <c r="U111" s="36">
        <f t="shared" si="87"/>
        <v>2943.8160000000003</v>
      </c>
      <c r="V111" s="143">
        <v>0</v>
      </c>
      <c r="W111" s="144">
        <f t="shared" si="88"/>
        <v>0</v>
      </c>
      <c r="X111" s="144">
        <f t="shared" si="89"/>
        <v>0</v>
      </c>
      <c r="Y111" s="145">
        <f t="shared" si="90"/>
        <v>0</v>
      </c>
      <c r="Z111" s="145">
        <f t="shared" si="91"/>
        <v>0</v>
      </c>
      <c r="AA111" s="211">
        <v>49</v>
      </c>
      <c r="AB111" s="146">
        <v>1248</v>
      </c>
      <c r="AC111" s="146"/>
      <c r="AD111" s="14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row>
    <row r="112" spans="1:57" ht="24.75" customHeight="1">
      <c r="A112" s="57"/>
      <c r="B112" s="141" t="s">
        <v>93</v>
      </c>
      <c r="C112" s="141" t="s">
        <v>1712</v>
      </c>
      <c r="D112" s="142" t="s">
        <v>1190</v>
      </c>
      <c r="E112" s="42" t="s">
        <v>1302</v>
      </c>
      <c r="F112" s="33" t="s">
        <v>18</v>
      </c>
      <c r="G112" s="33">
        <v>1</v>
      </c>
      <c r="H112" s="33" t="s">
        <v>19</v>
      </c>
      <c r="I112" s="33" t="s">
        <v>1444</v>
      </c>
      <c r="J112" s="33" t="s">
        <v>1589</v>
      </c>
      <c r="K112" s="33">
        <v>12</v>
      </c>
      <c r="L112" s="33">
        <v>4.4999999999999998E-2</v>
      </c>
      <c r="M112" s="33">
        <v>8</v>
      </c>
      <c r="N112" s="33">
        <v>180</v>
      </c>
      <c r="O112" s="33" t="s">
        <v>73</v>
      </c>
      <c r="P112" s="37" t="s">
        <v>95</v>
      </c>
      <c r="Q112" s="247" t="s">
        <v>27</v>
      </c>
      <c r="R112" s="34">
        <v>605.92999999999995</v>
      </c>
      <c r="S112" s="35">
        <f t="shared" si="85"/>
        <v>4847.4399999999996</v>
      </c>
      <c r="T112" s="36">
        <f t="shared" si="86"/>
        <v>605.92999999999995</v>
      </c>
      <c r="U112" s="36">
        <f t="shared" si="87"/>
        <v>4847.4399999999996</v>
      </c>
      <c r="V112" s="143">
        <v>0</v>
      </c>
      <c r="W112" s="144">
        <f t="shared" si="88"/>
        <v>0</v>
      </c>
      <c r="X112" s="144">
        <f t="shared" si="89"/>
        <v>0</v>
      </c>
      <c r="Y112" s="145">
        <f t="shared" si="90"/>
        <v>0</v>
      </c>
      <c r="Z112" s="145">
        <f t="shared" si="91"/>
        <v>0</v>
      </c>
      <c r="AA112" s="211">
        <v>56</v>
      </c>
      <c r="AB112" s="146">
        <v>458</v>
      </c>
      <c r="AC112" s="146"/>
      <c r="AD112" s="14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row>
    <row r="113" spans="1:57" ht="24.75" customHeight="1">
      <c r="A113" s="57"/>
      <c r="B113" s="141" t="s">
        <v>1568</v>
      </c>
      <c r="C113" s="141" t="s">
        <v>1563</v>
      </c>
      <c r="D113" s="142" t="s">
        <v>1190</v>
      </c>
      <c r="E113" s="42" t="s">
        <v>36</v>
      </c>
      <c r="F113" s="33" t="s">
        <v>18</v>
      </c>
      <c r="G113" s="33">
        <v>1</v>
      </c>
      <c r="H113" s="33" t="s">
        <v>19</v>
      </c>
      <c r="I113" s="33" t="s">
        <v>1575</v>
      </c>
      <c r="J113" s="33" t="s">
        <v>1591</v>
      </c>
      <c r="K113" s="33">
        <v>8.6</v>
      </c>
      <c r="L113" s="33">
        <v>0.05</v>
      </c>
      <c r="M113" s="33">
        <v>36</v>
      </c>
      <c r="N113" s="33">
        <v>150</v>
      </c>
      <c r="O113" s="33" t="s">
        <v>1567</v>
      </c>
      <c r="P113" s="37"/>
      <c r="Q113" s="261" t="s">
        <v>1802</v>
      </c>
      <c r="R113" s="34">
        <v>126.89</v>
      </c>
      <c r="S113" s="35">
        <f t="shared" ref="S113" si="99">R113*M113</f>
        <v>4568.04</v>
      </c>
      <c r="T113" s="36">
        <f t="shared" ref="T113" si="100">R113*(1-$C$13)</f>
        <v>126.89</v>
      </c>
      <c r="U113" s="36">
        <f t="shared" ref="U113" si="101">S113*(1-$C$13)</f>
        <v>4568.04</v>
      </c>
      <c r="V113" s="143">
        <v>0</v>
      </c>
      <c r="W113" s="144">
        <f t="shared" si="88"/>
        <v>0</v>
      </c>
      <c r="X113" s="144">
        <f t="shared" si="89"/>
        <v>0</v>
      </c>
      <c r="Y113" s="145">
        <f t="shared" si="90"/>
        <v>0</v>
      </c>
      <c r="Z113" s="145">
        <f t="shared" si="91"/>
        <v>0</v>
      </c>
      <c r="AA113" s="211">
        <v>49</v>
      </c>
      <c r="AB113" s="146">
        <v>1794</v>
      </c>
      <c r="AC113" s="146"/>
      <c r="AD113" s="14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row>
    <row r="114" spans="1:57" ht="24.75" customHeight="1">
      <c r="A114" s="57"/>
      <c r="B114" s="158" t="s">
        <v>1569</v>
      </c>
      <c r="C114" s="158"/>
      <c r="D114" s="159"/>
      <c r="E114" s="31"/>
      <c r="F114" s="31"/>
      <c r="G114" s="31"/>
      <c r="H114" s="31"/>
      <c r="I114" s="31"/>
      <c r="J114" s="31"/>
      <c r="K114" s="31"/>
      <c r="L114" s="31"/>
      <c r="M114" s="31"/>
      <c r="N114" s="31"/>
      <c r="O114" s="31"/>
      <c r="P114" s="30"/>
      <c r="Q114" s="31"/>
      <c r="R114" s="45"/>
      <c r="S114" s="45"/>
      <c r="T114" s="44"/>
      <c r="U114" s="44"/>
      <c r="V114" s="7"/>
      <c r="W114" s="7"/>
      <c r="X114" s="7"/>
      <c r="Y114" s="7"/>
      <c r="Z114" s="7"/>
      <c r="AA114" s="211"/>
      <c r="AB114" s="146"/>
      <c r="AC114" s="146"/>
      <c r="AD114" s="14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row>
    <row r="115" spans="1:57" ht="24.75" customHeight="1">
      <c r="A115" s="57"/>
      <c r="B115" s="141" t="s">
        <v>1556</v>
      </c>
      <c r="C115" s="141" t="s">
        <v>1557</v>
      </c>
      <c r="D115" s="162"/>
      <c r="E115" s="42" t="s">
        <v>1536</v>
      </c>
      <c r="F115" s="33" t="s">
        <v>72</v>
      </c>
      <c r="G115" s="33">
        <v>1</v>
      </c>
      <c r="H115" s="33" t="s">
        <v>19</v>
      </c>
      <c r="I115" s="33" t="s">
        <v>1442</v>
      </c>
      <c r="J115" s="33">
        <v>9.6</v>
      </c>
      <c r="K115" s="33">
        <v>12</v>
      </c>
      <c r="L115" s="33">
        <v>2.1999999999999999E-2</v>
      </c>
      <c r="M115" s="33">
        <v>20</v>
      </c>
      <c r="N115" s="33">
        <v>16</v>
      </c>
      <c r="O115" s="33" t="s">
        <v>1558</v>
      </c>
      <c r="P115" s="37"/>
      <c r="Q115" s="247" t="s">
        <v>27</v>
      </c>
      <c r="R115" s="34">
        <v>293.8</v>
      </c>
      <c r="S115" s="35">
        <f t="shared" si="85"/>
        <v>5876</v>
      </c>
      <c r="T115" s="36">
        <f t="shared" si="86"/>
        <v>293.8</v>
      </c>
      <c r="U115" s="36">
        <f t="shared" si="87"/>
        <v>5876</v>
      </c>
      <c r="V115" s="143">
        <v>0</v>
      </c>
      <c r="W115" s="144">
        <f>U115*V115</f>
        <v>0</v>
      </c>
      <c r="X115" s="144">
        <f>V115*U115</f>
        <v>0</v>
      </c>
      <c r="Y115" s="145">
        <f>K115*V115</f>
        <v>0</v>
      </c>
      <c r="Z115" s="145">
        <f>V115*L115</f>
        <v>0</v>
      </c>
      <c r="AA115" s="211">
        <v>35</v>
      </c>
      <c r="AB115" s="146">
        <v>700</v>
      </c>
      <c r="AC115" s="146"/>
      <c r="AD115" s="14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row>
    <row r="116" spans="1:57" ht="24.75" customHeight="1">
      <c r="A116" s="57"/>
      <c r="B116" s="141" t="s">
        <v>1559</v>
      </c>
      <c r="C116" s="141" t="s">
        <v>1561</v>
      </c>
      <c r="D116" s="162"/>
      <c r="E116" s="42" t="s">
        <v>1536</v>
      </c>
      <c r="F116" s="33" t="s">
        <v>72</v>
      </c>
      <c r="G116" s="33">
        <v>1</v>
      </c>
      <c r="H116" s="33" t="s">
        <v>19</v>
      </c>
      <c r="I116" s="33" t="s">
        <v>1443</v>
      </c>
      <c r="J116" s="33">
        <v>14</v>
      </c>
      <c r="K116" s="33">
        <v>13</v>
      </c>
      <c r="L116" s="33">
        <v>2.1999999999999999E-2</v>
      </c>
      <c r="M116" s="33">
        <v>20</v>
      </c>
      <c r="N116" s="33">
        <v>30</v>
      </c>
      <c r="O116" s="33" t="s">
        <v>1283</v>
      </c>
      <c r="P116" s="37"/>
      <c r="Q116" s="247" t="s">
        <v>20</v>
      </c>
      <c r="R116" s="34">
        <v>391.69</v>
      </c>
      <c r="S116" s="35">
        <f t="shared" si="85"/>
        <v>7833.8</v>
      </c>
      <c r="T116" s="36">
        <f t="shared" si="86"/>
        <v>391.69</v>
      </c>
      <c r="U116" s="36">
        <f t="shared" si="87"/>
        <v>7833.8</v>
      </c>
      <c r="V116" s="143">
        <v>0</v>
      </c>
      <c r="W116" s="144">
        <f>U116*V116</f>
        <v>0</v>
      </c>
      <c r="X116" s="144">
        <f>V116*U116</f>
        <v>0</v>
      </c>
      <c r="Y116" s="145">
        <f>K116*V116</f>
        <v>0</v>
      </c>
      <c r="Z116" s="145">
        <f>V116*L116</f>
        <v>0</v>
      </c>
      <c r="AA116" s="211">
        <v>0</v>
      </c>
      <c r="AB116" s="146">
        <v>0</v>
      </c>
      <c r="AC116" s="146"/>
      <c r="AD116" s="14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row>
    <row r="117" spans="1:57" ht="24.75" customHeight="1">
      <c r="A117" s="57"/>
      <c r="B117" s="141" t="s">
        <v>1560</v>
      </c>
      <c r="C117" s="141" t="s">
        <v>1562</v>
      </c>
      <c r="D117" s="162"/>
      <c r="E117" s="42" t="s">
        <v>1540</v>
      </c>
      <c r="F117" s="33" t="s">
        <v>72</v>
      </c>
      <c r="G117" s="33">
        <v>1</v>
      </c>
      <c r="H117" s="33" t="s">
        <v>19</v>
      </c>
      <c r="I117" s="33" t="s">
        <v>1594</v>
      </c>
      <c r="J117" s="33">
        <v>17.5</v>
      </c>
      <c r="K117" s="33">
        <v>17</v>
      </c>
      <c r="L117" s="33">
        <v>2.5999999999999999E-2</v>
      </c>
      <c r="M117" s="33">
        <v>10</v>
      </c>
      <c r="N117" s="33">
        <v>250</v>
      </c>
      <c r="O117" s="33" t="s">
        <v>1451</v>
      </c>
      <c r="P117" s="37"/>
      <c r="Q117" s="247" t="s">
        <v>27</v>
      </c>
      <c r="R117" s="34">
        <v>1181.3399999999999</v>
      </c>
      <c r="S117" s="35">
        <f t="shared" si="85"/>
        <v>11813.4</v>
      </c>
      <c r="T117" s="36">
        <f t="shared" si="86"/>
        <v>1181.3399999999999</v>
      </c>
      <c r="U117" s="36">
        <f t="shared" si="87"/>
        <v>11813.4</v>
      </c>
      <c r="V117" s="143">
        <v>0</v>
      </c>
      <c r="W117" s="144">
        <f>U117*V117</f>
        <v>0</v>
      </c>
      <c r="X117" s="144">
        <f>V117*U117</f>
        <v>0</v>
      </c>
      <c r="Y117" s="145">
        <f>K117*V117</f>
        <v>0</v>
      </c>
      <c r="Z117" s="145">
        <f>V117*L117</f>
        <v>0</v>
      </c>
      <c r="AA117" s="211">
        <v>106</v>
      </c>
      <c r="AB117" s="146">
        <v>947</v>
      </c>
      <c r="AC117" s="146"/>
      <c r="AD117" s="14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row>
    <row r="118" spans="1:57" s="3" customFormat="1" ht="24.75" customHeight="1">
      <c r="A118" s="131"/>
      <c r="B118" s="158" t="s">
        <v>99</v>
      </c>
      <c r="C118" s="158"/>
      <c r="D118" s="7"/>
      <c r="E118" s="31"/>
      <c r="F118" s="31"/>
      <c r="G118" s="31"/>
      <c r="H118" s="31"/>
      <c r="I118" s="31"/>
      <c r="J118" s="31"/>
      <c r="K118" s="31"/>
      <c r="L118" s="31"/>
      <c r="M118" s="31"/>
      <c r="N118" s="31"/>
      <c r="O118" s="31"/>
      <c r="P118" s="30"/>
      <c r="Q118" s="31"/>
      <c r="R118" s="45"/>
      <c r="S118" s="45"/>
      <c r="T118" s="44"/>
      <c r="U118" s="44"/>
      <c r="V118" s="7"/>
      <c r="W118" s="7"/>
      <c r="X118" s="7"/>
      <c r="Y118" s="7"/>
      <c r="Z118" s="7"/>
      <c r="AA118" s="211"/>
      <c r="AB118" s="146"/>
      <c r="AC118" s="146"/>
      <c r="AD118" s="147"/>
      <c r="AE118" s="57"/>
      <c r="AF118" s="161"/>
      <c r="AG118" s="161"/>
      <c r="AH118" s="161"/>
      <c r="AI118" s="161"/>
      <c r="AJ118" s="161"/>
      <c r="AK118" s="161"/>
      <c r="AL118" s="161"/>
      <c r="AM118" s="161"/>
      <c r="AN118" s="161"/>
      <c r="AO118" s="161"/>
      <c r="AP118" s="161"/>
      <c r="AQ118" s="161"/>
      <c r="AR118" s="161"/>
      <c r="AS118" s="161"/>
      <c r="AT118" s="161"/>
      <c r="AU118" s="161"/>
      <c r="AV118" s="161"/>
      <c r="AW118" s="161"/>
      <c r="AX118" s="161"/>
      <c r="AY118" s="161"/>
      <c r="AZ118" s="161"/>
      <c r="BA118" s="161"/>
      <c r="BB118" s="161"/>
      <c r="BC118" s="161"/>
      <c r="BD118" s="161"/>
      <c r="BE118" s="161"/>
    </row>
    <row r="119" spans="1:57" ht="24.75" hidden="1" customHeight="1">
      <c r="A119" s="57"/>
      <c r="B119" s="141" t="s">
        <v>100</v>
      </c>
      <c r="C119" s="141" t="s">
        <v>983</v>
      </c>
      <c r="D119" s="142" t="s">
        <v>1190</v>
      </c>
      <c r="E119" s="33" t="s">
        <v>1553</v>
      </c>
      <c r="F119" s="33" t="s">
        <v>18</v>
      </c>
      <c r="G119" s="33">
        <v>1</v>
      </c>
      <c r="H119" s="33" t="s">
        <v>26</v>
      </c>
      <c r="I119" s="41"/>
      <c r="J119" s="257">
        <v>57</v>
      </c>
      <c r="K119" s="33">
        <v>9.1999999999999993</v>
      </c>
      <c r="L119" s="33">
        <v>0.05</v>
      </c>
      <c r="M119" s="33">
        <v>36</v>
      </c>
      <c r="N119" s="33">
        <v>66</v>
      </c>
      <c r="O119" s="33" t="s">
        <v>372</v>
      </c>
      <c r="P119" s="37"/>
      <c r="Q119" s="38" t="s">
        <v>20</v>
      </c>
      <c r="R119" s="34">
        <v>131.40495867768595</v>
      </c>
      <c r="S119" s="35">
        <f t="shared" ref="S119:S127" si="102">R119*M119</f>
        <v>4730.5785123966944</v>
      </c>
      <c r="T119" s="36">
        <f t="shared" ref="T119:T127" si="103">R119*(1-$C$13)</f>
        <v>131.40495867768595</v>
      </c>
      <c r="U119" s="36">
        <f t="shared" ref="U119:U127" si="104">S119*(1-$C$13)</f>
        <v>4730.5785123966944</v>
      </c>
      <c r="V119" s="143">
        <v>0</v>
      </c>
      <c r="W119" s="144">
        <f t="shared" ref="W119:W127" si="105">U119*V119</f>
        <v>0</v>
      </c>
      <c r="X119" s="144">
        <f t="shared" ref="X119:X127" si="106">V119*U119</f>
        <v>0</v>
      </c>
      <c r="Y119" s="145">
        <f t="shared" ref="Y119:Y127" si="107">K119*V119</f>
        <v>0</v>
      </c>
      <c r="Z119" s="145">
        <f t="shared" ref="Z119:Z127" si="108">V119*L119</f>
        <v>0</v>
      </c>
      <c r="AA119" s="211"/>
      <c r="AB119" s="146" t="str">
        <f t="shared" ref="AB119" si="109">IF(AA119=0,"VYPRODÁNO","SKLADEM")</f>
        <v>VYPRODÁNO</v>
      </c>
      <c r="AC119" s="146"/>
      <c r="AD119" s="14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row>
    <row r="120" spans="1:57" ht="24.75" customHeight="1">
      <c r="A120" s="57"/>
      <c r="B120" s="141" t="s">
        <v>101</v>
      </c>
      <c r="C120" s="141" t="s">
        <v>1317</v>
      </c>
      <c r="D120" s="142" t="s">
        <v>1190</v>
      </c>
      <c r="E120" s="42" t="s">
        <v>1318</v>
      </c>
      <c r="F120" s="33" t="s">
        <v>18</v>
      </c>
      <c r="G120" s="33">
        <v>1</v>
      </c>
      <c r="H120" s="33" t="s">
        <v>26</v>
      </c>
      <c r="I120" s="41"/>
      <c r="J120" s="257">
        <v>94</v>
      </c>
      <c r="K120" s="33">
        <v>8.6</v>
      </c>
      <c r="L120" s="33">
        <v>4.9000000000000002E-2</v>
      </c>
      <c r="M120" s="33">
        <v>10</v>
      </c>
      <c r="N120" s="33">
        <v>205</v>
      </c>
      <c r="O120" s="33"/>
      <c r="P120" s="244" t="s">
        <v>1711</v>
      </c>
      <c r="Q120" s="245" t="s">
        <v>27</v>
      </c>
      <c r="R120" s="34">
        <v>445.01</v>
      </c>
      <c r="S120" s="35">
        <f t="shared" si="102"/>
        <v>4450.1000000000004</v>
      </c>
      <c r="T120" s="36">
        <f t="shared" si="103"/>
        <v>445.01</v>
      </c>
      <c r="U120" s="36">
        <f t="shared" si="104"/>
        <v>4450.1000000000004</v>
      </c>
      <c r="V120" s="143">
        <v>0</v>
      </c>
      <c r="W120" s="144">
        <f t="shared" si="105"/>
        <v>0</v>
      </c>
      <c r="X120" s="144">
        <f t="shared" si="106"/>
        <v>0</v>
      </c>
      <c r="Y120" s="145">
        <f t="shared" si="107"/>
        <v>0</v>
      </c>
      <c r="Z120" s="145">
        <f t="shared" si="108"/>
        <v>0</v>
      </c>
      <c r="AA120" s="211">
        <v>40</v>
      </c>
      <c r="AB120" s="146">
        <v>400</v>
      </c>
      <c r="AC120" s="146"/>
      <c r="AD120" s="14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row>
    <row r="121" spans="1:57" ht="24.75" customHeight="1">
      <c r="A121" s="57"/>
      <c r="B121" s="141" t="s">
        <v>102</v>
      </c>
      <c r="C121" s="141" t="s">
        <v>1706</v>
      </c>
      <c r="D121" s="142" t="s">
        <v>1190</v>
      </c>
      <c r="E121" s="42" t="s">
        <v>1319</v>
      </c>
      <c r="F121" s="33" t="s">
        <v>18</v>
      </c>
      <c r="G121" s="33">
        <v>1</v>
      </c>
      <c r="H121" s="33" t="s">
        <v>26</v>
      </c>
      <c r="I121" s="41"/>
      <c r="J121" s="257">
        <v>108</v>
      </c>
      <c r="K121" s="33">
        <v>12.2</v>
      </c>
      <c r="L121" s="33">
        <v>8.2000000000000003E-2</v>
      </c>
      <c r="M121" s="33">
        <v>10</v>
      </c>
      <c r="N121" s="33">
        <v>316</v>
      </c>
      <c r="O121" s="33"/>
      <c r="P121" s="244" t="s">
        <v>1711</v>
      </c>
      <c r="Q121" s="245" t="s">
        <v>27</v>
      </c>
      <c r="R121" s="34">
        <v>674.63</v>
      </c>
      <c r="S121" s="35">
        <f t="shared" si="102"/>
        <v>6746.3</v>
      </c>
      <c r="T121" s="36">
        <f t="shared" si="103"/>
        <v>674.63</v>
      </c>
      <c r="U121" s="36">
        <f t="shared" si="104"/>
        <v>6746.3</v>
      </c>
      <c r="V121" s="143">
        <v>0</v>
      </c>
      <c r="W121" s="144">
        <f t="shared" si="105"/>
        <v>0</v>
      </c>
      <c r="X121" s="144">
        <f t="shared" si="106"/>
        <v>0</v>
      </c>
      <c r="Y121" s="145">
        <f t="shared" si="107"/>
        <v>0</v>
      </c>
      <c r="Z121" s="145">
        <f t="shared" si="108"/>
        <v>0</v>
      </c>
      <c r="AA121" s="211">
        <v>71</v>
      </c>
      <c r="AB121" s="146">
        <v>717</v>
      </c>
      <c r="AC121" s="146"/>
      <c r="AD121" s="147"/>
      <c r="AE121" s="161"/>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row>
    <row r="122" spans="1:57" ht="24.75" customHeight="1">
      <c r="A122" s="57"/>
      <c r="B122" s="141" t="s">
        <v>103</v>
      </c>
      <c r="C122" s="141" t="s">
        <v>1707</v>
      </c>
      <c r="D122" s="142" t="s">
        <v>1190</v>
      </c>
      <c r="E122" s="42" t="s">
        <v>1320</v>
      </c>
      <c r="F122" s="33" t="s">
        <v>18</v>
      </c>
      <c r="G122" s="33">
        <v>1</v>
      </c>
      <c r="H122" s="33" t="s">
        <v>26</v>
      </c>
      <c r="I122" s="41"/>
      <c r="J122" s="257">
        <v>90</v>
      </c>
      <c r="K122" s="33">
        <v>15.4</v>
      </c>
      <c r="L122" s="33">
        <v>8.3000000000000004E-2</v>
      </c>
      <c r="M122" s="33">
        <v>10</v>
      </c>
      <c r="N122" s="33">
        <v>424</v>
      </c>
      <c r="O122" s="33"/>
      <c r="P122" s="37" t="s">
        <v>1679</v>
      </c>
      <c r="Q122" s="245" t="s">
        <v>27</v>
      </c>
      <c r="R122" s="34">
        <v>803.56</v>
      </c>
      <c r="S122" s="35">
        <f t="shared" si="102"/>
        <v>8035.5999999999995</v>
      </c>
      <c r="T122" s="36">
        <f t="shared" si="103"/>
        <v>803.56</v>
      </c>
      <c r="U122" s="36">
        <f t="shared" si="104"/>
        <v>8035.5999999999995</v>
      </c>
      <c r="V122" s="143">
        <v>0</v>
      </c>
      <c r="W122" s="144">
        <f t="shared" si="105"/>
        <v>0</v>
      </c>
      <c r="X122" s="144">
        <f t="shared" si="106"/>
        <v>0</v>
      </c>
      <c r="Y122" s="145">
        <f t="shared" si="107"/>
        <v>0</v>
      </c>
      <c r="Z122" s="145">
        <f t="shared" si="108"/>
        <v>0</v>
      </c>
      <c r="AA122" s="211">
        <v>57</v>
      </c>
      <c r="AB122" s="146">
        <v>575</v>
      </c>
      <c r="AC122" s="146"/>
      <c r="AD122" s="14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row>
    <row r="123" spans="1:57" ht="24.75" hidden="1" customHeight="1">
      <c r="A123" s="57"/>
      <c r="B123" s="141" t="s">
        <v>104</v>
      </c>
      <c r="C123" s="141" t="s">
        <v>105</v>
      </c>
      <c r="D123" s="148"/>
      <c r="E123" s="33" t="s">
        <v>75</v>
      </c>
      <c r="F123" s="33" t="s">
        <v>18</v>
      </c>
      <c r="G123" s="33">
        <v>1</v>
      </c>
      <c r="H123" s="33" t="s">
        <v>26</v>
      </c>
      <c r="I123" s="41"/>
      <c r="J123" s="257"/>
      <c r="K123" s="33">
        <v>14</v>
      </c>
      <c r="L123" s="33">
        <v>8.3000000000000004E-2</v>
      </c>
      <c r="M123" s="33">
        <v>10</v>
      </c>
      <c r="N123" s="33">
        <v>572</v>
      </c>
      <c r="O123" s="33"/>
      <c r="P123" s="37"/>
      <c r="Q123" s="38" t="s">
        <v>20</v>
      </c>
      <c r="R123" s="34">
        <v>908.2644628099174</v>
      </c>
      <c r="S123" s="35">
        <f t="shared" si="102"/>
        <v>9082.6446280991731</v>
      </c>
      <c r="T123" s="36">
        <f t="shared" si="103"/>
        <v>908.2644628099174</v>
      </c>
      <c r="U123" s="36">
        <f t="shared" si="104"/>
        <v>9082.6446280991731</v>
      </c>
      <c r="V123" s="143">
        <v>0</v>
      </c>
      <c r="W123" s="144">
        <f t="shared" si="105"/>
        <v>0</v>
      </c>
      <c r="X123" s="144">
        <f t="shared" si="106"/>
        <v>0</v>
      </c>
      <c r="Y123" s="145">
        <f t="shared" si="107"/>
        <v>0</v>
      </c>
      <c r="Z123" s="145">
        <f t="shared" si="108"/>
        <v>0</v>
      </c>
      <c r="AA123" s="211"/>
      <c r="AB123" s="146">
        <v>5</v>
      </c>
      <c r="AC123" s="146"/>
      <c r="AD123" s="14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row>
    <row r="124" spans="1:57" ht="24.75" hidden="1" customHeight="1">
      <c r="A124" s="57"/>
      <c r="B124" s="141" t="s">
        <v>106</v>
      </c>
      <c r="C124" s="141" t="s">
        <v>107</v>
      </c>
      <c r="D124" s="148"/>
      <c r="E124" s="33" t="s">
        <v>108</v>
      </c>
      <c r="F124" s="33" t="s">
        <v>18</v>
      </c>
      <c r="G124" s="33">
        <v>1</v>
      </c>
      <c r="H124" s="33" t="s">
        <v>26</v>
      </c>
      <c r="I124" s="41"/>
      <c r="J124" s="257"/>
      <c r="K124" s="33">
        <v>12</v>
      </c>
      <c r="L124" s="33">
        <v>0.11</v>
      </c>
      <c r="M124" s="33">
        <v>24</v>
      </c>
      <c r="N124" s="33">
        <v>128</v>
      </c>
      <c r="O124" s="33"/>
      <c r="P124" s="37" t="s">
        <v>109</v>
      </c>
      <c r="Q124" s="38" t="s">
        <v>20</v>
      </c>
      <c r="R124" s="34">
        <v>355.37190082644628</v>
      </c>
      <c r="S124" s="35">
        <f t="shared" si="102"/>
        <v>8528.9256198347102</v>
      </c>
      <c r="T124" s="36">
        <f t="shared" si="103"/>
        <v>355.37190082644628</v>
      </c>
      <c r="U124" s="36">
        <f t="shared" si="104"/>
        <v>8528.9256198347102</v>
      </c>
      <c r="V124" s="143">
        <v>0</v>
      </c>
      <c r="W124" s="144">
        <f t="shared" si="105"/>
        <v>0</v>
      </c>
      <c r="X124" s="144">
        <f t="shared" si="106"/>
        <v>0</v>
      </c>
      <c r="Y124" s="145">
        <f t="shared" si="107"/>
        <v>0</v>
      </c>
      <c r="Z124" s="145">
        <f t="shared" si="108"/>
        <v>0</v>
      </c>
      <c r="AA124" s="211"/>
      <c r="AB124" s="146">
        <v>0</v>
      </c>
      <c r="AC124" s="146"/>
      <c r="AD124" s="14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row>
    <row r="125" spans="1:57" ht="24.75" customHeight="1">
      <c r="A125" s="57"/>
      <c r="B125" s="141" t="s">
        <v>110</v>
      </c>
      <c r="C125" s="141" t="s">
        <v>984</v>
      </c>
      <c r="D125" s="148"/>
      <c r="E125" s="33" t="s">
        <v>976</v>
      </c>
      <c r="F125" s="33" t="s">
        <v>18</v>
      </c>
      <c r="G125" s="33">
        <v>1</v>
      </c>
      <c r="H125" s="33" t="s">
        <v>19</v>
      </c>
      <c r="I125" s="41"/>
      <c r="J125" s="257" t="s">
        <v>1821</v>
      </c>
      <c r="K125" s="33">
        <v>9</v>
      </c>
      <c r="L125" s="33">
        <v>4.3999999999999997E-2</v>
      </c>
      <c r="M125" s="33">
        <v>60</v>
      </c>
      <c r="N125" s="33">
        <v>55</v>
      </c>
      <c r="O125" s="41"/>
      <c r="P125" s="37" t="s">
        <v>111</v>
      </c>
      <c r="Q125" s="246" t="s">
        <v>1817</v>
      </c>
      <c r="R125" s="34">
        <v>84.55</v>
      </c>
      <c r="S125" s="35">
        <f t="shared" si="102"/>
        <v>5073</v>
      </c>
      <c r="T125" s="36">
        <f t="shared" si="103"/>
        <v>84.55</v>
      </c>
      <c r="U125" s="36">
        <f t="shared" si="104"/>
        <v>5073</v>
      </c>
      <c r="V125" s="143">
        <v>0</v>
      </c>
      <c r="W125" s="144">
        <f t="shared" si="105"/>
        <v>0</v>
      </c>
      <c r="X125" s="144">
        <f t="shared" si="106"/>
        <v>0</v>
      </c>
      <c r="Y125" s="145">
        <f t="shared" si="107"/>
        <v>0</v>
      </c>
      <c r="Z125" s="145">
        <f t="shared" si="108"/>
        <v>0</v>
      </c>
      <c r="AA125" s="211">
        <v>0</v>
      </c>
      <c r="AB125" s="146">
        <v>41</v>
      </c>
      <c r="AC125" s="146"/>
      <c r="AD125" s="14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row>
    <row r="126" spans="1:57" ht="24.75" customHeight="1">
      <c r="A126" s="57"/>
      <c r="B126" s="166" t="s">
        <v>1928</v>
      </c>
      <c r="C126" s="166" t="s">
        <v>1929</v>
      </c>
      <c r="D126" s="148"/>
      <c r="E126" s="42" t="s">
        <v>360</v>
      </c>
      <c r="F126" s="33" t="s">
        <v>18</v>
      </c>
      <c r="G126" s="33">
        <v>1</v>
      </c>
      <c r="H126" s="33" t="s">
        <v>19</v>
      </c>
      <c r="I126" s="41"/>
      <c r="J126" s="257" t="s">
        <v>1930</v>
      </c>
      <c r="K126" s="33">
        <v>12</v>
      </c>
      <c r="L126" s="33">
        <v>3.2000000000000001E-2</v>
      </c>
      <c r="M126" s="33">
        <v>30</v>
      </c>
      <c r="N126" s="33">
        <v>54</v>
      </c>
      <c r="O126" s="41"/>
      <c r="P126" s="37"/>
      <c r="Q126" s="246" t="s">
        <v>1817</v>
      </c>
      <c r="R126" s="34">
        <v>0</v>
      </c>
      <c r="S126" s="35">
        <f t="shared" ref="S126" si="110">R126*M126</f>
        <v>0</v>
      </c>
      <c r="T126" s="36">
        <f t="shared" ref="T126" si="111">R126*(1-$C$13)</f>
        <v>0</v>
      </c>
      <c r="U126" s="36">
        <f t="shared" ref="U126" si="112">S126*(1-$C$13)</f>
        <v>0</v>
      </c>
      <c r="V126" s="143">
        <v>0</v>
      </c>
      <c r="W126" s="144">
        <f t="shared" ref="W126" si="113">U126*V126</f>
        <v>0</v>
      </c>
      <c r="X126" s="144">
        <f t="shared" ref="X126" si="114">V126*U126</f>
        <v>0</v>
      </c>
      <c r="Y126" s="145">
        <f t="shared" ref="Y126" si="115">K126*V126</f>
        <v>0</v>
      </c>
      <c r="Z126" s="145">
        <f t="shared" ref="Z126" si="116">V126*L126</f>
        <v>0</v>
      </c>
      <c r="AA126" s="211"/>
      <c r="AB126" s="146">
        <v>0</v>
      </c>
      <c r="AC126" s="146"/>
      <c r="AD126" s="14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row>
    <row r="127" spans="1:57" ht="24.75" customHeight="1">
      <c r="A127" s="57"/>
      <c r="B127" s="169">
        <v>1500</v>
      </c>
      <c r="C127" s="141" t="s">
        <v>985</v>
      </c>
      <c r="D127" s="142" t="s">
        <v>1190</v>
      </c>
      <c r="E127" s="42" t="s">
        <v>67</v>
      </c>
      <c r="F127" s="33" t="s">
        <v>18</v>
      </c>
      <c r="G127" s="33">
        <v>1</v>
      </c>
      <c r="H127" s="33" t="s">
        <v>26</v>
      </c>
      <c r="I127" s="41"/>
      <c r="J127" s="257">
        <v>94</v>
      </c>
      <c r="K127" s="33">
        <v>11</v>
      </c>
      <c r="L127" s="33">
        <v>6.4000000000000001E-2</v>
      </c>
      <c r="M127" s="33">
        <v>12</v>
      </c>
      <c r="N127" s="33">
        <v>217</v>
      </c>
      <c r="O127" s="41"/>
      <c r="P127" s="37" t="s">
        <v>112</v>
      </c>
      <c r="Q127" s="246" t="s">
        <v>27</v>
      </c>
      <c r="R127" s="34">
        <v>421.37</v>
      </c>
      <c r="S127" s="35">
        <f t="shared" si="102"/>
        <v>5056.4400000000005</v>
      </c>
      <c r="T127" s="36">
        <f t="shared" si="103"/>
        <v>421.37</v>
      </c>
      <c r="U127" s="36">
        <f t="shared" si="104"/>
        <v>5056.4400000000005</v>
      </c>
      <c r="V127" s="143">
        <v>0</v>
      </c>
      <c r="W127" s="144">
        <f t="shared" si="105"/>
        <v>0</v>
      </c>
      <c r="X127" s="144">
        <f t="shared" si="106"/>
        <v>0</v>
      </c>
      <c r="Y127" s="145">
        <f t="shared" si="107"/>
        <v>0</v>
      </c>
      <c r="Z127" s="145">
        <f t="shared" si="108"/>
        <v>0</v>
      </c>
      <c r="AA127" s="211">
        <v>203</v>
      </c>
      <c r="AB127" s="146">
        <v>2445</v>
      </c>
      <c r="AC127" s="146"/>
      <c r="AD127" s="14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row>
    <row r="128" spans="1:57" s="3" customFormat="1" ht="24.75" customHeight="1">
      <c r="A128" s="131"/>
      <c r="B128" s="158" t="s">
        <v>884</v>
      </c>
      <c r="C128" s="158"/>
      <c r="D128" s="159"/>
      <c r="E128" s="31"/>
      <c r="F128" s="31"/>
      <c r="G128" s="31"/>
      <c r="H128" s="31"/>
      <c r="I128" s="31"/>
      <c r="J128" s="31"/>
      <c r="K128" s="31"/>
      <c r="L128" s="31"/>
      <c r="M128" s="31"/>
      <c r="N128" s="31"/>
      <c r="O128" s="31"/>
      <c r="P128" s="30"/>
      <c r="Q128" s="31"/>
      <c r="R128" s="45"/>
      <c r="S128" s="45"/>
      <c r="T128" s="44"/>
      <c r="U128" s="44"/>
      <c r="V128" s="7"/>
      <c r="W128" s="7"/>
      <c r="X128" s="7"/>
      <c r="Y128" s="7"/>
      <c r="Z128" s="7"/>
      <c r="AA128" s="211"/>
      <c r="AB128" s="146"/>
      <c r="AC128" s="146"/>
      <c r="AD128" s="147"/>
      <c r="AE128" s="57"/>
      <c r="AF128" s="161"/>
      <c r="AG128" s="161"/>
      <c r="AH128" s="161"/>
      <c r="AI128" s="161"/>
      <c r="AJ128" s="161"/>
      <c r="AK128" s="161"/>
      <c r="AL128" s="161"/>
      <c r="AM128" s="161"/>
      <c r="AN128" s="161"/>
      <c r="AO128" s="161"/>
      <c r="AP128" s="161"/>
      <c r="AQ128" s="161"/>
      <c r="AR128" s="161"/>
      <c r="AS128" s="161"/>
      <c r="AT128" s="161"/>
      <c r="AU128" s="161"/>
      <c r="AV128" s="161"/>
      <c r="AW128" s="161"/>
      <c r="AX128" s="161"/>
      <c r="AY128" s="161"/>
      <c r="AZ128" s="161"/>
      <c r="BA128" s="161"/>
      <c r="BB128" s="161"/>
      <c r="BC128" s="161"/>
      <c r="BD128" s="161"/>
      <c r="BE128" s="161"/>
    </row>
    <row r="129" spans="1:57" ht="24.75" hidden="1" customHeight="1">
      <c r="A129" s="57"/>
      <c r="B129" s="141" t="s">
        <v>113</v>
      </c>
      <c r="C129" s="141" t="s">
        <v>986</v>
      </c>
      <c r="D129" s="167" t="s">
        <v>1190</v>
      </c>
      <c r="E129" s="33" t="s">
        <v>114</v>
      </c>
      <c r="F129" s="33" t="s">
        <v>18</v>
      </c>
      <c r="G129" s="33">
        <v>1</v>
      </c>
      <c r="H129" s="33" t="s">
        <v>26</v>
      </c>
      <c r="I129" s="33" t="s">
        <v>1192</v>
      </c>
      <c r="J129" s="33"/>
      <c r="K129" s="33">
        <v>14.7</v>
      </c>
      <c r="L129" s="33">
        <v>5.7099999999999998E-2</v>
      </c>
      <c r="M129" s="33">
        <v>48</v>
      </c>
      <c r="N129" s="33">
        <v>8.6999999999999993</v>
      </c>
      <c r="O129" s="33" t="s">
        <v>115</v>
      </c>
      <c r="P129" s="37" t="s">
        <v>116</v>
      </c>
      <c r="Q129" s="38" t="s">
        <v>20</v>
      </c>
      <c r="R129" s="34">
        <v>107.43</v>
      </c>
      <c r="S129" s="35">
        <f>R129*M129</f>
        <v>5156.6400000000003</v>
      </c>
      <c r="T129" s="36">
        <f>R129*(1-$C$13)</f>
        <v>107.43</v>
      </c>
      <c r="U129" s="36">
        <f t="shared" ref="U129:U133" si="117">S129*(1-$C$13)</f>
        <v>5156.6400000000003</v>
      </c>
      <c r="V129" s="143">
        <v>0</v>
      </c>
      <c r="W129" s="144">
        <f>U129*V129</f>
        <v>0</v>
      </c>
      <c r="X129" s="144">
        <f>V129*U129</f>
        <v>0</v>
      </c>
      <c r="Y129" s="145">
        <f>K129*V129</f>
        <v>0</v>
      </c>
      <c r="Z129" s="145">
        <f>V129*L129</f>
        <v>0</v>
      </c>
      <c r="AA129" s="211"/>
      <c r="AB129" s="146">
        <v>0</v>
      </c>
      <c r="AC129" s="146"/>
      <c r="AD129" s="147"/>
      <c r="AE129" s="161"/>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row>
    <row r="130" spans="1:57" ht="24.75" customHeight="1">
      <c r="A130" s="57"/>
      <c r="B130" s="151" t="s">
        <v>1759</v>
      </c>
      <c r="C130" s="151" t="s">
        <v>1801</v>
      </c>
      <c r="D130" s="170" t="s">
        <v>1190</v>
      </c>
      <c r="E130" s="47" t="s">
        <v>1765</v>
      </c>
      <c r="F130" s="250" t="s">
        <v>18</v>
      </c>
      <c r="G130" s="39">
        <v>1</v>
      </c>
      <c r="H130" s="39" t="s">
        <v>26</v>
      </c>
      <c r="I130" s="39" t="s">
        <v>1587</v>
      </c>
      <c r="J130" s="250">
        <v>12</v>
      </c>
      <c r="K130" s="250">
        <v>4.3</v>
      </c>
      <c r="L130" s="250">
        <v>6.3E-2</v>
      </c>
      <c r="M130" s="250">
        <v>36</v>
      </c>
      <c r="N130" s="254" t="s">
        <v>1775</v>
      </c>
      <c r="O130" s="251"/>
      <c r="P130" s="255" t="s">
        <v>1711</v>
      </c>
      <c r="Q130" s="38" t="s">
        <v>27</v>
      </c>
      <c r="R130" s="251"/>
      <c r="S130" s="251"/>
      <c r="T130" s="253">
        <v>70.08</v>
      </c>
      <c r="U130" s="253">
        <f t="shared" ref="U130:U131" si="118">M130*T130</f>
        <v>2522.88</v>
      </c>
      <c r="V130" s="143">
        <v>0</v>
      </c>
      <c r="W130" s="154">
        <f>V130*U130</f>
        <v>0</v>
      </c>
      <c r="X130" s="154">
        <f>V130*U130</f>
        <v>0</v>
      </c>
      <c r="Y130" s="155">
        <f>K130*V130</f>
        <v>0</v>
      </c>
      <c r="Z130" s="155">
        <f>V130*L130</f>
        <v>0</v>
      </c>
      <c r="AA130" s="211">
        <v>6</v>
      </c>
      <c r="AB130" s="146">
        <v>0</v>
      </c>
      <c r="AC130" s="146"/>
      <c r="AD130" s="147"/>
      <c r="AE130" s="161"/>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row>
    <row r="131" spans="1:57" ht="24.75" customHeight="1">
      <c r="A131" s="57"/>
      <c r="B131" s="151" t="s">
        <v>1760</v>
      </c>
      <c r="C131" s="151" t="s">
        <v>1772</v>
      </c>
      <c r="D131" s="170" t="s">
        <v>1190</v>
      </c>
      <c r="E131" s="47" t="s">
        <v>1765</v>
      </c>
      <c r="F131" s="250" t="s">
        <v>18</v>
      </c>
      <c r="G131" s="39">
        <v>1</v>
      </c>
      <c r="H131" s="39" t="s">
        <v>26</v>
      </c>
      <c r="I131" s="39" t="s">
        <v>1587</v>
      </c>
      <c r="J131" s="250">
        <v>12</v>
      </c>
      <c r="K131" s="250">
        <v>4.7</v>
      </c>
      <c r="L131" s="250">
        <v>6.3E-2</v>
      </c>
      <c r="M131" s="250">
        <v>36</v>
      </c>
      <c r="N131" s="254" t="s">
        <v>1776</v>
      </c>
      <c r="O131" s="251"/>
      <c r="P131" s="255" t="s">
        <v>1711</v>
      </c>
      <c r="Q131" s="38" t="s">
        <v>27</v>
      </c>
      <c r="R131" s="251"/>
      <c r="S131" s="251"/>
      <c r="T131" s="253">
        <v>73.92</v>
      </c>
      <c r="U131" s="253">
        <f t="shared" si="118"/>
        <v>2661.12</v>
      </c>
      <c r="V131" s="143">
        <v>0</v>
      </c>
      <c r="W131" s="154">
        <f>V131*U131</f>
        <v>0</v>
      </c>
      <c r="X131" s="154">
        <f>V131*U131</f>
        <v>0</v>
      </c>
      <c r="Y131" s="155">
        <f>K131*V131</f>
        <v>0</v>
      </c>
      <c r="Z131" s="155">
        <f>V131*L131</f>
        <v>0</v>
      </c>
      <c r="AA131" s="211">
        <v>5</v>
      </c>
      <c r="AB131" s="146">
        <v>213</v>
      </c>
      <c r="AC131" s="146"/>
      <c r="AD131" s="147"/>
      <c r="AE131" s="161"/>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row>
    <row r="132" spans="1:57" ht="24.75" customHeight="1">
      <c r="A132" s="57"/>
      <c r="B132" s="141" t="s">
        <v>117</v>
      </c>
      <c r="C132" s="141" t="s">
        <v>987</v>
      </c>
      <c r="D132" s="142" t="s">
        <v>1190</v>
      </c>
      <c r="E132" s="33" t="s">
        <v>118</v>
      </c>
      <c r="F132" s="33" t="s">
        <v>18</v>
      </c>
      <c r="G132" s="33">
        <v>1</v>
      </c>
      <c r="H132" s="33" t="s">
        <v>26</v>
      </c>
      <c r="I132" s="33" t="s">
        <v>1443</v>
      </c>
      <c r="J132" s="33">
        <v>15.5</v>
      </c>
      <c r="K132" s="33">
        <v>16.7</v>
      </c>
      <c r="L132" s="33">
        <v>5.1700000000000003E-2</v>
      </c>
      <c r="M132" s="33">
        <v>30</v>
      </c>
      <c r="N132" s="33">
        <v>68.8</v>
      </c>
      <c r="O132" s="33" t="s">
        <v>1908</v>
      </c>
      <c r="P132" s="37" t="s">
        <v>120</v>
      </c>
      <c r="Q132" s="38" t="s">
        <v>20</v>
      </c>
      <c r="R132" s="34">
        <v>156.19</v>
      </c>
      <c r="S132" s="35">
        <f>R132*M132</f>
        <v>4685.7</v>
      </c>
      <c r="T132" s="36">
        <f>R132*(1-$C$13)</f>
        <v>156.19</v>
      </c>
      <c r="U132" s="36">
        <f t="shared" si="117"/>
        <v>4685.7</v>
      </c>
      <c r="V132" s="143">
        <v>0</v>
      </c>
      <c r="W132" s="144">
        <f>U132*V132</f>
        <v>0</v>
      </c>
      <c r="X132" s="144">
        <f>V132*U132</f>
        <v>0</v>
      </c>
      <c r="Y132" s="145">
        <f>K132*V132</f>
        <v>0</v>
      </c>
      <c r="Z132" s="145">
        <f>V132*L132</f>
        <v>0</v>
      </c>
      <c r="AA132" s="211">
        <v>0</v>
      </c>
      <c r="AB132" s="146">
        <v>0</v>
      </c>
      <c r="AC132" s="146"/>
      <c r="AD132" s="14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row>
    <row r="133" spans="1:57" ht="24.75" hidden="1" customHeight="1">
      <c r="A133" s="57"/>
      <c r="B133" s="141" t="s">
        <v>121</v>
      </c>
      <c r="C133" s="171" t="s">
        <v>988</v>
      </c>
      <c r="D133" s="142" t="s">
        <v>1190</v>
      </c>
      <c r="E133" s="33" t="s">
        <v>118</v>
      </c>
      <c r="F133" s="33" t="s">
        <v>18</v>
      </c>
      <c r="G133" s="33">
        <v>1</v>
      </c>
      <c r="H133" s="33" t="s">
        <v>26</v>
      </c>
      <c r="I133" s="33" t="s">
        <v>1443</v>
      </c>
      <c r="J133" s="33">
        <v>15.5</v>
      </c>
      <c r="K133" s="33">
        <v>17.2</v>
      </c>
      <c r="L133" s="33">
        <v>5.1700000000000003E-2</v>
      </c>
      <c r="M133" s="33">
        <v>30</v>
      </c>
      <c r="N133" s="33">
        <v>17.2</v>
      </c>
      <c r="O133" s="33" t="s">
        <v>119</v>
      </c>
      <c r="P133" s="37" t="s">
        <v>122</v>
      </c>
      <c r="Q133" s="38" t="s">
        <v>27</v>
      </c>
      <c r="R133" s="34">
        <v>156.19</v>
      </c>
      <c r="S133" s="35">
        <f>R133*M133</f>
        <v>4685.7</v>
      </c>
      <c r="T133" s="36">
        <f>R133*(1-$C$13)</f>
        <v>156.19</v>
      </c>
      <c r="U133" s="36">
        <f t="shared" si="117"/>
        <v>4685.7</v>
      </c>
      <c r="V133" s="143">
        <v>0</v>
      </c>
      <c r="W133" s="144">
        <f>U133*V133</f>
        <v>0</v>
      </c>
      <c r="X133" s="144">
        <f>V133*U133</f>
        <v>0</v>
      </c>
      <c r="Y133" s="145">
        <f>K133*V133</f>
        <v>0</v>
      </c>
      <c r="Z133" s="145">
        <f>V133*L133</f>
        <v>0</v>
      </c>
      <c r="AA133" s="211"/>
      <c r="AB133" s="146">
        <v>0</v>
      </c>
      <c r="AC133" s="146"/>
      <c r="AD133" s="14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row>
    <row r="134" spans="1:57" ht="24.75" customHeight="1">
      <c r="A134" s="57"/>
      <c r="B134" s="166" t="s">
        <v>1885</v>
      </c>
      <c r="C134" s="315" t="s">
        <v>1889</v>
      </c>
      <c r="D134" s="142"/>
      <c r="E134" s="42" t="s">
        <v>1325</v>
      </c>
      <c r="F134" s="33" t="s">
        <v>18</v>
      </c>
      <c r="G134" s="33">
        <v>1</v>
      </c>
      <c r="H134" s="33" t="s">
        <v>26</v>
      </c>
      <c r="I134" s="33" t="s">
        <v>1444</v>
      </c>
      <c r="J134" s="33" t="s">
        <v>1821</v>
      </c>
      <c r="K134" s="33">
        <v>13</v>
      </c>
      <c r="L134" s="33">
        <v>3.6999999999999998E-2</v>
      </c>
      <c r="M134" s="33">
        <v>30</v>
      </c>
      <c r="N134" s="33">
        <v>40.200000000000003</v>
      </c>
      <c r="O134" s="33"/>
      <c r="P134" s="37" t="s">
        <v>1909</v>
      </c>
      <c r="Q134" s="246" t="s">
        <v>1817</v>
      </c>
      <c r="R134" s="34">
        <v>134.63999999999999</v>
      </c>
      <c r="S134" s="35">
        <f t="shared" ref="S134:S137" si="119">R134*M134</f>
        <v>4039.2</v>
      </c>
      <c r="T134" s="36">
        <f t="shared" ref="T134:T137" si="120">R134*(1-$C$13)</f>
        <v>134.63999999999999</v>
      </c>
      <c r="U134" s="36">
        <f t="shared" ref="U134:U137" si="121">S134*(1-$C$13)</f>
        <v>4039.2</v>
      </c>
      <c r="V134" s="143">
        <v>0</v>
      </c>
      <c r="W134" s="144">
        <f t="shared" ref="W134:W137" si="122">U134*V134</f>
        <v>0</v>
      </c>
      <c r="X134" s="144">
        <f t="shared" ref="X134:X137" si="123">V134*U134</f>
        <v>0</v>
      </c>
      <c r="Y134" s="145">
        <f t="shared" ref="Y134:Y137" si="124">K134*V134</f>
        <v>0</v>
      </c>
      <c r="Z134" s="145">
        <f t="shared" ref="Z134:Z137" si="125">V134*L134</f>
        <v>0</v>
      </c>
      <c r="AA134" s="211"/>
      <c r="AB134" s="146">
        <v>0</v>
      </c>
      <c r="AC134" s="146"/>
      <c r="AD134" s="14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row>
    <row r="135" spans="1:57" ht="24.75" customHeight="1">
      <c r="A135" s="57"/>
      <c r="B135" s="166" t="s">
        <v>1886</v>
      </c>
      <c r="C135" s="315" t="s">
        <v>1890</v>
      </c>
      <c r="D135" s="142"/>
      <c r="E135" s="42" t="s">
        <v>1325</v>
      </c>
      <c r="F135" s="33" t="s">
        <v>18</v>
      </c>
      <c r="G135" s="33">
        <v>1</v>
      </c>
      <c r="H135" s="33" t="s">
        <v>26</v>
      </c>
      <c r="I135" s="33" t="s">
        <v>1442</v>
      </c>
      <c r="J135" s="33" t="s">
        <v>1905</v>
      </c>
      <c r="K135" s="33">
        <v>15</v>
      </c>
      <c r="L135" s="33">
        <v>6.2E-2</v>
      </c>
      <c r="M135" s="33">
        <v>30</v>
      </c>
      <c r="N135" s="33">
        <v>69</v>
      </c>
      <c r="O135" s="33"/>
      <c r="P135" s="37" t="s">
        <v>1909</v>
      </c>
      <c r="Q135" s="246" t="s">
        <v>1817</v>
      </c>
      <c r="R135" s="34">
        <v>161.25</v>
      </c>
      <c r="S135" s="35">
        <f t="shared" si="119"/>
        <v>4837.5</v>
      </c>
      <c r="T135" s="36">
        <f t="shared" si="120"/>
        <v>161.25</v>
      </c>
      <c r="U135" s="36">
        <f t="shared" si="121"/>
        <v>4837.5</v>
      </c>
      <c r="V135" s="143">
        <v>0</v>
      </c>
      <c r="W135" s="144">
        <f t="shared" si="122"/>
        <v>0</v>
      </c>
      <c r="X135" s="144">
        <f t="shared" si="123"/>
        <v>0</v>
      </c>
      <c r="Y135" s="145">
        <f t="shared" si="124"/>
        <v>0</v>
      </c>
      <c r="Z135" s="145">
        <f t="shared" si="125"/>
        <v>0</v>
      </c>
      <c r="AA135" s="211"/>
      <c r="AB135" s="146">
        <v>0</v>
      </c>
      <c r="AC135" s="146"/>
      <c r="AD135" s="14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row>
    <row r="136" spans="1:57" ht="24.75" customHeight="1">
      <c r="A136" s="57"/>
      <c r="B136" s="166" t="s">
        <v>1887</v>
      </c>
      <c r="C136" s="315" t="s">
        <v>1891</v>
      </c>
      <c r="D136" s="142"/>
      <c r="E136" s="42" t="s">
        <v>1325</v>
      </c>
      <c r="F136" s="33" t="s">
        <v>18</v>
      </c>
      <c r="G136" s="33">
        <v>1</v>
      </c>
      <c r="H136" s="33" t="s">
        <v>26</v>
      </c>
      <c r="I136" s="33" t="s">
        <v>1443</v>
      </c>
      <c r="J136" s="33" t="s">
        <v>1906</v>
      </c>
      <c r="K136" s="33">
        <v>21</v>
      </c>
      <c r="L136" s="33">
        <v>7.4999999999999997E-2</v>
      </c>
      <c r="M136" s="33">
        <v>30</v>
      </c>
      <c r="N136" s="33">
        <v>108</v>
      </c>
      <c r="O136" s="33"/>
      <c r="P136" s="37" t="s">
        <v>1910</v>
      </c>
      <c r="Q136" s="246" t="s">
        <v>1817</v>
      </c>
      <c r="R136" s="34">
        <v>205.79</v>
      </c>
      <c r="S136" s="35">
        <f t="shared" si="119"/>
        <v>6173.7</v>
      </c>
      <c r="T136" s="36">
        <f t="shared" si="120"/>
        <v>205.79</v>
      </c>
      <c r="U136" s="36">
        <f t="shared" si="121"/>
        <v>6173.7</v>
      </c>
      <c r="V136" s="143">
        <v>0</v>
      </c>
      <c r="W136" s="144">
        <f t="shared" si="122"/>
        <v>0</v>
      </c>
      <c r="X136" s="144">
        <f t="shared" si="123"/>
        <v>0</v>
      </c>
      <c r="Y136" s="145">
        <f t="shared" si="124"/>
        <v>0</v>
      </c>
      <c r="Z136" s="145">
        <f t="shared" si="125"/>
        <v>0</v>
      </c>
      <c r="AA136" s="211"/>
      <c r="AB136" s="146">
        <v>0</v>
      </c>
      <c r="AC136" s="146"/>
      <c r="AD136" s="14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row>
    <row r="137" spans="1:57" ht="24.75" customHeight="1">
      <c r="A137" s="57"/>
      <c r="B137" s="166" t="s">
        <v>1888</v>
      </c>
      <c r="C137" s="315" t="s">
        <v>1892</v>
      </c>
      <c r="D137" s="142"/>
      <c r="E137" s="42" t="s">
        <v>1903</v>
      </c>
      <c r="F137" s="33" t="s">
        <v>25</v>
      </c>
      <c r="G137" s="33">
        <v>1</v>
      </c>
      <c r="H137" s="33" t="s">
        <v>26</v>
      </c>
      <c r="I137" s="33" t="s">
        <v>1904</v>
      </c>
      <c r="J137" s="33" t="s">
        <v>1907</v>
      </c>
      <c r="K137" s="33">
        <v>13</v>
      </c>
      <c r="L137" s="33">
        <v>2.7E-2</v>
      </c>
      <c r="M137" s="33">
        <v>8</v>
      </c>
      <c r="N137" s="33">
        <v>45</v>
      </c>
      <c r="O137" s="33"/>
      <c r="P137" s="37" t="s">
        <v>1909</v>
      </c>
      <c r="Q137" s="246" t="s">
        <v>1817</v>
      </c>
      <c r="R137" s="34">
        <v>365.02</v>
      </c>
      <c r="S137" s="35">
        <f t="shared" si="119"/>
        <v>2920.16</v>
      </c>
      <c r="T137" s="36">
        <f t="shared" si="120"/>
        <v>365.02</v>
      </c>
      <c r="U137" s="36">
        <f t="shared" si="121"/>
        <v>2920.16</v>
      </c>
      <c r="V137" s="143">
        <v>0</v>
      </c>
      <c r="W137" s="144">
        <f t="shared" si="122"/>
        <v>0</v>
      </c>
      <c r="X137" s="144">
        <f t="shared" si="123"/>
        <v>0</v>
      </c>
      <c r="Y137" s="145">
        <f t="shared" si="124"/>
        <v>0</v>
      </c>
      <c r="Z137" s="145">
        <f t="shared" si="125"/>
        <v>0</v>
      </c>
      <c r="AA137" s="211"/>
      <c r="AB137" s="146">
        <v>0</v>
      </c>
      <c r="AC137" s="146"/>
      <c r="AD137" s="14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row>
    <row r="138" spans="1:57" ht="24.75" customHeight="1">
      <c r="A138" s="57"/>
      <c r="B138" s="158" t="s">
        <v>1912</v>
      </c>
      <c r="C138" s="158"/>
      <c r="D138" s="159"/>
      <c r="E138" s="31"/>
      <c r="F138" s="31"/>
      <c r="G138" s="31"/>
      <c r="H138" s="31"/>
      <c r="I138" s="31"/>
      <c r="J138" s="31"/>
      <c r="K138" s="31"/>
      <c r="L138" s="31"/>
      <c r="M138" s="31"/>
      <c r="N138" s="31"/>
      <c r="O138" s="31"/>
      <c r="P138" s="30"/>
      <c r="Q138" s="31"/>
      <c r="R138" s="45"/>
      <c r="S138" s="45"/>
      <c r="T138" s="44"/>
      <c r="U138" s="44"/>
      <c r="V138" s="7"/>
      <c r="W138" s="7"/>
      <c r="X138" s="7"/>
      <c r="Y138" s="7"/>
      <c r="Z138" s="7"/>
      <c r="AA138" s="211"/>
      <c r="AB138" s="146"/>
      <c r="AC138" s="146"/>
      <c r="AD138" s="14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row>
    <row r="139" spans="1:57" ht="24.75" customHeight="1">
      <c r="A139" s="57"/>
      <c r="B139" s="166" t="s">
        <v>1913</v>
      </c>
      <c r="C139" s="315" t="s">
        <v>1915</v>
      </c>
      <c r="D139" s="142"/>
      <c r="E139" s="42" t="s">
        <v>193</v>
      </c>
      <c r="F139" s="33" t="s">
        <v>76</v>
      </c>
      <c r="G139" s="33">
        <v>1</v>
      </c>
      <c r="H139" s="33" t="s">
        <v>19</v>
      </c>
      <c r="I139" s="33" t="s">
        <v>1443</v>
      </c>
      <c r="J139" s="33" t="s">
        <v>1918</v>
      </c>
      <c r="K139" s="33">
        <v>20</v>
      </c>
      <c r="L139" s="33">
        <v>5.8999999999999997E-2</v>
      </c>
      <c r="M139" s="33">
        <v>6</v>
      </c>
      <c r="N139" s="33">
        <v>390</v>
      </c>
      <c r="O139" s="33" t="s">
        <v>1919</v>
      </c>
      <c r="P139" s="37" t="s">
        <v>1920</v>
      </c>
      <c r="Q139" s="246" t="s">
        <v>1817</v>
      </c>
      <c r="R139" s="34">
        <v>1233.56</v>
      </c>
      <c r="S139" s="35">
        <f t="shared" ref="S139:S140" si="126">R139*M139</f>
        <v>7401.36</v>
      </c>
      <c r="T139" s="36">
        <f t="shared" ref="T139:T140" si="127">R139*(1-$C$13)</f>
        <v>1233.56</v>
      </c>
      <c r="U139" s="36">
        <f t="shared" ref="U139:U140" si="128">S139*(1-$C$13)</f>
        <v>7401.36</v>
      </c>
      <c r="V139" s="143">
        <v>0</v>
      </c>
      <c r="W139" s="144">
        <f t="shared" ref="W139:W140" si="129">U139*V139</f>
        <v>0</v>
      </c>
      <c r="X139" s="144">
        <f t="shared" ref="X139:X140" si="130">V139*U139</f>
        <v>0</v>
      </c>
      <c r="Y139" s="145">
        <f t="shared" ref="Y139:Y140" si="131">K139*V139</f>
        <v>0</v>
      </c>
      <c r="Z139" s="145">
        <f t="shared" ref="Z139:Z140" si="132">V139*L139</f>
        <v>0</v>
      </c>
      <c r="AA139" s="211"/>
      <c r="AB139" s="146">
        <v>0</v>
      </c>
      <c r="AC139" s="146"/>
      <c r="AD139" s="14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row>
    <row r="140" spans="1:57" ht="24.75" customHeight="1">
      <c r="A140" s="57"/>
      <c r="B140" s="166" t="s">
        <v>1914</v>
      </c>
      <c r="C140" s="315" t="s">
        <v>1916</v>
      </c>
      <c r="D140" s="142"/>
      <c r="E140" s="42" t="s">
        <v>193</v>
      </c>
      <c r="F140" s="33" t="s">
        <v>76</v>
      </c>
      <c r="G140" s="33">
        <v>1</v>
      </c>
      <c r="H140" s="33" t="s">
        <v>19</v>
      </c>
      <c r="I140" s="33" t="s">
        <v>1443</v>
      </c>
      <c r="J140" s="33" t="s">
        <v>1918</v>
      </c>
      <c r="K140" s="33">
        <v>20</v>
      </c>
      <c r="L140" s="33">
        <v>5.8999999999999997E-2</v>
      </c>
      <c r="M140" s="33">
        <v>6</v>
      </c>
      <c r="N140" s="33">
        <v>390</v>
      </c>
      <c r="O140" s="33" t="s">
        <v>1919</v>
      </c>
      <c r="P140" s="37" t="s">
        <v>1921</v>
      </c>
      <c r="Q140" s="246" t="s">
        <v>1817</v>
      </c>
      <c r="R140" s="34">
        <v>1233.56</v>
      </c>
      <c r="S140" s="35">
        <f t="shared" si="126"/>
        <v>7401.36</v>
      </c>
      <c r="T140" s="36">
        <f t="shared" si="127"/>
        <v>1233.56</v>
      </c>
      <c r="U140" s="36">
        <f t="shared" si="128"/>
        <v>7401.36</v>
      </c>
      <c r="V140" s="143">
        <v>0</v>
      </c>
      <c r="W140" s="144">
        <f t="shared" si="129"/>
        <v>0</v>
      </c>
      <c r="X140" s="144">
        <f t="shared" si="130"/>
        <v>0</v>
      </c>
      <c r="Y140" s="145">
        <f t="shared" si="131"/>
        <v>0</v>
      </c>
      <c r="Z140" s="145">
        <f t="shared" si="132"/>
        <v>0</v>
      </c>
      <c r="AA140" s="211"/>
      <c r="AB140" s="146">
        <v>0</v>
      </c>
      <c r="AC140" s="146"/>
      <c r="AD140" s="14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row>
    <row r="141" spans="1:57" ht="24.75" customHeight="1">
      <c r="A141" s="57"/>
      <c r="B141" s="158" t="s">
        <v>1917</v>
      </c>
      <c r="C141" s="158"/>
      <c r="D141" s="159"/>
      <c r="E141" s="31"/>
      <c r="F141" s="31"/>
      <c r="G141" s="31"/>
      <c r="H141" s="31"/>
      <c r="I141" s="31"/>
      <c r="J141" s="31"/>
      <c r="K141" s="31"/>
      <c r="L141" s="31"/>
      <c r="M141" s="31"/>
      <c r="N141" s="31"/>
      <c r="O141" s="31"/>
      <c r="P141" s="30"/>
      <c r="Q141" s="31"/>
      <c r="R141" s="45"/>
      <c r="S141" s="45"/>
      <c r="T141" s="44"/>
      <c r="U141" s="44"/>
      <c r="V141" s="7"/>
      <c r="W141" s="7"/>
      <c r="X141" s="7"/>
      <c r="Y141" s="7"/>
      <c r="Z141" s="7"/>
      <c r="AA141" s="211"/>
      <c r="AB141" s="146"/>
      <c r="AC141" s="146"/>
      <c r="AD141" s="14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row>
    <row r="142" spans="1:57" ht="24.75" customHeight="1">
      <c r="A142" s="57"/>
      <c r="B142" s="166" t="s">
        <v>1922</v>
      </c>
      <c r="C142" s="315" t="s">
        <v>1923</v>
      </c>
      <c r="D142" s="142" t="s">
        <v>1190</v>
      </c>
      <c r="E142" s="42" t="s">
        <v>36</v>
      </c>
      <c r="F142" s="33" t="s">
        <v>18</v>
      </c>
      <c r="G142" s="33">
        <v>1</v>
      </c>
      <c r="H142" s="33" t="s">
        <v>26</v>
      </c>
      <c r="I142" s="33" t="s">
        <v>1444</v>
      </c>
      <c r="J142" s="33" t="s">
        <v>1924</v>
      </c>
      <c r="K142" s="33">
        <v>12</v>
      </c>
      <c r="L142" s="33">
        <v>2.5999999999999999E-2</v>
      </c>
      <c r="M142" s="33">
        <v>36</v>
      </c>
      <c r="N142" s="33">
        <v>45</v>
      </c>
      <c r="O142" s="33" t="s">
        <v>1925</v>
      </c>
      <c r="P142" s="37"/>
      <c r="Q142" s="246" t="s">
        <v>1817</v>
      </c>
      <c r="R142" s="34">
        <v>101.78</v>
      </c>
      <c r="S142" s="35">
        <f t="shared" ref="S142" si="133">R142*M142</f>
        <v>3664.08</v>
      </c>
      <c r="T142" s="36">
        <f t="shared" ref="T142" si="134">R142*(1-$C$13)</f>
        <v>101.78</v>
      </c>
      <c r="U142" s="36">
        <f t="shared" ref="U142" si="135">S142*(1-$C$13)</f>
        <v>3664.08</v>
      </c>
      <c r="V142" s="143">
        <v>0</v>
      </c>
      <c r="W142" s="144">
        <f t="shared" ref="W142" si="136">U142*V142</f>
        <v>0</v>
      </c>
      <c r="X142" s="144">
        <f t="shared" ref="X142" si="137">V142*U142</f>
        <v>0</v>
      </c>
      <c r="Y142" s="145">
        <f t="shared" ref="Y142" si="138">K142*V142</f>
        <v>0</v>
      </c>
      <c r="Z142" s="145">
        <f t="shared" ref="Z142" si="139">V142*L142</f>
        <v>0</v>
      </c>
      <c r="AA142" s="211"/>
      <c r="AB142" s="146">
        <v>0</v>
      </c>
      <c r="AC142" s="146"/>
      <c r="AD142" s="14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row>
    <row r="143" spans="1:57" s="3" customFormat="1" ht="24.75" customHeight="1">
      <c r="A143" s="131" t="s">
        <v>1911</v>
      </c>
      <c r="B143" s="158" t="s">
        <v>123</v>
      </c>
      <c r="C143" s="158"/>
      <c r="D143" s="159"/>
      <c r="E143" s="31"/>
      <c r="F143" s="31"/>
      <c r="G143" s="31"/>
      <c r="H143" s="31"/>
      <c r="I143" s="31"/>
      <c r="J143" s="31"/>
      <c r="K143" s="31"/>
      <c r="L143" s="31"/>
      <c r="M143" s="31"/>
      <c r="N143" s="31"/>
      <c r="O143" s="31"/>
      <c r="P143" s="30"/>
      <c r="Q143" s="31"/>
      <c r="R143" s="45"/>
      <c r="S143" s="45"/>
      <c r="T143" s="44"/>
      <c r="U143" s="44"/>
      <c r="V143" s="7"/>
      <c r="W143" s="7"/>
      <c r="X143" s="7"/>
      <c r="Y143" s="7"/>
      <c r="Z143" s="7"/>
      <c r="AA143" s="211"/>
      <c r="AB143" s="146"/>
      <c r="AC143" s="146"/>
      <c r="AD143" s="147"/>
      <c r="AE143" s="57"/>
      <c r="AF143" s="161"/>
      <c r="AG143" s="161"/>
      <c r="AH143" s="161"/>
      <c r="AI143" s="161"/>
      <c r="AJ143" s="161"/>
      <c r="AK143" s="161"/>
      <c r="AL143" s="161"/>
      <c r="AM143" s="161"/>
      <c r="AN143" s="161"/>
      <c r="AO143" s="161"/>
      <c r="AP143" s="161"/>
      <c r="AQ143" s="161"/>
      <c r="AR143" s="161"/>
      <c r="AS143" s="161"/>
      <c r="AT143" s="161"/>
      <c r="AU143" s="161"/>
      <c r="AV143" s="161"/>
      <c r="AW143" s="161"/>
      <c r="AX143" s="161"/>
      <c r="AY143" s="161"/>
      <c r="AZ143" s="161"/>
      <c r="BA143" s="161"/>
      <c r="BB143" s="161"/>
      <c r="BC143" s="161"/>
      <c r="BD143" s="161"/>
      <c r="BE143" s="161"/>
    </row>
    <row r="144" spans="1:57" ht="24.75" customHeight="1">
      <c r="A144" s="57"/>
      <c r="B144" s="141" t="s">
        <v>1303</v>
      </c>
      <c r="C144" s="141" t="s">
        <v>989</v>
      </c>
      <c r="D144" s="142" t="s">
        <v>1190</v>
      </c>
      <c r="E144" s="33" t="s">
        <v>81</v>
      </c>
      <c r="F144" s="33" t="s">
        <v>18</v>
      </c>
      <c r="G144" s="33">
        <v>1</v>
      </c>
      <c r="H144" s="33" t="s">
        <v>26</v>
      </c>
      <c r="I144" s="33" t="s">
        <v>1445</v>
      </c>
      <c r="J144" s="33" t="s">
        <v>1597</v>
      </c>
      <c r="K144" s="33">
        <v>17.5</v>
      </c>
      <c r="L144" s="33">
        <v>2.7E-2</v>
      </c>
      <c r="M144" s="33">
        <v>48</v>
      </c>
      <c r="N144" s="33">
        <v>46</v>
      </c>
      <c r="O144" s="33" t="s">
        <v>124</v>
      </c>
      <c r="P144" s="37" t="s">
        <v>125</v>
      </c>
      <c r="Q144" s="245" t="s">
        <v>1817</v>
      </c>
      <c r="R144" s="34">
        <v>114.93</v>
      </c>
      <c r="S144" s="35">
        <f>R144*M144</f>
        <v>5516.64</v>
      </c>
      <c r="T144" s="36">
        <f>R144*(1-$C$13)</f>
        <v>114.93</v>
      </c>
      <c r="U144" s="36">
        <f>S144*(1-$C$13)</f>
        <v>5516.64</v>
      </c>
      <c r="V144" s="143">
        <v>0</v>
      </c>
      <c r="W144" s="144">
        <f>U144*V144</f>
        <v>0</v>
      </c>
      <c r="X144" s="144">
        <f>V144*U144</f>
        <v>0</v>
      </c>
      <c r="Y144" s="145">
        <f>K144*V144</f>
        <v>0</v>
      </c>
      <c r="Z144" s="145">
        <f>V144*L144</f>
        <v>0</v>
      </c>
      <c r="AA144" s="211">
        <v>1</v>
      </c>
      <c r="AB144" s="146" t="str">
        <f t="shared" ref="AB144" si="140">IF(AA144=0,"VYPRODÁNO","SKLADEM")</f>
        <v>SKLADEM</v>
      </c>
      <c r="AC144" s="146"/>
      <c r="AD144" s="14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row>
    <row r="145" spans="1:57" s="3" customFormat="1" ht="24.75" customHeight="1">
      <c r="A145" s="131"/>
      <c r="B145" s="158" t="s">
        <v>127</v>
      </c>
      <c r="C145" s="158"/>
      <c r="D145" s="159"/>
      <c r="E145" s="31"/>
      <c r="F145" s="31"/>
      <c r="G145" s="31"/>
      <c r="H145" s="31"/>
      <c r="I145" s="31"/>
      <c r="J145" s="31"/>
      <c r="K145" s="31"/>
      <c r="L145" s="31"/>
      <c r="M145" s="31"/>
      <c r="N145" s="31"/>
      <c r="O145" s="31"/>
      <c r="P145" s="30"/>
      <c r="Q145" s="31"/>
      <c r="R145" s="45"/>
      <c r="S145" s="45"/>
      <c r="T145" s="44"/>
      <c r="U145" s="44"/>
      <c r="V145" s="7"/>
      <c r="W145" s="7"/>
      <c r="X145" s="7"/>
      <c r="Y145" s="7"/>
      <c r="Z145" s="7"/>
      <c r="AA145" s="211"/>
      <c r="AB145" s="146" t="str">
        <f t="shared" ref="AB145" si="141">IF(AA145&gt;0,"SKLADEM","VYPRODÁNO")</f>
        <v>VYPRODÁNO</v>
      </c>
      <c r="AC145" s="146"/>
      <c r="AD145" s="147"/>
      <c r="AE145" s="57"/>
      <c r="AF145" s="161"/>
      <c r="AG145" s="161"/>
      <c r="AH145" s="161"/>
      <c r="AI145" s="161"/>
      <c r="AJ145" s="161"/>
      <c r="AK145" s="161"/>
      <c r="AL145" s="161"/>
      <c r="AM145" s="161"/>
      <c r="AN145" s="161"/>
      <c r="AO145" s="161"/>
      <c r="AP145" s="161"/>
      <c r="AQ145" s="161"/>
      <c r="AR145" s="161"/>
      <c r="AS145" s="161"/>
      <c r="AT145" s="161"/>
      <c r="AU145" s="161"/>
      <c r="AV145" s="161"/>
      <c r="AW145" s="161"/>
      <c r="AX145" s="161"/>
      <c r="AY145" s="161"/>
      <c r="AZ145" s="161"/>
      <c r="BA145" s="161"/>
      <c r="BB145" s="161"/>
      <c r="BC145" s="161"/>
      <c r="BD145" s="161"/>
      <c r="BE145" s="161"/>
    </row>
    <row r="146" spans="1:57" ht="24.75" customHeight="1">
      <c r="A146" s="57"/>
      <c r="B146" s="141" t="s">
        <v>128</v>
      </c>
      <c r="C146" s="141" t="s">
        <v>990</v>
      </c>
      <c r="D146" s="142" t="s">
        <v>1190</v>
      </c>
      <c r="E146" s="33" t="s">
        <v>36</v>
      </c>
      <c r="F146" s="33" t="s">
        <v>18</v>
      </c>
      <c r="G146" s="33">
        <v>1</v>
      </c>
      <c r="H146" s="33" t="s">
        <v>26</v>
      </c>
      <c r="I146" s="33" t="s">
        <v>1359</v>
      </c>
      <c r="J146" s="33" t="s">
        <v>1598</v>
      </c>
      <c r="K146" s="33">
        <v>26.2</v>
      </c>
      <c r="L146" s="33">
        <v>4.4999999999999998E-2</v>
      </c>
      <c r="M146" s="33">
        <v>36</v>
      </c>
      <c r="N146" s="33">
        <v>100</v>
      </c>
      <c r="O146" s="33" t="s">
        <v>124</v>
      </c>
      <c r="P146" s="37" t="s">
        <v>129</v>
      </c>
      <c r="Q146" s="246" t="s">
        <v>27</v>
      </c>
      <c r="R146" s="34">
        <v>147.24</v>
      </c>
      <c r="S146" s="35">
        <f>R146*M146</f>
        <v>5300.64</v>
      </c>
      <c r="T146" s="36">
        <f>R146*(1-$C$13)</f>
        <v>147.24</v>
      </c>
      <c r="U146" s="36">
        <f>S146*(1-$C$13)</f>
        <v>5300.64</v>
      </c>
      <c r="V146" s="143">
        <v>0</v>
      </c>
      <c r="W146" s="144">
        <f>U146*V146</f>
        <v>0</v>
      </c>
      <c r="X146" s="144">
        <f>V146*U146</f>
        <v>0</v>
      </c>
      <c r="Y146" s="145">
        <f>K146*V146</f>
        <v>0</v>
      </c>
      <c r="Z146" s="145">
        <f>V146*L146</f>
        <v>0</v>
      </c>
      <c r="AA146" s="211">
        <v>40</v>
      </c>
      <c r="AB146" s="146">
        <v>1285</v>
      </c>
      <c r="AC146" s="146"/>
      <c r="AD146" s="14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row>
    <row r="147" spans="1:57" s="3" customFormat="1" ht="24.75" customHeight="1">
      <c r="A147" s="131"/>
      <c r="B147" s="158" t="s">
        <v>130</v>
      </c>
      <c r="C147" s="158"/>
      <c r="D147" s="159"/>
      <c r="E147" s="31"/>
      <c r="F147" s="31"/>
      <c r="G147" s="31"/>
      <c r="H147" s="31"/>
      <c r="I147" s="31"/>
      <c r="J147" s="31"/>
      <c r="K147" s="31"/>
      <c r="L147" s="31"/>
      <c r="M147" s="31"/>
      <c r="N147" s="31"/>
      <c r="O147" s="31"/>
      <c r="P147" s="30"/>
      <c r="Q147" s="31"/>
      <c r="R147" s="45"/>
      <c r="S147" s="45"/>
      <c r="T147" s="44"/>
      <c r="U147" s="44"/>
      <c r="V147" s="7"/>
      <c r="W147" s="7"/>
      <c r="X147" s="7"/>
      <c r="Y147" s="7"/>
      <c r="Z147" s="7"/>
      <c r="AA147" s="211"/>
      <c r="AB147" s="146" t="str">
        <f t="shared" ref="AB147:AB150" si="142">IF(AA147=0,"VYPRODÁNO","SKLADEM")</f>
        <v>VYPRODÁNO</v>
      </c>
      <c r="AC147" s="146"/>
      <c r="AD147" s="147"/>
      <c r="AE147" s="57"/>
      <c r="AF147" s="161"/>
      <c r="AG147" s="161"/>
      <c r="AH147" s="161"/>
      <c r="AI147" s="161"/>
      <c r="AJ147" s="161"/>
      <c r="AK147" s="161"/>
      <c r="AL147" s="161"/>
      <c r="AM147" s="161"/>
      <c r="AN147" s="161"/>
      <c r="AO147" s="161"/>
      <c r="AP147" s="161"/>
      <c r="AQ147" s="161"/>
      <c r="AR147" s="161"/>
      <c r="AS147" s="161"/>
      <c r="AT147" s="161"/>
      <c r="AU147" s="161"/>
      <c r="AV147" s="161"/>
      <c r="AW147" s="161"/>
      <c r="AX147" s="161"/>
      <c r="AY147" s="161"/>
      <c r="AZ147" s="161"/>
      <c r="BA147" s="161"/>
      <c r="BB147" s="161"/>
      <c r="BC147" s="161"/>
      <c r="BD147" s="161"/>
      <c r="BE147" s="161"/>
    </row>
    <row r="148" spans="1:57" ht="24.75" customHeight="1">
      <c r="A148" s="57"/>
      <c r="B148" s="141" t="s">
        <v>131</v>
      </c>
      <c r="C148" s="141" t="s">
        <v>991</v>
      </c>
      <c r="D148" s="142" t="s">
        <v>1190</v>
      </c>
      <c r="E148" s="33" t="s">
        <v>108</v>
      </c>
      <c r="F148" s="33" t="s">
        <v>18</v>
      </c>
      <c r="G148" s="33">
        <v>1</v>
      </c>
      <c r="H148" s="33" t="s">
        <v>26</v>
      </c>
      <c r="I148" s="33" t="s">
        <v>1444</v>
      </c>
      <c r="J148" s="33" t="s">
        <v>1599</v>
      </c>
      <c r="K148" s="33">
        <v>17.7</v>
      </c>
      <c r="L148" s="33">
        <v>3.5000000000000003E-2</v>
      </c>
      <c r="M148" s="33">
        <v>24</v>
      </c>
      <c r="N148" s="33">
        <v>100</v>
      </c>
      <c r="O148" s="33" t="s">
        <v>124</v>
      </c>
      <c r="P148" s="37" t="s">
        <v>132</v>
      </c>
      <c r="Q148" s="245" t="s">
        <v>27</v>
      </c>
      <c r="R148" s="34">
        <v>149.36000000000001</v>
      </c>
      <c r="S148" s="35">
        <f>R148*M148</f>
        <v>3584.6400000000003</v>
      </c>
      <c r="T148" s="36">
        <f>R148*(1-$C$13)</f>
        <v>149.36000000000001</v>
      </c>
      <c r="U148" s="36">
        <f t="shared" ref="U148:U153" si="143">S148*(1-$C$13)</f>
        <v>3584.6400000000003</v>
      </c>
      <c r="V148" s="143">
        <v>0</v>
      </c>
      <c r="W148" s="144">
        <f t="shared" ref="W148:W153" si="144">U148*V148</f>
        <v>0</v>
      </c>
      <c r="X148" s="144">
        <f t="shared" ref="X148:X156" si="145">V148*U148</f>
        <v>0</v>
      </c>
      <c r="Y148" s="145">
        <f t="shared" ref="Y148:Y154" si="146">K148*V148</f>
        <v>0</v>
      </c>
      <c r="Z148" s="145">
        <f t="shared" ref="Z148:Z154" si="147">V148*L148</f>
        <v>0</v>
      </c>
      <c r="AA148" s="211">
        <v>11</v>
      </c>
      <c r="AB148" s="146">
        <v>273</v>
      </c>
      <c r="AC148" s="146"/>
      <c r="AD148" s="14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row>
    <row r="149" spans="1:57" ht="24.75" customHeight="1">
      <c r="A149" s="57"/>
      <c r="B149" s="141" t="s">
        <v>133</v>
      </c>
      <c r="C149" s="141" t="s">
        <v>992</v>
      </c>
      <c r="D149" s="142" t="s">
        <v>1190</v>
      </c>
      <c r="E149" s="33" t="s">
        <v>108</v>
      </c>
      <c r="F149" s="33" t="s">
        <v>18</v>
      </c>
      <c r="G149" s="33">
        <v>1</v>
      </c>
      <c r="H149" s="33" t="s">
        <v>26</v>
      </c>
      <c r="I149" s="33" t="s">
        <v>1444</v>
      </c>
      <c r="J149" s="33" t="s">
        <v>1599</v>
      </c>
      <c r="K149" s="33">
        <v>17</v>
      </c>
      <c r="L149" s="33">
        <v>3.5900000000000001E-2</v>
      </c>
      <c r="M149" s="33">
        <v>24</v>
      </c>
      <c r="N149" s="33">
        <v>182</v>
      </c>
      <c r="O149" s="33" t="s">
        <v>134</v>
      </c>
      <c r="P149" s="37" t="s">
        <v>135</v>
      </c>
      <c r="Q149" s="245" t="s">
        <v>27</v>
      </c>
      <c r="R149" s="34">
        <v>163.63999999999999</v>
      </c>
      <c r="S149" s="35">
        <f>R149*M149</f>
        <v>3927.3599999999997</v>
      </c>
      <c r="T149" s="36">
        <f>R149*(1-$C$13)</f>
        <v>163.63999999999999</v>
      </c>
      <c r="U149" s="36">
        <f t="shared" si="143"/>
        <v>3927.3599999999997</v>
      </c>
      <c r="V149" s="143">
        <v>0</v>
      </c>
      <c r="W149" s="144">
        <f t="shared" si="144"/>
        <v>0</v>
      </c>
      <c r="X149" s="144">
        <f t="shared" si="145"/>
        <v>0</v>
      </c>
      <c r="Y149" s="145">
        <f t="shared" si="146"/>
        <v>0</v>
      </c>
      <c r="Z149" s="145">
        <f t="shared" si="147"/>
        <v>0</v>
      </c>
      <c r="AA149" s="211">
        <v>18</v>
      </c>
      <c r="AB149" s="146">
        <v>327</v>
      </c>
      <c r="AC149" s="146"/>
      <c r="AD149" s="14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row>
    <row r="150" spans="1:57" ht="24.75" hidden="1" customHeight="1">
      <c r="A150" s="57"/>
      <c r="B150" s="141" t="s">
        <v>136</v>
      </c>
      <c r="C150" s="141" t="s">
        <v>137</v>
      </c>
      <c r="D150" s="148"/>
      <c r="E150" s="33" t="s">
        <v>108</v>
      </c>
      <c r="F150" s="33" t="s">
        <v>18</v>
      </c>
      <c r="G150" s="33">
        <v>1</v>
      </c>
      <c r="H150" s="33" t="s">
        <v>26</v>
      </c>
      <c r="I150" s="33">
        <v>120</v>
      </c>
      <c r="J150" s="33"/>
      <c r="K150" s="33">
        <v>19</v>
      </c>
      <c r="L150" s="33">
        <v>3.5999999999999997E-2</v>
      </c>
      <c r="M150" s="33">
        <v>24</v>
      </c>
      <c r="N150" s="33">
        <v>132</v>
      </c>
      <c r="O150" s="33" t="s">
        <v>138</v>
      </c>
      <c r="P150" s="37" t="s">
        <v>139</v>
      </c>
      <c r="Q150" s="38" t="s">
        <v>20</v>
      </c>
      <c r="R150" s="34">
        <v>205.78512396694217</v>
      </c>
      <c r="S150" s="35">
        <f t="shared" ref="S150:S153" si="148">R150*M150</f>
        <v>4938.8429752066122</v>
      </c>
      <c r="T150" s="36">
        <f t="shared" ref="T150:T153" si="149">R150*(1-$C$13)</f>
        <v>205.78512396694217</v>
      </c>
      <c r="U150" s="36">
        <f t="shared" si="143"/>
        <v>4938.8429752066122</v>
      </c>
      <c r="V150" s="143">
        <v>0</v>
      </c>
      <c r="W150" s="144">
        <f t="shared" si="144"/>
        <v>0</v>
      </c>
      <c r="X150" s="144">
        <f t="shared" si="145"/>
        <v>0</v>
      </c>
      <c r="Y150" s="145">
        <f t="shared" si="146"/>
        <v>0</v>
      </c>
      <c r="Z150" s="145">
        <f t="shared" si="147"/>
        <v>0</v>
      </c>
      <c r="AA150" s="211"/>
      <c r="AB150" s="146" t="str">
        <f t="shared" si="142"/>
        <v>VYPRODÁNO</v>
      </c>
      <c r="AC150" s="146"/>
      <c r="AD150" s="14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row>
    <row r="151" spans="1:57" ht="24.75" hidden="1" customHeight="1">
      <c r="A151" s="57"/>
      <c r="B151" s="141" t="s">
        <v>140</v>
      </c>
      <c r="C151" s="141" t="s">
        <v>141</v>
      </c>
      <c r="D151" s="148"/>
      <c r="E151" s="33" t="s">
        <v>108</v>
      </c>
      <c r="F151" s="33" t="s">
        <v>18</v>
      </c>
      <c r="G151" s="33">
        <v>1</v>
      </c>
      <c r="H151" s="33" t="s">
        <v>26</v>
      </c>
      <c r="I151" s="33">
        <v>120</v>
      </c>
      <c r="J151" s="33"/>
      <c r="K151" s="33">
        <v>20</v>
      </c>
      <c r="L151" s="33">
        <v>4.2000000000000003E-2</v>
      </c>
      <c r="M151" s="33">
        <v>24</v>
      </c>
      <c r="N151" s="33">
        <v>142</v>
      </c>
      <c r="O151" s="33" t="s">
        <v>138</v>
      </c>
      <c r="P151" s="37" t="s">
        <v>142</v>
      </c>
      <c r="Q151" s="38" t="s">
        <v>20</v>
      </c>
      <c r="R151" s="34">
        <v>214.04958677685951</v>
      </c>
      <c r="S151" s="35">
        <f t="shared" si="148"/>
        <v>5137.1900826446281</v>
      </c>
      <c r="T151" s="36">
        <f t="shared" si="149"/>
        <v>214.04958677685951</v>
      </c>
      <c r="U151" s="36">
        <f t="shared" si="143"/>
        <v>5137.1900826446281</v>
      </c>
      <c r="V151" s="143">
        <v>0</v>
      </c>
      <c r="W151" s="144">
        <f t="shared" si="144"/>
        <v>0</v>
      </c>
      <c r="X151" s="144">
        <f t="shared" si="145"/>
        <v>0</v>
      </c>
      <c r="Y151" s="145">
        <f t="shared" si="146"/>
        <v>0</v>
      </c>
      <c r="Z151" s="145">
        <f t="shared" si="147"/>
        <v>0</v>
      </c>
      <c r="AA151" s="307"/>
      <c r="AB151" s="172"/>
      <c r="AC151" s="146"/>
      <c r="AD151" s="14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row>
    <row r="152" spans="1:57" s="164" customFormat="1" ht="24.75" hidden="1" customHeight="1">
      <c r="A152" s="57"/>
      <c r="B152" s="141" t="s">
        <v>898</v>
      </c>
      <c r="C152" s="141" t="s">
        <v>899</v>
      </c>
      <c r="D152" s="148"/>
      <c r="E152" s="33" t="s">
        <v>36</v>
      </c>
      <c r="F152" s="33" t="s">
        <v>18</v>
      </c>
      <c r="G152" s="33">
        <v>1</v>
      </c>
      <c r="H152" s="33" t="s">
        <v>26</v>
      </c>
      <c r="I152" s="33">
        <v>100</v>
      </c>
      <c r="J152" s="33"/>
      <c r="K152" s="33"/>
      <c r="L152" s="33">
        <v>22.2</v>
      </c>
      <c r="M152" s="33">
        <v>36</v>
      </c>
      <c r="N152" s="33"/>
      <c r="O152" s="33" t="s">
        <v>124</v>
      </c>
      <c r="P152" s="37" t="s">
        <v>900</v>
      </c>
      <c r="Q152" s="245" t="s">
        <v>27</v>
      </c>
      <c r="R152" s="34">
        <v>140.91999999999999</v>
      </c>
      <c r="S152" s="35">
        <f t="shared" si="148"/>
        <v>5073.12</v>
      </c>
      <c r="T152" s="36">
        <f t="shared" si="149"/>
        <v>140.91999999999999</v>
      </c>
      <c r="U152" s="36">
        <f t="shared" si="143"/>
        <v>5073.12</v>
      </c>
      <c r="V152" s="143">
        <v>0</v>
      </c>
      <c r="W152" s="144">
        <f t="shared" si="144"/>
        <v>0</v>
      </c>
      <c r="X152" s="144">
        <f t="shared" si="145"/>
        <v>0</v>
      </c>
      <c r="Y152" s="145">
        <f t="shared" si="146"/>
        <v>0</v>
      </c>
      <c r="Z152" s="145">
        <f t="shared" si="147"/>
        <v>0</v>
      </c>
      <c r="AA152" s="211"/>
      <c r="AB152" s="146">
        <v>0</v>
      </c>
      <c r="AC152" s="146"/>
      <c r="AD152" s="147"/>
      <c r="AE152" s="57"/>
      <c r="AF152" s="57"/>
      <c r="AG152" s="57"/>
      <c r="AH152" s="173"/>
      <c r="AI152" s="174"/>
      <c r="AJ152" s="174"/>
      <c r="AK152" s="174"/>
      <c r="AL152" s="174"/>
      <c r="AM152" s="174"/>
      <c r="AN152" s="174"/>
      <c r="AO152" s="174"/>
      <c r="AP152" s="174"/>
      <c r="AQ152" s="174"/>
      <c r="AR152" s="174"/>
      <c r="AS152" s="174"/>
      <c r="AT152" s="174"/>
      <c r="AU152" s="174"/>
      <c r="AV152" s="174"/>
      <c r="AW152" s="174"/>
      <c r="AX152" s="174"/>
      <c r="AY152" s="174"/>
      <c r="AZ152" s="174"/>
      <c r="BA152" s="174"/>
      <c r="BB152" s="174"/>
      <c r="BC152" s="174"/>
      <c r="BD152" s="174"/>
      <c r="BE152" s="174"/>
    </row>
    <row r="153" spans="1:57" ht="24.75" customHeight="1">
      <c r="A153" s="57"/>
      <c r="B153" s="166" t="s">
        <v>1554</v>
      </c>
      <c r="C153" s="166" t="s">
        <v>1709</v>
      </c>
      <c r="D153" s="142" t="s">
        <v>1190</v>
      </c>
      <c r="E153" s="42" t="s">
        <v>108</v>
      </c>
      <c r="F153" s="33" t="s">
        <v>18</v>
      </c>
      <c r="G153" s="33">
        <v>1</v>
      </c>
      <c r="H153" s="33" t="s">
        <v>26</v>
      </c>
      <c r="I153" s="33" t="s">
        <v>1444</v>
      </c>
      <c r="J153" s="33" t="s">
        <v>1599</v>
      </c>
      <c r="K153" s="33">
        <v>18</v>
      </c>
      <c r="L153" s="33">
        <v>3.5999999999999997E-2</v>
      </c>
      <c r="M153" s="33">
        <v>24</v>
      </c>
      <c r="N153" s="33">
        <v>110.4</v>
      </c>
      <c r="O153" s="33" t="s">
        <v>1555</v>
      </c>
      <c r="P153" s="37" t="s">
        <v>1600</v>
      </c>
      <c r="Q153" s="247" t="s">
        <v>1817</v>
      </c>
      <c r="R153" s="34">
        <v>170.77</v>
      </c>
      <c r="S153" s="35">
        <f t="shared" si="148"/>
        <v>4098.4800000000005</v>
      </c>
      <c r="T153" s="36">
        <f t="shared" si="149"/>
        <v>170.77</v>
      </c>
      <c r="U153" s="36">
        <f t="shared" si="143"/>
        <v>4098.4800000000005</v>
      </c>
      <c r="V153" s="143">
        <v>0</v>
      </c>
      <c r="W153" s="144">
        <f t="shared" si="144"/>
        <v>0</v>
      </c>
      <c r="X153" s="144">
        <f t="shared" si="145"/>
        <v>0</v>
      </c>
      <c r="Y153" s="145">
        <f t="shared" si="146"/>
        <v>0</v>
      </c>
      <c r="Z153" s="145">
        <f t="shared" si="147"/>
        <v>0</v>
      </c>
      <c r="AA153" s="211">
        <v>0</v>
      </c>
      <c r="AB153" s="146">
        <v>45</v>
      </c>
      <c r="AC153" s="146"/>
      <c r="AD153" s="14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row>
    <row r="154" spans="1:57" ht="24.75" hidden="1" customHeight="1">
      <c r="A154" s="57"/>
      <c r="B154" s="158" t="s">
        <v>130</v>
      </c>
      <c r="C154" s="158"/>
      <c r="D154" s="159"/>
      <c r="E154" s="31"/>
      <c r="F154" s="31"/>
      <c r="G154" s="31"/>
      <c r="H154" s="31"/>
      <c r="I154" s="31"/>
      <c r="J154" s="31"/>
      <c r="K154" s="31"/>
      <c r="L154" s="31"/>
      <c r="M154" s="31"/>
      <c r="N154" s="31"/>
      <c r="O154" s="31"/>
      <c r="P154" s="30" t="s">
        <v>1601</v>
      </c>
      <c r="Q154" s="31"/>
      <c r="R154" s="45"/>
      <c r="S154" s="45"/>
      <c r="T154" s="45"/>
      <c r="U154" s="45"/>
      <c r="V154" s="12">
        <v>0</v>
      </c>
      <c r="W154" s="12"/>
      <c r="X154" s="144">
        <f t="shared" si="145"/>
        <v>0</v>
      </c>
      <c r="Y154" s="145">
        <f t="shared" si="146"/>
        <v>0</v>
      </c>
      <c r="Z154" s="145">
        <f t="shared" si="147"/>
        <v>0</v>
      </c>
      <c r="AA154" s="211"/>
      <c r="AB154" s="146"/>
      <c r="AC154" s="146"/>
      <c r="AD154" s="14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row>
    <row r="155" spans="1:57" ht="24.75" customHeight="1">
      <c r="A155" s="57"/>
      <c r="B155" s="158" t="s">
        <v>1604</v>
      </c>
      <c r="C155" s="158"/>
      <c r="D155" s="159"/>
      <c r="E155" s="31"/>
      <c r="F155" s="31"/>
      <c r="G155" s="31"/>
      <c r="H155" s="31"/>
      <c r="I155" s="31"/>
      <c r="J155" s="31"/>
      <c r="K155" s="31"/>
      <c r="L155" s="31"/>
      <c r="M155" s="31"/>
      <c r="N155" s="31"/>
      <c r="O155" s="31"/>
      <c r="P155" s="30"/>
      <c r="Q155" s="31"/>
      <c r="R155" s="45"/>
      <c r="S155" s="45"/>
      <c r="T155" s="45"/>
      <c r="U155" s="45"/>
      <c r="V155" s="12"/>
      <c r="W155" s="12"/>
      <c r="X155" s="12">
        <f t="shared" si="145"/>
        <v>0</v>
      </c>
      <c r="Y155" s="12"/>
      <c r="Z155" s="7"/>
      <c r="AA155" s="211"/>
      <c r="AB155" s="146"/>
      <c r="AC155" s="146"/>
      <c r="AD155" s="14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row>
    <row r="156" spans="1:57" ht="24.75" customHeight="1">
      <c r="A156" s="57"/>
      <c r="B156" s="166" t="s">
        <v>1434</v>
      </c>
      <c r="C156" s="166" t="s">
        <v>1435</v>
      </c>
      <c r="D156" s="14" t="s">
        <v>1190</v>
      </c>
      <c r="E156" s="42" t="s">
        <v>108</v>
      </c>
      <c r="F156" s="33" t="s">
        <v>18</v>
      </c>
      <c r="G156" s="33">
        <v>1</v>
      </c>
      <c r="H156" s="33" t="s">
        <v>26</v>
      </c>
      <c r="I156" s="33" t="s">
        <v>1605</v>
      </c>
      <c r="J156" s="33" t="s">
        <v>1603</v>
      </c>
      <c r="K156" s="33">
        <v>22.5</v>
      </c>
      <c r="L156" s="33">
        <v>5.2999999999999999E-2</v>
      </c>
      <c r="M156" s="33">
        <v>24</v>
      </c>
      <c r="N156" s="33">
        <v>200</v>
      </c>
      <c r="O156" s="33" t="s">
        <v>1436</v>
      </c>
      <c r="P156" s="263" t="s">
        <v>1470</v>
      </c>
      <c r="Q156" s="246" t="s">
        <v>27</v>
      </c>
      <c r="R156" s="249">
        <v>224.13900000000001</v>
      </c>
      <c r="S156" s="35">
        <f>R156*M156</f>
        <v>5379.3360000000002</v>
      </c>
      <c r="T156" s="36">
        <f t="shared" ref="T156" si="150">R156*(1-$C$13)</f>
        <v>224.13900000000001</v>
      </c>
      <c r="U156" s="36">
        <f t="shared" ref="U156" si="151">S156*(1-$C$13)</f>
        <v>5379.3360000000002</v>
      </c>
      <c r="V156" s="143">
        <v>0</v>
      </c>
      <c r="W156" s="144">
        <f>U156*V156</f>
        <v>0</v>
      </c>
      <c r="X156" s="144">
        <f t="shared" si="145"/>
        <v>0</v>
      </c>
      <c r="Y156" s="145">
        <f>K156*V156</f>
        <v>0</v>
      </c>
      <c r="Z156" s="145">
        <f>V156*L156</f>
        <v>0</v>
      </c>
      <c r="AA156" s="211">
        <v>31</v>
      </c>
      <c r="AB156" s="146">
        <v>888</v>
      </c>
      <c r="AC156" s="146"/>
      <c r="AD156" s="14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row>
    <row r="157" spans="1:57" s="3" customFormat="1" ht="24.75" customHeight="1">
      <c r="A157" s="131"/>
      <c r="B157" s="158" t="s">
        <v>143</v>
      </c>
      <c r="C157" s="158"/>
      <c r="D157" s="159"/>
      <c r="E157" s="31"/>
      <c r="F157" s="31"/>
      <c r="G157" s="31"/>
      <c r="H157" s="31"/>
      <c r="I157" s="31"/>
      <c r="J157" s="31"/>
      <c r="K157" s="31"/>
      <c r="L157" s="31"/>
      <c r="M157" s="31"/>
      <c r="N157" s="31"/>
      <c r="O157" s="31"/>
      <c r="P157" s="30"/>
      <c r="Q157" s="31"/>
      <c r="R157" s="45"/>
      <c r="S157" s="45"/>
      <c r="T157" s="44"/>
      <c r="U157" s="44"/>
      <c r="V157" s="7"/>
      <c r="W157" s="7"/>
      <c r="X157" s="7"/>
      <c r="Y157" s="7"/>
      <c r="Z157" s="7"/>
      <c r="AA157" s="211"/>
      <c r="AB157" s="146"/>
      <c r="AC157" s="146"/>
      <c r="AD157" s="147"/>
      <c r="AE157" s="57"/>
      <c r="AF157" s="161"/>
      <c r="AG157" s="161"/>
      <c r="AH157" s="161"/>
      <c r="AI157" s="161"/>
      <c r="AJ157" s="161"/>
      <c r="AK157" s="161"/>
      <c r="AL157" s="161"/>
      <c r="AM157" s="161"/>
      <c r="AN157" s="161"/>
      <c r="AO157" s="161"/>
      <c r="AP157" s="161"/>
      <c r="AQ157" s="161"/>
      <c r="AR157" s="161"/>
      <c r="AS157" s="161"/>
      <c r="AT157" s="161"/>
      <c r="AU157" s="161"/>
      <c r="AV157" s="161"/>
      <c r="AW157" s="161"/>
      <c r="AX157" s="161"/>
      <c r="AY157" s="161"/>
      <c r="AZ157" s="161"/>
      <c r="BA157" s="161"/>
      <c r="BB157" s="161"/>
      <c r="BC157" s="161"/>
      <c r="BD157" s="161"/>
      <c r="BE157" s="161"/>
    </row>
    <row r="158" spans="1:57" ht="24.75" customHeight="1">
      <c r="A158" s="57"/>
      <c r="B158" s="141" t="s">
        <v>144</v>
      </c>
      <c r="C158" s="141" t="s">
        <v>993</v>
      </c>
      <c r="D158" s="142" t="s">
        <v>1190</v>
      </c>
      <c r="E158" s="33" t="s">
        <v>98</v>
      </c>
      <c r="F158" s="33" t="s">
        <v>25</v>
      </c>
      <c r="G158" s="33">
        <v>1</v>
      </c>
      <c r="H158" s="33" t="s">
        <v>26</v>
      </c>
      <c r="I158" s="33" t="s">
        <v>1442</v>
      </c>
      <c r="J158" s="33" t="s">
        <v>1603</v>
      </c>
      <c r="K158" s="33">
        <v>20.6</v>
      </c>
      <c r="L158" s="33">
        <v>4.2999999999999997E-2</v>
      </c>
      <c r="M158" s="33">
        <v>18</v>
      </c>
      <c r="N158" s="33">
        <v>176</v>
      </c>
      <c r="O158" s="33" t="s">
        <v>134</v>
      </c>
      <c r="P158" s="37" t="s">
        <v>145</v>
      </c>
      <c r="Q158" s="247" t="s">
        <v>27</v>
      </c>
      <c r="R158" s="34">
        <v>258.08999999999997</v>
      </c>
      <c r="S158" s="35">
        <f>R158*M158</f>
        <v>4645.62</v>
      </c>
      <c r="T158" s="36">
        <f t="shared" ref="T158:U162" si="152">R158*(1-$C$13)</f>
        <v>258.08999999999997</v>
      </c>
      <c r="U158" s="36">
        <f t="shared" si="152"/>
        <v>4645.62</v>
      </c>
      <c r="V158" s="143">
        <v>0</v>
      </c>
      <c r="W158" s="144">
        <f>U158*V158</f>
        <v>0</v>
      </c>
      <c r="X158" s="144">
        <f t="shared" ref="X158:X164" si="153">V158*U158</f>
        <v>0</v>
      </c>
      <c r="Y158" s="145">
        <f t="shared" ref="Y158:Y164" si="154">K158*V158</f>
        <v>0</v>
      </c>
      <c r="Z158" s="145">
        <f t="shared" ref="Z158:Z164" si="155">V158*L158</f>
        <v>0</v>
      </c>
      <c r="AA158" s="211">
        <v>35</v>
      </c>
      <c r="AB158" s="146">
        <v>5</v>
      </c>
      <c r="AC158" s="146"/>
      <c r="AD158" s="14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row>
    <row r="159" spans="1:57" ht="24.75" customHeight="1">
      <c r="A159" s="57"/>
      <c r="B159" s="141" t="s">
        <v>149</v>
      </c>
      <c r="C159" s="141" t="s">
        <v>994</v>
      </c>
      <c r="D159" s="142" t="s">
        <v>1190</v>
      </c>
      <c r="E159" s="33" t="s">
        <v>98</v>
      </c>
      <c r="F159" s="33" t="s">
        <v>25</v>
      </c>
      <c r="G159" s="33">
        <v>1</v>
      </c>
      <c r="H159" s="33" t="s">
        <v>26</v>
      </c>
      <c r="I159" s="33" t="s">
        <v>1442</v>
      </c>
      <c r="J159" s="33" t="s">
        <v>1603</v>
      </c>
      <c r="K159" s="33">
        <v>20.3</v>
      </c>
      <c r="L159" s="33">
        <v>4.2999999999999997E-2</v>
      </c>
      <c r="M159" s="33">
        <v>18</v>
      </c>
      <c r="N159" s="33">
        <v>176</v>
      </c>
      <c r="O159" s="33" t="s">
        <v>134</v>
      </c>
      <c r="P159" s="37" t="s">
        <v>146</v>
      </c>
      <c r="Q159" s="38" t="s">
        <v>126</v>
      </c>
      <c r="R159" s="34">
        <v>258.08999999999997</v>
      </c>
      <c r="S159" s="35">
        <f>R159*M159</f>
        <v>4645.62</v>
      </c>
      <c r="T159" s="36">
        <f t="shared" si="152"/>
        <v>258.08999999999997</v>
      </c>
      <c r="U159" s="36">
        <f t="shared" si="152"/>
        <v>4645.62</v>
      </c>
      <c r="V159" s="143">
        <v>0</v>
      </c>
      <c r="W159" s="144">
        <f>U159*V159</f>
        <v>0</v>
      </c>
      <c r="X159" s="144">
        <f t="shared" si="153"/>
        <v>0</v>
      </c>
      <c r="Y159" s="145">
        <f t="shared" si="154"/>
        <v>0</v>
      </c>
      <c r="Z159" s="145">
        <f t="shared" si="155"/>
        <v>0</v>
      </c>
      <c r="AA159" s="211">
        <v>50</v>
      </c>
      <c r="AB159" s="146">
        <v>63</v>
      </c>
      <c r="AC159" s="146"/>
      <c r="AD159" s="14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row>
    <row r="160" spans="1:57" ht="24.75" customHeight="1">
      <c r="A160" s="57"/>
      <c r="B160" s="141" t="s">
        <v>147</v>
      </c>
      <c r="C160" s="141" t="s">
        <v>995</v>
      </c>
      <c r="D160" s="142" t="s">
        <v>1190</v>
      </c>
      <c r="E160" s="33" t="s">
        <v>98</v>
      </c>
      <c r="F160" s="33" t="s">
        <v>25</v>
      </c>
      <c r="G160" s="33">
        <v>1</v>
      </c>
      <c r="H160" s="33" t="s">
        <v>26</v>
      </c>
      <c r="I160" s="33" t="s">
        <v>1442</v>
      </c>
      <c r="J160" s="33" t="s">
        <v>1603</v>
      </c>
      <c r="K160" s="33">
        <v>20.8</v>
      </c>
      <c r="L160" s="33">
        <v>4.2999999999999997E-2</v>
      </c>
      <c r="M160" s="33">
        <v>18</v>
      </c>
      <c r="N160" s="33">
        <v>176</v>
      </c>
      <c r="O160" s="33" t="s">
        <v>134</v>
      </c>
      <c r="P160" s="37" t="s">
        <v>148</v>
      </c>
      <c r="Q160" s="38" t="s">
        <v>126</v>
      </c>
      <c r="R160" s="249">
        <v>228.97</v>
      </c>
      <c r="S160" s="35">
        <f>R160*M160</f>
        <v>4121.46</v>
      </c>
      <c r="T160" s="36">
        <f t="shared" si="152"/>
        <v>228.97</v>
      </c>
      <c r="U160" s="36">
        <f t="shared" si="152"/>
        <v>4121.46</v>
      </c>
      <c r="V160" s="143">
        <v>0</v>
      </c>
      <c r="W160" s="144">
        <f>U160*V160</f>
        <v>0</v>
      </c>
      <c r="X160" s="144">
        <f t="shared" si="153"/>
        <v>0</v>
      </c>
      <c r="Y160" s="145">
        <f t="shared" si="154"/>
        <v>0</v>
      </c>
      <c r="Z160" s="145">
        <f t="shared" si="155"/>
        <v>0</v>
      </c>
      <c r="AA160" s="211">
        <v>54</v>
      </c>
      <c r="AB160" s="146">
        <v>44</v>
      </c>
      <c r="AC160" s="146"/>
      <c r="AD160" s="14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row>
    <row r="161" spans="1:57" ht="24.75" customHeight="1">
      <c r="A161" s="57"/>
      <c r="B161" s="141" t="s">
        <v>1431</v>
      </c>
      <c r="C161" s="166" t="s">
        <v>1432</v>
      </c>
      <c r="D161" s="142" t="s">
        <v>1190</v>
      </c>
      <c r="E161" s="42" t="s">
        <v>108</v>
      </c>
      <c r="F161" s="33" t="s">
        <v>25</v>
      </c>
      <c r="G161" s="33">
        <v>1</v>
      </c>
      <c r="H161" s="33" t="s">
        <v>26</v>
      </c>
      <c r="I161" s="33" t="s">
        <v>1442</v>
      </c>
      <c r="J161" s="33" t="s">
        <v>1603</v>
      </c>
      <c r="K161" s="33">
        <v>20</v>
      </c>
      <c r="L161" s="33">
        <v>5.2999999999999999E-2</v>
      </c>
      <c r="M161" s="33">
        <v>24</v>
      </c>
      <c r="N161" s="33">
        <v>160</v>
      </c>
      <c r="O161" s="33" t="s">
        <v>1433</v>
      </c>
      <c r="P161" s="311" t="s">
        <v>1602</v>
      </c>
      <c r="Q161" s="246" t="s">
        <v>27</v>
      </c>
      <c r="R161" s="34">
        <v>263.79000000000002</v>
      </c>
      <c r="S161" s="35">
        <f t="shared" ref="S161:S164" si="156">R161*M161</f>
        <v>6330.9600000000009</v>
      </c>
      <c r="T161" s="36">
        <f t="shared" si="152"/>
        <v>263.79000000000002</v>
      </c>
      <c r="U161" s="36">
        <f t="shared" si="152"/>
        <v>6330.9600000000009</v>
      </c>
      <c r="V161" s="143">
        <v>0</v>
      </c>
      <c r="W161" s="144">
        <f>U161*V161</f>
        <v>0</v>
      </c>
      <c r="X161" s="144">
        <f t="shared" si="153"/>
        <v>0</v>
      </c>
      <c r="Y161" s="145">
        <f t="shared" si="154"/>
        <v>0</v>
      </c>
      <c r="Z161" s="145">
        <f t="shared" si="155"/>
        <v>0</v>
      </c>
      <c r="AA161" s="211">
        <v>25</v>
      </c>
      <c r="AB161" s="146">
        <v>0</v>
      </c>
      <c r="AC161" s="146"/>
      <c r="AD161" s="14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row>
    <row r="162" spans="1:57" ht="24.75" customHeight="1">
      <c r="A162" s="57"/>
      <c r="B162" s="166" t="s">
        <v>1437</v>
      </c>
      <c r="C162" s="166" t="s">
        <v>1438</v>
      </c>
      <c r="D162" s="142" t="s">
        <v>1190</v>
      </c>
      <c r="E162" s="42" t="s">
        <v>67</v>
      </c>
      <c r="F162" s="33" t="s">
        <v>25</v>
      </c>
      <c r="G162" s="33">
        <v>1</v>
      </c>
      <c r="H162" s="33" t="s">
        <v>26</v>
      </c>
      <c r="I162" s="33" t="s">
        <v>1442</v>
      </c>
      <c r="J162" s="33" t="s">
        <v>1607</v>
      </c>
      <c r="K162" s="33">
        <v>16</v>
      </c>
      <c r="L162" s="33">
        <v>6.7000000000000004E-2</v>
      </c>
      <c r="M162" s="33">
        <v>12</v>
      </c>
      <c r="N162" s="33">
        <v>297</v>
      </c>
      <c r="O162" s="33" t="s">
        <v>1439</v>
      </c>
      <c r="P162" s="265" t="s">
        <v>1471</v>
      </c>
      <c r="Q162" s="246" t="s">
        <v>27</v>
      </c>
      <c r="R162" s="34">
        <v>344.404</v>
      </c>
      <c r="S162" s="35">
        <f t="shared" si="156"/>
        <v>4132.848</v>
      </c>
      <c r="T162" s="36">
        <f t="shared" si="152"/>
        <v>344.404</v>
      </c>
      <c r="U162" s="36">
        <f t="shared" si="152"/>
        <v>4132.848</v>
      </c>
      <c r="V162" s="143">
        <v>0</v>
      </c>
      <c r="W162" s="144">
        <f>U162*V162</f>
        <v>0</v>
      </c>
      <c r="X162" s="144">
        <f t="shared" si="153"/>
        <v>0</v>
      </c>
      <c r="Y162" s="145">
        <f t="shared" si="154"/>
        <v>0</v>
      </c>
      <c r="Z162" s="145">
        <f t="shared" si="155"/>
        <v>0</v>
      </c>
      <c r="AA162" s="211">
        <v>8</v>
      </c>
      <c r="AB162" s="146">
        <v>0</v>
      </c>
      <c r="AC162" s="146"/>
      <c r="AD162" s="14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row>
    <row r="163" spans="1:57" s="3" customFormat="1" ht="24.75" customHeight="1">
      <c r="A163" s="131"/>
      <c r="B163" s="158" t="s">
        <v>150</v>
      </c>
      <c r="C163" s="158"/>
      <c r="D163" s="159"/>
      <c r="E163" s="31"/>
      <c r="F163" s="31"/>
      <c r="G163" s="31"/>
      <c r="H163" s="31"/>
      <c r="I163" s="31"/>
      <c r="J163" s="31"/>
      <c r="K163" s="31"/>
      <c r="L163" s="31"/>
      <c r="M163" s="31"/>
      <c r="N163" s="31"/>
      <c r="O163" s="31"/>
      <c r="P163" s="30"/>
      <c r="Q163" s="31"/>
      <c r="R163" s="45"/>
      <c r="S163" s="45"/>
      <c r="T163" s="44"/>
      <c r="U163" s="44"/>
      <c r="V163" s="7"/>
      <c r="W163" s="7"/>
      <c r="X163" s="7"/>
      <c r="Y163" s="7"/>
      <c r="Z163" s="7"/>
      <c r="AA163" s="211"/>
      <c r="AB163" s="146"/>
      <c r="AC163" s="146"/>
      <c r="AD163" s="147"/>
      <c r="AE163" s="57"/>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c r="BC163" s="161"/>
      <c r="BD163" s="161"/>
      <c r="BE163" s="161"/>
    </row>
    <row r="164" spans="1:57" ht="24.75" customHeight="1">
      <c r="A164" s="57"/>
      <c r="B164" s="141" t="s">
        <v>151</v>
      </c>
      <c r="C164" s="141" t="s">
        <v>996</v>
      </c>
      <c r="D164" s="210" t="s">
        <v>1190</v>
      </c>
      <c r="E164" s="33" t="s">
        <v>67</v>
      </c>
      <c r="F164" s="33" t="s">
        <v>18</v>
      </c>
      <c r="G164" s="33">
        <v>1</v>
      </c>
      <c r="H164" s="33" t="s">
        <v>26</v>
      </c>
      <c r="I164" s="33" t="s">
        <v>1236</v>
      </c>
      <c r="J164" s="33" t="s">
        <v>1606</v>
      </c>
      <c r="K164" s="33">
        <v>19.600000000000001</v>
      </c>
      <c r="L164" s="33">
        <v>4.2999999999999997E-2</v>
      </c>
      <c r="M164" s="33">
        <v>12</v>
      </c>
      <c r="N164" s="33">
        <v>220</v>
      </c>
      <c r="O164" s="33" t="s">
        <v>77</v>
      </c>
      <c r="P164" s="37" t="s">
        <v>152</v>
      </c>
      <c r="Q164" s="245" t="s">
        <v>1817</v>
      </c>
      <c r="R164" s="34">
        <v>352.09</v>
      </c>
      <c r="S164" s="35">
        <f t="shared" si="156"/>
        <v>4225.08</v>
      </c>
      <c r="T164" s="36">
        <f>R164*(1-$C$13)</f>
        <v>352.09</v>
      </c>
      <c r="U164" s="36">
        <f>S164*(1-$C$13)</f>
        <v>4225.08</v>
      </c>
      <c r="V164" s="143">
        <v>0</v>
      </c>
      <c r="W164" s="144">
        <f>U164*V164</f>
        <v>0</v>
      </c>
      <c r="X164" s="144">
        <f t="shared" si="153"/>
        <v>0</v>
      </c>
      <c r="Y164" s="145">
        <f t="shared" si="154"/>
        <v>0</v>
      </c>
      <c r="Z164" s="145">
        <f t="shared" si="155"/>
        <v>0</v>
      </c>
      <c r="AA164" s="307"/>
      <c r="AB164" s="172">
        <v>0</v>
      </c>
      <c r="AC164" s="146"/>
      <c r="AD164" s="14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row>
    <row r="165" spans="1:57" s="3" customFormat="1" ht="24.75" customHeight="1">
      <c r="A165" s="131"/>
      <c r="B165" s="158" t="s">
        <v>153</v>
      </c>
      <c r="C165" s="158"/>
      <c r="D165" s="159"/>
      <c r="E165" s="31"/>
      <c r="F165" s="31"/>
      <c r="G165" s="31"/>
      <c r="H165" s="31"/>
      <c r="I165" s="31"/>
      <c r="J165" s="31"/>
      <c r="K165" s="31"/>
      <c r="L165" s="31"/>
      <c r="M165" s="31"/>
      <c r="N165" s="31"/>
      <c r="O165" s="31"/>
      <c r="P165" s="30"/>
      <c r="Q165" s="31"/>
      <c r="R165" s="45"/>
      <c r="S165" s="45"/>
      <c r="T165" s="44"/>
      <c r="U165" s="44"/>
      <c r="V165" s="7"/>
      <c r="W165" s="7"/>
      <c r="X165" s="7"/>
      <c r="Y165" s="7"/>
      <c r="Z165" s="7"/>
      <c r="AA165" s="211"/>
      <c r="AB165" s="146"/>
      <c r="AC165" s="146"/>
      <c r="AD165" s="147"/>
      <c r="AE165" s="57"/>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c r="BC165" s="161"/>
      <c r="BD165" s="161"/>
      <c r="BE165" s="161"/>
    </row>
    <row r="166" spans="1:57" ht="24.75" customHeight="1">
      <c r="A166" s="57"/>
      <c r="B166" s="141" t="s">
        <v>154</v>
      </c>
      <c r="C166" s="141" t="s">
        <v>155</v>
      </c>
      <c r="D166" s="142" t="s">
        <v>1190</v>
      </c>
      <c r="E166" s="33" t="s">
        <v>94</v>
      </c>
      <c r="F166" s="33" t="s">
        <v>18</v>
      </c>
      <c r="G166" s="33">
        <v>2</v>
      </c>
      <c r="H166" s="33" t="s">
        <v>26</v>
      </c>
      <c r="I166" s="33" t="s">
        <v>1443</v>
      </c>
      <c r="J166" s="33" t="s">
        <v>1608</v>
      </c>
      <c r="K166" s="33">
        <v>16</v>
      </c>
      <c r="L166" s="33">
        <v>3.6900000000000002E-2</v>
      </c>
      <c r="M166" s="33">
        <v>8</v>
      </c>
      <c r="N166" s="33">
        <v>320</v>
      </c>
      <c r="O166" s="33" t="s">
        <v>138</v>
      </c>
      <c r="P166" s="37" t="s">
        <v>156</v>
      </c>
      <c r="Q166" s="246" t="s">
        <v>27</v>
      </c>
      <c r="R166" s="34">
        <v>437.04</v>
      </c>
      <c r="S166" s="35">
        <f>R166*M166</f>
        <v>3496.32</v>
      </c>
      <c r="T166" s="36">
        <f t="shared" ref="T166:U169" si="157">R166*(1-$C$13)</f>
        <v>437.04</v>
      </c>
      <c r="U166" s="36">
        <f t="shared" si="157"/>
        <v>3496.32</v>
      </c>
      <c r="V166" s="143">
        <v>0</v>
      </c>
      <c r="W166" s="144">
        <f>U166*V166</f>
        <v>0</v>
      </c>
      <c r="X166" s="144">
        <f t="shared" ref="X166:X173" si="158">V166*U166</f>
        <v>0</v>
      </c>
      <c r="Y166" s="145">
        <f>K166*V166</f>
        <v>0</v>
      </c>
      <c r="Z166" s="145">
        <f t="shared" ref="Z166:Z171" si="159">V166*L166</f>
        <v>0</v>
      </c>
      <c r="AA166" s="211">
        <v>15</v>
      </c>
      <c r="AB166" s="146">
        <v>129</v>
      </c>
      <c r="AC166" s="146"/>
      <c r="AD166" s="14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row>
    <row r="167" spans="1:57" ht="24.75" customHeight="1">
      <c r="A167" s="57"/>
      <c r="B167" s="141" t="s">
        <v>157</v>
      </c>
      <c r="C167" s="141" t="s">
        <v>158</v>
      </c>
      <c r="D167" s="142" t="s">
        <v>1190</v>
      </c>
      <c r="E167" s="33" t="s">
        <v>94</v>
      </c>
      <c r="F167" s="33" t="s">
        <v>18</v>
      </c>
      <c r="G167" s="33">
        <v>2</v>
      </c>
      <c r="H167" s="33" t="s">
        <v>26</v>
      </c>
      <c r="I167" s="33" t="s">
        <v>1443</v>
      </c>
      <c r="J167" s="33" t="s">
        <v>1608</v>
      </c>
      <c r="K167" s="33">
        <v>16</v>
      </c>
      <c r="L167" s="33">
        <v>3.6900000000000002E-2</v>
      </c>
      <c r="M167" s="33">
        <v>8</v>
      </c>
      <c r="N167" s="33">
        <v>320</v>
      </c>
      <c r="O167" s="33" t="s">
        <v>138</v>
      </c>
      <c r="P167" s="37" t="s">
        <v>159</v>
      </c>
      <c r="Q167" s="246" t="s">
        <v>27</v>
      </c>
      <c r="R167" s="34">
        <v>437.04</v>
      </c>
      <c r="S167" s="35">
        <f>R167*M167</f>
        <v>3496.32</v>
      </c>
      <c r="T167" s="36">
        <f t="shared" si="157"/>
        <v>437.04</v>
      </c>
      <c r="U167" s="36">
        <f t="shared" si="157"/>
        <v>3496.32</v>
      </c>
      <c r="V167" s="143">
        <v>0</v>
      </c>
      <c r="W167" s="144">
        <f>U167*V167</f>
        <v>0</v>
      </c>
      <c r="X167" s="144">
        <f t="shared" si="158"/>
        <v>0</v>
      </c>
      <c r="Y167" s="145">
        <f>K167*V167</f>
        <v>0</v>
      </c>
      <c r="Z167" s="145">
        <f t="shared" si="159"/>
        <v>0</v>
      </c>
      <c r="AA167" s="211">
        <v>12</v>
      </c>
      <c r="AB167" s="146">
        <v>111</v>
      </c>
      <c r="AC167" s="146"/>
      <c r="AD167" s="14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row>
    <row r="168" spans="1:57" ht="24.75" customHeight="1">
      <c r="A168" s="57"/>
      <c r="B168" s="141" t="s">
        <v>160</v>
      </c>
      <c r="C168" s="141" t="s">
        <v>161</v>
      </c>
      <c r="D168" s="142" t="s">
        <v>1190</v>
      </c>
      <c r="E168" s="33" t="s">
        <v>94</v>
      </c>
      <c r="F168" s="33" t="s">
        <v>18</v>
      </c>
      <c r="G168" s="33">
        <v>2</v>
      </c>
      <c r="H168" s="33" t="s">
        <v>26</v>
      </c>
      <c r="I168" s="33" t="s">
        <v>1443</v>
      </c>
      <c r="J168" s="33" t="s">
        <v>1608</v>
      </c>
      <c r="K168" s="33">
        <v>16</v>
      </c>
      <c r="L168" s="33">
        <v>3.6900000000000002E-2</v>
      </c>
      <c r="M168" s="33">
        <v>8</v>
      </c>
      <c r="N168" s="33">
        <v>320</v>
      </c>
      <c r="O168" s="33" t="s">
        <v>138</v>
      </c>
      <c r="P168" s="37" t="s">
        <v>162</v>
      </c>
      <c r="Q168" s="246" t="s">
        <v>54</v>
      </c>
      <c r="R168" s="34">
        <v>443.26</v>
      </c>
      <c r="S168" s="35">
        <f>R168*M168</f>
        <v>3546.08</v>
      </c>
      <c r="T168" s="36">
        <f t="shared" si="157"/>
        <v>443.26</v>
      </c>
      <c r="U168" s="36">
        <f t="shared" si="157"/>
        <v>3546.08</v>
      </c>
      <c r="V168" s="143">
        <v>0</v>
      </c>
      <c r="W168" s="144">
        <f>U168*V168</f>
        <v>0</v>
      </c>
      <c r="X168" s="144">
        <f t="shared" si="158"/>
        <v>0</v>
      </c>
      <c r="Y168" s="145">
        <f>K168*V168</f>
        <v>0</v>
      </c>
      <c r="Z168" s="145">
        <f t="shared" si="159"/>
        <v>0</v>
      </c>
      <c r="AA168" s="211">
        <v>3</v>
      </c>
      <c r="AB168" s="146">
        <v>44</v>
      </c>
      <c r="AC168" s="146"/>
      <c r="AD168" s="14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row>
    <row r="169" spans="1:57" ht="24.75" customHeight="1">
      <c r="A169" s="57"/>
      <c r="B169" s="141" t="s">
        <v>163</v>
      </c>
      <c r="C169" s="141" t="s">
        <v>164</v>
      </c>
      <c r="D169" s="142" t="s">
        <v>1190</v>
      </c>
      <c r="E169" s="33" t="s">
        <v>94</v>
      </c>
      <c r="F169" s="33" t="s">
        <v>18</v>
      </c>
      <c r="G169" s="33">
        <v>2</v>
      </c>
      <c r="H169" s="33" t="s">
        <v>26</v>
      </c>
      <c r="I169" s="33" t="s">
        <v>1443</v>
      </c>
      <c r="J169" s="33" t="s">
        <v>1608</v>
      </c>
      <c r="K169" s="33">
        <v>16</v>
      </c>
      <c r="L169" s="33">
        <v>3.6900000000000002E-2</v>
      </c>
      <c r="M169" s="33">
        <v>8</v>
      </c>
      <c r="N169" s="33">
        <v>320</v>
      </c>
      <c r="O169" s="33" t="s">
        <v>138</v>
      </c>
      <c r="P169" s="37" t="s">
        <v>164</v>
      </c>
      <c r="Q169" s="246" t="s">
        <v>27</v>
      </c>
      <c r="R169" s="34">
        <v>437.04</v>
      </c>
      <c r="S169" s="35">
        <f>R169*M169</f>
        <v>3496.32</v>
      </c>
      <c r="T169" s="36">
        <f t="shared" si="157"/>
        <v>437.04</v>
      </c>
      <c r="U169" s="36">
        <f t="shared" si="157"/>
        <v>3496.32</v>
      </c>
      <c r="V169" s="143">
        <v>0</v>
      </c>
      <c r="W169" s="144">
        <f>U169*V169</f>
        <v>0</v>
      </c>
      <c r="X169" s="144">
        <f t="shared" si="158"/>
        <v>0</v>
      </c>
      <c r="Y169" s="145">
        <f>K169*V169</f>
        <v>0</v>
      </c>
      <c r="Z169" s="145">
        <f t="shared" si="159"/>
        <v>0</v>
      </c>
      <c r="AA169" s="211">
        <v>26</v>
      </c>
      <c r="AB169" s="146">
        <v>219</v>
      </c>
      <c r="AC169" s="146"/>
      <c r="AD169" s="14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row>
    <row r="170" spans="1:57" s="3" customFormat="1" ht="24.75" customHeight="1">
      <c r="A170" s="131"/>
      <c r="B170" s="158" t="s">
        <v>165</v>
      </c>
      <c r="C170" s="158"/>
      <c r="D170" s="159"/>
      <c r="E170" s="31"/>
      <c r="F170" s="31"/>
      <c r="G170" s="31"/>
      <c r="H170" s="31"/>
      <c r="I170" s="31"/>
      <c r="J170" s="31"/>
      <c r="K170" s="31"/>
      <c r="L170" s="31"/>
      <c r="M170" s="31"/>
      <c r="N170" s="31"/>
      <c r="O170" s="31"/>
      <c r="P170" s="30"/>
      <c r="Q170" s="31"/>
      <c r="R170" s="45"/>
      <c r="S170" s="45"/>
      <c r="T170" s="45"/>
      <c r="U170" s="44"/>
      <c r="V170" s="7"/>
      <c r="W170" s="7"/>
      <c r="X170" s="7"/>
      <c r="Y170" s="7"/>
      <c r="Z170" s="7"/>
      <c r="AA170" s="211"/>
      <c r="AB170" s="146" t="str">
        <f t="shared" ref="AB170:AB174" si="160">IF(AA170=0,"VYPRODÁNO","SKLADEM")</f>
        <v>VYPRODÁNO</v>
      </c>
      <c r="AC170" s="146"/>
      <c r="AD170" s="147"/>
      <c r="AE170" s="57"/>
      <c r="AF170" s="161"/>
      <c r="AG170" s="161"/>
      <c r="AH170" s="161"/>
      <c r="AI170" s="161"/>
      <c r="AJ170" s="161"/>
      <c r="AK170" s="161"/>
      <c r="AL170" s="161"/>
      <c r="AM170" s="161"/>
      <c r="AN170" s="161"/>
      <c r="AO170" s="161"/>
      <c r="AP170" s="161"/>
      <c r="AQ170" s="161"/>
      <c r="AR170" s="161"/>
      <c r="AS170" s="161"/>
      <c r="AT170" s="161"/>
      <c r="AU170" s="161"/>
      <c r="AV170" s="161"/>
      <c r="AW170" s="161"/>
      <c r="AX170" s="161"/>
      <c r="AY170" s="161"/>
      <c r="AZ170" s="161"/>
      <c r="BA170" s="161"/>
      <c r="BB170" s="161"/>
      <c r="BC170" s="161"/>
      <c r="BD170" s="161"/>
      <c r="BE170" s="161"/>
    </row>
    <row r="171" spans="1:57" ht="24.75" customHeight="1">
      <c r="A171" s="57"/>
      <c r="B171" s="141" t="s">
        <v>166</v>
      </c>
      <c r="C171" s="141" t="s">
        <v>997</v>
      </c>
      <c r="D171" s="142" t="s">
        <v>1190</v>
      </c>
      <c r="E171" s="33" t="s">
        <v>67</v>
      </c>
      <c r="F171" s="33" t="s">
        <v>18</v>
      </c>
      <c r="G171" s="33">
        <v>1</v>
      </c>
      <c r="H171" s="33" t="s">
        <v>26</v>
      </c>
      <c r="I171" s="33" t="s">
        <v>1359</v>
      </c>
      <c r="J171" s="33" t="s">
        <v>1609</v>
      </c>
      <c r="K171" s="33">
        <v>12</v>
      </c>
      <c r="L171" s="33">
        <v>2.4E-2</v>
      </c>
      <c r="M171" s="33">
        <v>12</v>
      </c>
      <c r="N171" s="33">
        <v>151.19999999999999</v>
      </c>
      <c r="O171" s="33" t="s">
        <v>124</v>
      </c>
      <c r="P171" s="37" t="s">
        <v>167</v>
      </c>
      <c r="Q171" s="245" t="s">
        <v>1817</v>
      </c>
      <c r="R171" s="34">
        <v>232.58</v>
      </c>
      <c r="S171" s="35">
        <f t="shared" ref="S171" si="161">R171*M171</f>
        <v>2790.96</v>
      </c>
      <c r="T171" s="36">
        <f>R171*(1-$C$13)</f>
        <v>232.58</v>
      </c>
      <c r="U171" s="36">
        <f>S171*(1-$C$13)</f>
        <v>2790.96</v>
      </c>
      <c r="V171" s="143">
        <v>0</v>
      </c>
      <c r="W171" s="144">
        <f>U171*V171</f>
        <v>0</v>
      </c>
      <c r="X171" s="144">
        <f t="shared" si="158"/>
        <v>0</v>
      </c>
      <c r="Y171" s="145">
        <f>K171*V171</f>
        <v>0</v>
      </c>
      <c r="Z171" s="145">
        <f t="shared" si="159"/>
        <v>0</v>
      </c>
      <c r="AA171" s="211"/>
      <c r="AB171" s="146">
        <v>8</v>
      </c>
      <c r="AC171" s="146"/>
      <c r="AD171" s="14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row>
    <row r="172" spans="1:57" ht="24.75" customHeight="1">
      <c r="A172" s="57"/>
      <c r="B172" s="158" t="s">
        <v>1360</v>
      </c>
      <c r="C172" s="158"/>
      <c r="D172" s="159"/>
      <c r="E172" s="31"/>
      <c r="F172" s="31"/>
      <c r="G172" s="31"/>
      <c r="H172" s="31"/>
      <c r="I172" s="31"/>
      <c r="J172" s="31"/>
      <c r="K172" s="31"/>
      <c r="L172" s="31"/>
      <c r="M172" s="31"/>
      <c r="N172" s="31"/>
      <c r="O172" s="31"/>
      <c r="P172" s="30"/>
      <c r="Q172" s="31"/>
      <c r="R172" s="45"/>
      <c r="S172" s="45"/>
      <c r="T172" s="45"/>
      <c r="U172" s="45"/>
      <c r="V172" s="12"/>
      <c r="W172" s="12"/>
      <c r="X172" s="12">
        <f t="shared" si="158"/>
        <v>0</v>
      </c>
      <c r="Y172" s="12"/>
      <c r="Z172" s="7"/>
      <c r="AA172" s="211"/>
      <c r="AB172" s="146"/>
      <c r="AC172" s="146"/>
      <c r="AD172" s="14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row>
    <row r="173" spans="1:57" ht="24.75" customHeight="1">
      <c r="A173" s="57"/>
      <c r="B173" s="166" t="s">
        <v>1361</v>
      </c>
      <c r="C173" s="166" t="s">
        <v>1710</v>
      </c>
      <c r="D173" s="142" t="s">
        <v>1190</v>
      </c>
      <c r="E173" s="33" t="s">
        <v>70</v>
      </c>
      <c r="F173" s="33" t="s">
        <v>18</v>
      </c>
      <c r="G173" s="33">
        <v>1</v>
      </c>
      <c r="H173" s="33" t="s">
        <v>26</v>
      </c>
      <c r="I173" s="33" t="s">
        <v>1445</v>
      </c>
      <c r="J173" s="33" t="s">
        <v>1610</v>
      </c>
      <c r="K173" s="33">
        <v>20.3</v>
      </c>
      <c r="L173" s="33">
        <v>4.2999999999999997E-2</v>
      </c>
      <c r="M173" s="33">
        <v>40</v>
      </c>
      <c r="N173" s="33">
        <v>55</v>
      </c>
      <c r="O173" s="33" t="s">
        <v>1362</v>
      </c>
      <c r="P173" s="37"/>
      <c r="Q173" s="247" t="s">
        <v>27</v>
      </c>
      <c r="R173" s="34">
        <v>148.1</v>
      </c>
      <c r="S173" s="35">
        <f t="shared" ref="S173" si="162">R173*M173</f>
        <v>5924</v>
      </c>
      <c r="T173" s="36">
        <f t="shared" ref="T173" si="163">R173*(1-$C$13)</f>
        <v>148.1</v>
      </c>
      <c r="U173" s="36">
        <f t="shared" ref="U173" si="164">S173*(1-$C$13)</f>
        <v>5924</v>
      </c>
      <c r="V173" s="143">
        <v>0</v>
      </c>
      <c r="W173" s="144">
        <f>U173*V173</f>
        <v>0</v>
      </c>
      <c r="X173" s="144">
        <f t="shared" si="158"/>
        <v>0</v>
      </c>
      <c r="Y173" s="145">
        <f>K173*V173</f>
        <v>0</v>
      </c>
      <c r="Z173" s="145">
        <f>V173*L173</f>
        <v>0</v>
      </c>
      <c r="AA173" s="211">
        <v>10</v>
      </c>
      <c r="AB173" s="146">
        <v>438</v>
      </c>
      <c r="AC173" s="146"/>
      <c r="AD173" s="14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row>
    <row r="174" spans="1:57" s="3" customFormat="1" ht="24.75" customHeight="1">
      <c r="A174" s="131"/>
      <c r="B174" s="158" t="s">
        <v>172</v>
      </c>
      <c r="C174" s="158"/>
      <c r="D174" s="159"/>
      <c r="E174" s="31"/>
      <c r="F174" s="31"/>
      <c r="G174" s="31"/>
      <c r="H174" s="31"/>
      <c r="I174" s="31"/>
      <c r="J174" s="31"/>
      <c r="K174" s="31"/>
      <c r="L174" s="31"/>
      <c r="M174" s="31"/>
      <c r="N174" s="31"/>
      <c r="O174" s="31"/>
      <c r="P174" s="30"/>
      <c r="Q174" s="31"/>
      <c r="R174" s="45"/>
      <c r="S174" s="45"/>
      <c r="T174" s="44"/>
      <c r="U174" s="44"/>
      <c r="V174" s="7"/>
      <c r="W174" s="7"/>
      <c r="X174" s="7"/>
      <c r="Y174" s="7"/>
      <c r="Z174" s="7"/>
      <c r="AA174" s="211"/>
      <c r="AB174" s="146" t="str">
        <f t="shared" si="160"/>
        <v>VYPRODÁNO</v>
      </c>
      <c r="AC174" s="146"/>
      <c r="AD174" s="147"/>
      <c r="AE174" s="57"/>
      <c r="AF174" s="161"/>
      <c r="AG174" s="161"/>
      <c r="AH174" s="161"/>
      <c r="AI174" s="161"/>
      <c r="AJ174" s="161"/>
      <c r="AK174" s="161"/>
      <c r="AL174" s="161"/>
      <c r="AM174" s="161"/>
      <c r="AN174" s="161"/>
      <c r="AO174" s="161"/>
      <c r="AP174" s="161"/>
      <c r="AQ174" s="161"/>
      <c r="AR174" s="161"/>
      <c r="AS174" s="161"/>
      <c r="AT174" s="161"/>
      <c r="AU174" s="161"/>
      <c r="AV174" s="161"/>
      <c r="AW174" s="161"/>
      <c r="AX174" s="161"/>
      <c r="AY174" s="161"/>
      <c r="AZ174" s="161"/>
      <c r="BA174" s="161"/>
      <c r="BB174" s="161"/>
      <c r="BC174" s="161"/>
      <c r="BD174" s="161"/>
      <c r="BE174" s="161"/>
    </row>
    <row r="175" spans="1:57" ht="24.75" customHeight="1">
      <c r="A175" s="57"/>
      <c r="B175" s="141" t="s">
        <v>173</v>
      </c>
      <c r="C175" s="141" t="s">
        <v>998</v>
      </c>
      <c r="D175" s="142" t="s">
        <v>1190</v>
      </c>
      <c r="E175" s="33" t="s">
        <v>98</v>
      </c>
      <c r="F175" s="33" t="s">
        <v>18</v>
      </c>
      <c r="G175" s="33">
        <v>1</v>
      </c>
      <c r="H175" s="33" t="s">
        <v>26</v>
      </c>
      <c r="I175" s="33" t="s">
        <v>1444</v>
      </c>
      <c r="J175" s="33" t="s">
        <v>1611</v>
      </c>
      <c r="K175" s="33">
        <v>19.5</v>
      </c>
      <c r="L175" s="33">
        <v>0.04</v>
      </c>
      <c r="M175" s="33">
        <v>18</v>
      </c>
      <c r="N175" s="33">
        <v>197</v>
      </c>
      <c r="O175" s="33" t="s">
        <v>138</v>
      </c>
      <c r="P175" s="37" t="s">
        <v>174</v>
      </c>
      <c r="Q175" s="245" t="s">
        <v>27</v>
      </c>
      <c r="R175" s="34">
        <v>255.84</v>
      </c>
      <c r="S175" s="35">
        <f>R175*M175</f>
        <v>4605.12</v>
      </c>
      <c r="T175" s="36">
        <f t="shared" ref="T175:U178" si="165">R175*(1-$C$13)</f>
        <v>255.84</v>
      </c>
      <c r="U175" s="36">
        <f t="shared" si="165"/>
        <v>4605.12</v>
      </c>
      <c r="V175" s="143">
        <v>0</v>
      </c>
      <c r="W175" s="144">
        <f>U175*V175</f>
        <v>0</v>
      </c>
      <c r="X175" s="144">
        <f>V175*U175</f>
        <v>0</v>
      </c>
      <c r="Y175" s="145">
        <f>K175*V175</f>
        <v>0</v>
      </c>
      <c r="Z175" s="145">
        <f>V175*L175</f>
        <v>0</v>
      </c>
      <c r="AA175" s="211">
        <v>12</v>
      </c>
      <c r="AB175" s="146">
        <v>136</v>
      </c>
      <c r="AC175" s="146"/>
      <c r="AD175" s="14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row>
    <row r="176" spans="1:57" ht="24.75" hidden="1" customHeight="1">
      <c r="A176" s="57"/>
      <c r="B176" s="141" t="s">
        <v>175</v>
      </c>
      <c r="C176" s="141" t="s">
        <v>999</v>
      </c>
      <c r="D176" s="167" t="s">
        <v>1190</v>
      </c>
      <c r="E176" s="33" t="s">
        <v>67</v>
      </c>
      <c r="F176" s="33" t="s">
        <v>18</v>
      </c>
      <c r="G176" s="33">
        <v>1</v>
      </c>
      <c r="H176" s="33" t="s">
        <v>26</v>
      </c>
      <c r="I176" s="33">
        <v>125</v>
      </c>
      <c r="J176" s="33"/>
      <c r="K176" s="33">
        <v>12.2</v>
      </c>
      <c r="L176" s="33">
        <v>2.9000000000000001E-2</v>
      </c>
      <c r="M176" s="33">
        <v>12</v>
      </c>
      <c r="N176" s="33">
        <v>172</v>
      </c>
      <c r="O176" s="33" t="s">
        <v>124</v>
      </c>
      <c r="P176" s="37" t="s">
        <v>176</v>
      </c>
      <c r="Q176" s="245" t="s">
        <v>54</v>
      </c>
      <c r="R176" s="34">
        <v>226.49</v>
      </c>
      <c r="S176" s="35">
        <f>R176*M176</f>
        <v>2717.88</v>
      </c>
      <c r="T176" s="36">
        <f t="shared" si="165"/>
        <v>226.49</v>
      </c>
      <c r="U176" s="36">
        <f t="shared" si="165"/>
        <v>2717.88</v>
      </c>
      <c r="V176" s="143">
        <v>0</v>
      </c>
      <c r="W176" s="144">
        <f>U176*V176</f>
        <v>0</v>
      </c>
      <c r="X176" s="144">
        <f>V176*U176</f>
        <v>0</v>
      </c>
      <c r="Y176" s="145">
        <f>K176*V176</f>
        <v>0</v>
      </c>
      <c r="Z176" s="145">
        <f>V176*L176</f>
        <v>0</v>
      </c>
      <c r="AA176" s="211"/>
      <c r="AB176" s="146">
        <v>0</v>
      </c>
      <c r="AC176" s="146"/>
      <c r="AD176" s="14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row>
    <row r="177" spans="1:63" ht="24.75" hidden="1" customHeight="1">
      <c r="A177" s="57"/>
      <c r="B177" s="141" t="s">
        <v>177</v>
      </c>
      <c r="C177" s="141" t="s">
        <v>178</v>
      </c>
      <c r="D177" s="162"/>
      <c r="E177" s="33" t="s">
        <v>67</v>
      </c>
      <c r="F177" s="33" t="s">
        <v>18</v>
      </c>
      <c r="G177" s="33">
        <v>1</v>
      </c>
      <c r="H177" s="33" t="s">
        <v>26</v>
      </c>
      <c r="I177" s="33">
        <v>125</v>
      </c>
      <c r="J177" s="33"/>
      <c r="K177" s="33">
        <v>14</v>
      </c>
      <c r="L177" s="33">
        <v>0.03</v>
      </c>
      <c r="M177" s="33">
        <v>12</v>
      </c>
      <c r="N177" s="33">
        <v>163</v>
      </c>
      <c r="O177" s="33" t="s">
        <v>134</v>
      </c>
      <c r="P177" s="37" t="s">
        <v>179</v>
      </c>
      <c r="Q177" s="38" t="s">
        <v>20</v>
      </c>
      <c r="R177" s="34">
        <v>322.31404958677689</v>
      </c>
      <c r="S177" s="35">
        <f>R177*M177</f>
        <v>3867.7685950413224</v>
      </c>
      <c r="T177" s="36">
        <f t="shared" si="165"/>
        <v>322.31404958677689</v>
      </c>
      <c r="U177" s="36">
        <f t="shared" si="165"/>
        <v>3867.7685950413224</v>
      </c>
      <c r="V177" s="143">
        <v>0</v>
      </c>
      <c r="W177" s="144">
        <f>U177*V177</f>
        <v>0</v>
      </c>
      <c r="X177" s="144">
        <f>V177*U177</f>
        <v>0</v>
      </c>
      <c r="Y177" s="145">
        <f>K177*V177</f>
        <v>0</v>
      </c>
      <c r="Z177" s="145">
        <f>V177*L177</f>
        <v>0</v>
      </c>
      <c r="AA177" s="211"/>
      <c r="AB177" s="146">
        <v>0</v>
      </c>
      <c r="AC177" s="146"/>
      <c r="AD177" s="14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row>
    <row r="178" spans="1:63" s="164" customFormat="1" ht="24.75" hidden="1" customHeight="1">
      <c r="A178" s="57"/>
      <c r="B178" s="141" t="s">
        <v>901</v>
      </c>
      <c r="C178" s="141" t="s">
        <v>902</v>
      </c>
      <c r="D178" s="162"/>
      <c r="E178" s="266">
        <v>44938</v>
      </c>
      <c r="F178" s="33" t="s">
        <v>18</v>
      </c>
      <c r="G178" s="33">
        <v>1</v>
      </c>
      <c r="H178" s="33" t="s">
        <v>26</v>
      </c>
      <c r="I178" s="33">
        <v>100</v>
      </c>
      <c r="J178" s="33"/>
      <c r="K178" s="33">
        <v>15</v>
      </c>
      <c r="L178" s="33">
        <v>2.9000000000000001E-2</v>
      </c>
      <c r="M178" s="33">
        <v>12</v>
      </c>
      <c r="N178" s="33"/>
      <c r="O178" s="33" t="s">
        <v>138</v>
      </c>
      <c r="P178" s="267" t="s">
        <v>903</v>
      </c>
      <c r="Q178" s="245" t="s">
        <v>897</v>
      </c>
      <c r="R178" s="34">
        <v>226.49</v>
      </c>
      <c r="S178" s="35">
        <f>R178*M178</f>
        <v>2717.88</v>
      </c>
      <c r="T178" s="36">
        <f t="shared" si="165"/>
        <v>226.49</v>
      </c>
      <c r="U178" s="36">
        <f t="shared" si="165"/>
        <v>2717.88</v>
      </c>
      <c r="V178" s="143">
        <v>0</v>
      </c>
      <c r="W178" s="144">
        <f>U178*V178</f>
        <v>0</v>
      </c>
      <c r="X178" s="144">
        <f>V178*U178</f>
        <v>0</v>
      </c>
      <c r="Y178" s="145">
        <f>K178*V178</f>
        <v>0</v>
      </c>
      <c r="Z178" s="145">
        <f>V178*L178</f>
        <v>0</v>
      </c>
      <c r="AA178" s="219"/>
      <c r="AB178" s="146">
        <v>0</v>
      </c>
      <c r="AC178" s="146"/>
      <c r="AD178" s="160"/>
      <c r="AE178" s="161"/>
      <c r="AF178" s="57"/>
      <c r="AG178" s="57"/>
      <c r="AH178" s="173"/>
      <c r="AI178" s="174"/>
      <c r="AJ178" s="174"/>
      <c r="AK178" s="174"/>
      <c r="AL178" s="174"/>
      <c r="AM178" s="174"/>
      <c r="AN178" s="174"/>
      <c r="AO178" s="174"/>
      <c r="AP178" s="174"/>
      <c r="AQ178" s="174"/>
      <c r="AR178" s="174"/>
      <c r="AS178" s="174"/>
      <c r="AT178" s="174"/>
      <c r="AU178" s="174"/>
      <c r="AV178" s="174"/>
      <c r="AW178" s="174"/>
      <c r="AX178" s="174"/>
      <c r="AY178" s="174"/>
      <c r="AZ178" s="174"/>
      <c r="BA178" s="174"/>
      <c r="BB178" s="174"/>
      <c r="BC178" s="174"/>
      <c r="BD178" s="174"/>
      <c r="BE178" s="174"/>
    </row>
    <row r="179" spans="1:63" s="3" customFormat="1" ht="24.75" customHeight="1">
      <c r="A179" s="131"/>
      <c r="B179" s="158" t="s">
        <v>180</v>
      </c>
      <c r="C179" s="158"/>
      <c r="D179" s="159"/>
      <c r="E179" s="31"/>
      <c r="F179" s="31"/>
      <c r="G179" s="31"/>
      <c r="H179" s="31"/>
      <c r="I179" s="31"/>
      <c r="J179" s="31"/>
      <c r="K179" s="31"/>
      <c r="L179" s="31"/>
      <c r="M179" s="31"/>
      <c r="N179" s="31"/>
      <c r="O179" s="31"/>
      <c r="P179" s="30"/>
      <c r="Q179" s="31"/>
      <c r="R179" s="45"/>
      <c r="S179" s="45"/>
      <c r="T179" s="44"/>
      <c r="U179" s="44"/>
      <c r="V179" s="7"/>
      <c r="W179" s="7"/>
      <c r="X179" s="7"/>
      <c r="Y179" s="7"/>
      <c r="Z179" s="7"/>
      <c r="AA179" s="211"/>
      <c r="AB179" s="146"/>
      <c r="AC179" s="146"/>
      <c r="AD179" s="147"/>
      <c r="AE179" s="57"/>
      <c r="AF179" s="161"/>
      <c r="AG179" s="161"/>
      <c r="AH179" s="161"/>
      <c r="AI179" s="161"/>
      <c r="AJ179" s="161"/>
      <c r="AK179" s="161"/>
      <c r="AL179" s="161"/>
      <c r="AM179" s="161"/>
      <c r="AN179" s="161"/>
      <c r="AO179" s="161"/>
      <c r="AP179" s="161"/>
      <c r="AQ179" s="161"/>
      <c r="AR179" s="161"/>
      <c r="AS179" s="161"/>
      <c r="AT179" s="161"/>
      <c r="AU179" s="161"/>
      <c r="AV179" s="161"/>
      <c r="AW179" s="161"/>
      <c r="AX179" s="161"/>
      <c r="AY179" s="161"/>
      <c r="AZ179" s="161"/>
      <c r="BA179" s="161"/>
      <c r="BB179" s="161"/>
      <c r="BC179" s="161"/>
      <c r="BD179" s="161"/>
      <c r="BE179" s="161"/>
    </row>
    <row r="180" spans="1:63" ht="24.75" customHeight="1">
      <c r="A180" s="57"/>
      <c r="B180" s="141" t="s">
        <v>181</v>
      </c>
      <c r="C180" s="141" t="s">
        <v>1000</v>
      </c>
      <c r="D180" s="142" t="s">
        <v>1190</v>
      </c>
      <c r="E180" s="33" t="s">
        <v>67</v>
      </c>
      <c r="F180" s="33" t="s">
        <v>18</v>
      </c>
      <c r="G180" s="33">
        <v>1</v>
      </c>
      <c r="H180" s="33" t="s">
        <v>26</v>
      </c>
      <c r="I180" s="33" t="s">
        <v>1442</v>
      </c>
      <c r="J180" s="33" t="s">
        <v>1612</v>
      </c>
      <c r="K180" s="33">
        <v>21.8</v>
      </c>
      <c r="L180" s="33">
        <v>4.5999999999999999E-2</v>
      </c>
      <c r="M180" s="33">
        <v>12</v>
      </c>
      <c r="N180" s="33">
        <v>245</v>
      </c>
      <c r="O180" s="33" t="s">
        <v>138</v>
      </c>
      <c r="P180" s="37" t="s">
        <v>182</v>
      </c>
      <c r="Q180" s="245" t="s">
        <v>27</v>
      </c>
      <c r="R180" s="34">
        <v>325.51</v>
      </c>
      <c r="S180" s="35">
        <f>R180*M180</f>
        <v>3906.12</v>
      </c>
      <c r="T180" s="36">
        <f>R180*(1-$C$13)</f>
        <v>325.51</v>
      </c>
      <c r="U180" s="36">
        <f>S180*(1-$C$13)</f>
        <v>3906.12</v>
      </c>
      <c r="V180" s="143">
        <v>0</v>
      </c>
      <c r="W180" s="144">
        <f>U180*V180</f>
        <v>0</v>
      </c>
      <c r="X180" s="144">
        <f>V180*U180</f>
        <v>0</v>
      </c>
      <c r="Y180" s="145">
        <f>K180*V180</f>
        <v>0</v>
      </c>
      <c r="Z180" s="145">
        <f>V180*L180</f>
        <v>0</v>
      </c>
      <c r="AA180" s="308">
        <v>26</v>
      </c>
      <c r="AB180" s="146">
        <v>253</v>
      </c>
      <c r="AC180" s="146"/>
      <c r="AD180" s="14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row>
    <row r="181" spans="1:63" ht="24.75" customHeight="1">
      <c r="A181" s="57"/>
      <c r="B181" s="158" t="s">
        <v>1812</v>
      </c>
      <c r="C181" s="158"/>
      <c r="D181" s="7"/>
      <c r="E181" s="31"/>
      <c r="F181" s="31"/>
      <c r="G181" s="31"/>
      <c r="H181" s="31"/>
      <c r="I181" s="31"/>
      <c r="J181" s="31"/>
      <c r="K181" s="31"/>
      <c r="L181" s="31"/>
      <c r="M181" s="31"/>
      <c r="N181" s="31"/>
      <c r="O181" s="31"/>
      <c r="P181" s="30"/>
      <c r="Q181" s="31"/>
      <c r="R181" s="45"/>
      <c r="S181" s="45"/>
      <c r="T181" s="45"/>
      <c r="U181" s="45"/>
      <c r="V181" s="12"/>
      <c r="W181" s="12"/>
      <c r="X181" s="12"/>
      <c r="Y181" s="12"/>
      <c r="Z181" s="12"/>
      <c r="AA181" s="308"/>
      <c r="AB181" s="146"/>
      <c r="AC181" s="146"/>
      <c r="AD181" s="14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row>
    <row r="182" spans="1:63" ht="24.75" customHeight="1">
      <c r="A182" s="57"/>
      <c r="B182" s="141" t="s">
        <v>1813</v>
      </c>
      <c r="C182" s="166" t="s">
        <v>1814</v>
      </c>
      <c r="D182" s="210" t="s">
        <v>1190</v>
      </c>
      <c r="E182" s="33" t="s">
        <v>36</v>
      </c>
      <c r="F182" s="33" t="s">
        <v>18</v>
      </c>
      <c r="G182" s="33">
        <v>1</v>
      </c>
      <c r="H182" s="33" t="s">
        <v>26</v>
      </c>
      <c r="I182" s="33" t="s">
        <v>1445</v>
      </c>
      <c r="J182" s="33" t="s">
        <v>1815</v>
      </c>
      <c r="K182" s="33">
        <v>27</v>
      </c>
      <c r="L182" s="33">
        <v>5.0999999999999997E-2</v>
      </c>
      <c r="M182" s="33">
        <v>36</v>
      </c>
      <c r="N182" s="33">
        <v>79.2</v>
      </c>
      <c r="O182" s="33" t="s">
        <v>138</v>
      </c>
      <c r="P182" s="314" t="s">
        <v>1816</v>
      </c>
      <c r="Q182" s="245" t="s">
        <v>1817</v>
      </c>
      <c r="R182" s="34">
        <v>236.74</v>
      </c>
      <c r="S182" s="35">
        <f t="shared" ref="S182" si="166">R182*M182</f>
        <v>8522.64</v>
      </c>
      <c r="T182" s="36">
        <f t="shared" ref="T182" si="167">R182*(1-$C$13)</f>
        <v>236.74</v>
      </c>
      <c r="U182" s="36">
        <f t="shared" ref="U182" si="168">S182*(1-$C$13)</f>
        <v>8522.64</v>
      </c>
      <c r="V182" s="143">
        <v>0</v>
      </c>
      <c r="W182" s="144">
        <f t="shared" ref="W182" si="169">U182*V182</f>
        <v>0</v>
      </c>
      <c r="X182" s="144">
        <f t="shared" ref="X182" si="170">V182*U182</f>
        <v>0</v>
      </c>
      <c r="Y182" s="145">
        <f t="shared" ref="Y182" si="171">K182*V182</f>
        <v>0</v>
      </c>
      <c r="Z182" s="145">
        <f t="shared" ref="Z182" si="172">V182*L182</f>
        <v>0</v>
      </c>
      <c r="AA182" s="308"/>
      <c r="AB182" s="146">
        <v>0</v>
      </c>
      <c r="AC182" s="146"/>
      <c r="AD182" s="14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row>
    <row r="183" spans="1:63" s="3" customFormat="1" ht="24.75" customHeight="1">
      <c r="A183" s="131"/>
      <c r="B183" s="158" t="s">
        <v>186</v>
      </c>
      <c r="C183" s="158"/>
      <c r="D183" s="7"/>
      <c r="E183" s="31"/>
      <c r="F183" s="31"/>
      <c r="G183" s="31"/>
      <c r="H183" s="31"/>
      <c r="I183" s="31"/>
      <c r="J183" s="31"/>
      <c r="K183" s="31"/>
      <c r="L183" s="31"/>
      <c r="M183" s="31"/>
      <c r="N183" s="31"/>
      <c r="O183" s="31"/>
      <c r="P183" s="30"/>
      <c r="Q183" s="31"/>
      <c r="R183" s="45"/>
      <c r="S183" s="45"/>
      <c r="T183" s="44"/>
      <c r="U183" s="44"/>
      <c r="V183" s="7"/>
      <c r="W183" s="7"/>
      <c r="X183" s="7"/>
      <c r="Y183" s="7"/>
      <c r="Z183" s="7"/>
      <c r="AA183" s="308"/>
      <c r="AB183" s="146" t="str">
        <f t="shared" ref="AB183:AB185" si="173">IF(AA183=0,"VYPRODÁNO","SKLADEM")</f>
        <v>VYPRODÁNO</v>
      </c>
      <c r="AC183" s="146"/>
      <c r="AD183" s="147"/>
      <c r="AE183" s="57"/>
      <c r="AF183" s="161"/>
      <c r="AG183" s="161"/>
      <c r="AH183" s="161"/>
      <c r="AI183" s="161"/>
      <c r="AJ183" s="161"/>
      <c r="AK183" s="161"/>
      <c r="AL183" s="161"/>
      <c r="AM183" s="161"/>
      <c r="AN183" s="161"/>
      <c r="AO183" s="161"/>
      <c r="AP183" s="161"/>
      <c r="AQ183" s="161"/>
      <c r="AR183" s="161"/>
      <c r="AS183" s="161"/>
      <c r="AT183" s="161"/>
      <c r="AU183" s="161"/>
      <c r="AV183" s="161"/>
      <c r="AW183" s="161"/>
      <c r="AX183" s="161"/>
      <c r="AY183" s="161"/>
      <c r="AZ183" s="161"/>
      <c r="BA183" s="161"/>
      <c r="BB183" s="161"/>
      <c r="BC183" s="161"/>
      <c r="BD183" s="161"/>
      <c r="BE183" s="161"/>
    </row>
    <row r="184" spans="1:63" ht="24.75" customHeight="1">
      <c r="A184" s="57"/>
      <c r="B184" s="141" t="s">
        <v>187</v>
      </c>
      <c r="C184" s="141" t="s">
        <v>1001</v>
      </c>
      <c r="D184" s="142" t="s">
        <v>1190</v>
      </c>
      <c r="E184" s="33" t="s">
        <v>67</v>
      </c>
      <c r="F184" s="33" t="s">
        <v>18</v>
      </c>
      <c r="G184" s="33">
        <v>1</v>
      </c>
      <c r="H184" s="33" t="s">
        <v>26</v>
      </c>
      <c r="I184" s="33" t="s">
        <v>1444</v>
      </c>
      <c r="J184" s="33" t="s">
        <v>1613</v>
      </c>
      <c r="K184" s="33">
        <v>18.7</v>
      </c>
      <c r="L184" s="33">
        <v>3.9E-2</v>
      </c>
      <c r="M184" s="33">
        <v>12</v>
      </c>
      <c r="N184" s="33">
        <v>252</v>
      </c>
      <c r="O184" s="33" t="s">
        <v>87</v>
      </c>
      <c r="P184" s="37" t="s">
        <v>188</v>
      </c>
      <c r="Q184" s="38" t="s">
        <v>27</v>
      </c>
      <c r="R184" s="34">
        <v>372.73</v>
      </c>
      <c r="S184" s="35">
        <f>R184*M184</f>
        <v>4472.76</v>
      </c>
      <c r="T184" s="36">
        <f>R184*(1-$C$13)</f>
        <v>372.73</v>
      </c>
      <c r="U184" s="36">
        <f>S184*(1-$C$13)</f>
        <v>4472.76</v>
      </c>
      <c r="V184" s="143">
        <v>0</v>
      </c>
      <c r="W184" s="144">
        <f>U184*V184</f>
        <v>0</v>
      </c>
      <c r="X184" s="144">
        <f>V184*U184</f>
        <v>0</v>
      </c>
      <c r="Y184" s="145">
        <f>K184*V184</f>
        <v>0</v>
      </c>
      <c r="Z184" s="145">
        <f>V184*L184</f>
        <v>0</v>
      </c>
      <c r="AA184" s="308">
        <v>69</v>
      </c>
      <c r="AB184" s="146">
        <v>0</v>
      </c>
      <c r="AC184" s="146"/>
      <c r="AD184" s="147"/>
      <c r="AE184" s="161"/>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row>
    <row r="185" spans="1:63" s="3" customFormat="1" ht="24.75" customHeight="1">
      <c r="A185" s="131"/>
      <c r="B185" s="158" t="s">
        <v>907</v>
      </c>
      <c r="C185" s="158"/>
      <c r="D185" s="159"/>
      <c r="E185" s="31"/>
      <c r="F185" s="31"/>
      <c r="G185" s="31"/>
      <c r="H185" s="31"/>
      <c r="I185" s="31"/>
      <c r="J185" s="31"/>
      <c r="K185" s="31"/>
      <c r="L185" s="31"/>
      <c r="M185" s="31"/>
      <c r="N185" s="31"/>
      <c r="O185" s="31"/>
      <c r="P185" s="30"/>
      <c r="Q185" s="31"/>
      <c r="R185" s="45"/>
      <c r="S185" s="45"/>
      <c r="T185" s="44"/>
      <c r="U185" s="44"/>
      <c r="V185" s="7"/>
      <c r="W185" s="7"/>
      <c r="X185" s="7"/>
      <c r="Y185" s="7"/>
      <c r="Z185" s="7"/>
      <c r="AA185" s="309"/>
      <c r="AB185" s="146" t="str">
        <f t="shared" si="173"/>
        <v>VYPRODÁNO</v>
      </c>
      <c r="AC185" s="146"/>
      <c r="AD185" s="147"/>
      <c r="AE185" s="57"/>
      <c r="AF185" s="161"/>
      <c r="AG185" s="161"/>
      <c r="AH185" s="161"/>
      <c r="AI185" s="161"/>
      <c r="AJ185" s="161"/>
      <c r="AK185" s="161"/>
      <c r="AL185" s="161"/>
      <c r="AM185" s="161"/>
      <c r="AN185" s="161"/>
      <c r="AO185" s="161"/>
      <c r="AP185" s="161"/>
      <c r="AQ185" s="161"/>
      <c r="AR185" s="161"/>
      <c r="AS185" s="161"/>
      <c r="AT185" s="161"/>
      <c r="AU185" s="161"/>
      <c r="AV185" s="161"/>
      <c r="AW185" s="161"/>
      <c r="AX185" s="161"/>
      <c r="AY185" s="161"/>
      <c r="AZ185" s="161"/>
      <c r="BA185" s="161"/>
      <c r="BB185" s="161"/>
      <c r="BC185" s="161"/>
      <c r="BD185" s="161"/>
      <c r="BE185" s="161"/>
    </row>
    <row r="186" spans="1:63" s="3" customFormat="1" ht="24.75" hidden="1" customHeight="1">
      <c r="A186" s="161"/>
      <c r="B186" s="141" t="s">
        <v>908</v>
      </c>
      <c r="C186" s="171" t="s">
        <v>909</v>
      </c>
      <c r="D186" s="175"/>
      <c r="E186" s="268" t="s">
        <v>193</v>
      </c>
      <c r="F186" s="242" t="s">
        <v>25</v>
      </c>
      <c r="G186" s="242">
        <v>1</v>
      </c>
      <c r="H186" s="242" t="s">
        <v>26</v>
      </c>
      <c r="I186" s="260"/>
      <c r="J186" s="260"/>
      <c r="K186" s="260"/>
      <c r="L186" s="242">
        <v>4.7E-2</v>
      </c>
      <c r="M186" s="242">
        <v>6</v>
      </c>
      <c r="N186" s="260"/>
      <c r="O186" s="242" t="s">
        <v>194</v>
      </c>
      <c r="P186" s="269" t="s">
        <v>910</v>
      </c>
      <c r="Q186" s="270" t="s">
        <v>897</v>
      </c>
      <c r="R186" s="271">
        <v>674.43</v>
      </c>
      <c r="S186" s="35">
        <f>R186*M186</f>
        <v>4046.58</v>
      </c>
      <c r="T186" s="36">
        <f>R186*(1-$C$13)</f>
        <v>674.43</v>
      </c>
      <c r="U186" s="36">
        <f>S186*(1-$C$13)</f>
        <v>4046.58</v>
      </c>
      <c r="V186" s="143">
        <v>0</v>
      </c>
      <c r="W186" s="144">
        <f>U186*V186</f>
        <v>0</v>
      </c>
      <c r="X186" s="144">
        <f t="shared" ref="X186:X195" si="174">V186*U186</f>
        <v>0</v>
      </c>
      <c r="Y186" s="145">
        <f>K186*V186</f>
        <v>0</v>
      </c>
      <c r="Z186" s="145">
        <f>V186*L186</f>
        <v>0</v>
      </c>
      <c r="AA186" s="211"/>
      <c r="AB186" s="146">
        <v>0</v>
      </c>
      <c r="AC186" s="146"/>
      <c r="AD186" s="147"/>
      <c r="AE186" s="57"/>
      <c r="AF186" s="161"/>
      <c r="AG186" s="161"/>
      <c r="AH186" s="161"/>
      <c r="AI186" s="161"/>
      <c r="AJ186" s="161"/>
      <c r="AK186" s="161"/>
      <c r="AL186" s="161"/>
      <c r="AM186" s="161"/>
      <c r="AN186" s="161"/>
      <c r="AO186" s="161"/>
      <c r="AP186" s="161"/>
      <c r="AQ186" s="161"/>
      <c r="AR186" s="161"/>
      <c r="AS186" s="161"/>
      <c r="AT186" s="161"/>
      <c r="AU186" s="161"/>
      <c r="AV186" s="161"/>
      <c r="AW186" s="161"/>
      <c r="AX186" s="161"/>
      <c r="AY186" s="161"/>
      <c r="AZ186" s="161"/>
      <c r="BA186" s="161"/>
      <c r="BB186" s="161"/>
      <c r="BC186" s="161"/>
      <c r="BD186" s="161"/>
      <c r="BE186" s="161"/>
    </row>
    <row r="187" spans="1:63" s="4" customFormat="1" ht="24.75" customHeight="1">
      <c r="A187" s="161"/>
      <c r="B187" s="141" t="s">
        <v>1304</v>
      </c>
      <c r="C187" s="171" t="s">
        <v>912</v>
      </c>
      <c r="D187" s="13" t="s">
        <v>1190</v>
      </c>
      <c r="E187" s="268" t="s">
        <v>193</v>
      </c>
      <c r="F187" s="242" t="s">
        <v>25</v>
      </c>
      <c r="G187" s="242">
        <v>1</v>
      </c>
      <c r="H187" s="242" t="s">
        <v>26</v>
      </c>
      <c r="I187" s="242" t="s">
        <v>1236</v>
      </c>
      <c r="J187" s="242" t="s">
        <v>1614</v>
      </c>
      <c r="K187" s="242">
        <v>27</v>
      </c>
      <c r="L187" s="242">
        <v>4.7E-2</v>
      </c>
      <c r="M187" s="242">
        <v>6</v>
      </c>
      <c r="N187" s="242">
        <v>489</v>
      </c>
      <c r="O187" s="242" t="s">
        <v>911</v>
      </c>
      <c r="P187" s="267" t="s">
        <v>910</v>
      </c>
      <c r="Q187" s="246" t="s">
        <v>20</v>
      </c>
      <c r="R187" s="271">
        <v>674.43</v>
      </c>
      <c r="S187" s="35">
        <f>R187*M187</f>
        <v>4046.58</v>
      </c>
      <c r="T187" s="36">
        <f>R187*(1-$C$13)</f>
        <v>674.43</v>
      </c>
      <c r="U187" s="36">
        <f>S187*(1-$C$13)</f>
        <v>4046.58</v>
      </c>
      <c r="V187" s="143">
        <v>0</v>
      </c>
      <c r="W187" s="144">
        <f>U187*V187</f>
        <v>0</v>
      </c>
      <c r="X187" s="144">
        <f t="shared" si="174"/>
        <v>0</v>
      </c>
      <c r="Y187" s="145">
        <f>K187*V187</f>
        <v>0</v>
      </c>
      <c r="Z187" s="145">
        <f>V187*L187</f>
        <v>0</v>
      </c>
      <c r="AA187" s="211">
        <v>1</v>
      </c>
      <c r="AB187" s="146">
        <v>8</v>
      </c>
      <c r="AC187" s="146"/>
      <c r="AD187" s="147"/>
      <c r="AE187" s="57"/>
      <c r="AF187" s="161"/>
      <c r="AG187" s="161"/>
      <c r="AH187" s="161"/>
      <c r="AI187" s="161"/>
      <c r="AJ187" s="161"/>
      <c r="AK187" s="161"/>
      <c r="AL187" s="161"/>
      <c r="AM187" s="161"/>
      <c r="AN187" s="161"/>
      <c r="AO187" s="161"/>
      <c r="AP187" s="161"/>
      <c r="AQ187" s="161"/>
      <c r="AR187" s="161"/>
      <c r="AS187" s="161"/>
      <c r="AT187" s="161"/>
      <c r="AU187" s="161"/>
      <c r="AV187" s="161"/>
      <c r="AW187" s="161"/>
      <c r="AX187" s="161"/>
      <c r="AY187" s="161"/>
      <c r="AZ187" s="161"/>
      <c r="BA187" s="161"/>
      <c r="BB187" s="161"/>
      <c r="BC187" s="161"/>
      <c r="BD187" s="161"/>
      <c r="BE187" s="161"/>
      <c r="BF187" s="3"/>
      <c r="BG187" s="3"/>
      <c r="BH187" s="3"/>
      <c r="BI187" s="3"/>
      <c r="BJ187" s="3"/>
      <c r="BK187" s="176"/>
    </row>
    <row r="188" spans="1:63" s="3" customFormat="1" ht="24.75" customHeight="1">
      <c r="A188" s="161"/>
      <c r="B188" s="158" t="s">
        <v>1722</v>
      </c>
      <c r="C188" s="176"/>
      <c r="D188" s="159"/>
      <c r="E188" s="31"/>
      <c r="F188" s="31"/>
      <c r="G188" s="31"/>
      <c r="H188" s="31"/>
      <c r="I188" s="31"/>
      <c r="J188" s="31"/>
      <c r="K188" s="31"/>
      <c r="L188" s="31"/>
      <c r="M188" s="31"/>
      <c r="N188" s="31"/>
      <c r="O188" s="31"/>
      <c r="P188" s="30"/>
      <c r="Q188" s="31"/>
      <c r="R188" s="45"/>
      <c r="S188" s="45"/>
      <c r="T188" s="45"/>
      <c r="U188" s="45"/>
      <c r="V188" s="12"/>
      <c r="W188" s="12"/>
      <c r="X188" s="12">
        <f t="shared" si="174"/>
        <v>0</v>
      </c>
      <c r="Y188" s="12"/>
      <c r="Z188" s="7"/>
      <c r="AA188" s="219"/>
      <c r="AB188" s="146"/>
      <c r="AC188" s="146"/>
      <c r="AD188" s="147"/>
      <c r="AE188" s="57"/>
      <c r="AF188" s="161"/>
      <c r="AG188" s="161"/>
      <c r="AH188" s="161"/>
      <c r="AI188" s="161"/>
      <c r="AJ188" s="161"/>
      <c r="AK188" s="161"/>
      <c r="AL188" s="161"/>
      <c r="AM188" s="161"/>
      <c r="AN188" s="161"/>
      <c r="AO188" s="161"/>
      <c r="AP188" s="161"/>
      <c r="AQ188" s="161"/>
      <c r="AR188" s="161"/>
      <c r="AS188" s="161"/>
      <c r="AT188" s="161"/>
      <c r="AU188" s="161"/>
      <c r="AV188" s="161"/>
      <c r="AW188" s="161"/>
      <c r="AX188" s="161"/>
      <c r="AY188" s="161"/>
      <c r="AZ188" s="161"/>
      <c r="BA188" s="161"/>
      <c r="BB188" s="161"/>
      <c r="BC188" s="161"/>
      <c r="BD188" s="161"/>
      <c r="BE188" s="161"/>
    </row>
    <row r="189" spans="1:63" ht="24.75" customHeight="1">
      <c r="A189" s="57"/>
      <c r="B189" s="166" t="s">
        <v>189</v>
      </c>
      <c r="C189" s="166" t="s">
        <v>1331</v>
      </c>
      <c r="D189" s="142" t="s">
        <v>1190</v>
      </c>
      <c r="E189" s="33" t="s">
        <v>94</v>
      </c>
      <c r="F189" s="33" t="s">
        <v>18</v>
      </c>
      <c r="G189" s="33">
        <v>2</v>
      </c>
      <c r="H189" s="33" t="s">
        <v>26</v>
      </c>
      <c r="I189" s="242" t="s">
        <v>1443</v>
      </c>
      <c r="J189" s="33" t="s">
        <v>1615</v>
      </c>
      <c r="K189" s="33">
        <v>20</v>
      </c>
      <c r="L189" s="33">
        <v>4.8000000000000001E-2</v>
      </c>
      <c r="M189" s="33">
        <v>8</v>
      </c>
      <c r="N189" s="33">
        <v>350</v>
      </c>
      <c r="O189" s="33" t="s">
        <v>77</v>
      </c>
      <c r="P189" s="37" t="s">
        <v>190</v>
      </c>
      <c r="Q189" s="245" t="s">
        <v>27</v>
      </c>
      <c r="R189" s="34">
        <v>559.23</v>
      </c>
      <c r="S189" s="35">
        <f>R189*M189</f>
        <v>4473.84</v>
      </c>
      <c r="T189" s="36">
        <f>R189*(1-$C$13)</f>
        <v>559.23</v>
      </c>
      <c r="U189" s="36">
        <f>S189*(1-$C$13)</f>
        <v>4473.84</v>
      </c>
      <c r="V189" s="143">
        <v>0</v>
      </c>
      <c r="W189" s="144">
        <f>U189*V189</f>
        <v>0</v>
      </c>
      <c r="X189" s="144">
        <f t="shared" si="174"/>
        <v>0</v>
      </c>
      <c r="Y189" s="145">
        <f>K189*V189</f>
        <v>0</v>
      </c>
      <c r="Z189" s="145">
        <f>V189*L189</f>
        <v>0</v>
      </c>
      <c r="AA189" s="211">
        <v>50</v>
      </c>
      <c r="AB189" s="146">
        <v>404</v>
      </c>
      <c r="AC189" s="146"/>
      <c r="AD189" s="14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row>
    <row r="190" spans="1:63" ht="24.75" customHeight="1">
      <c r="A190" s="57"/>
      <c r="B190" s="158" t="s">
        <v>1398</v>
      </c>
      <c r="C190" s="176"/>
      <c r="D190" s="12"/>
      <c r="E190" s="31"/>
      <c r="F190" s="31"/>
      <c r="G190" s="31"/>
      <c r="H190" s="31"/>
      <c r="I190" s="31"/>
      <c r="J190" s="31"/>
      <c r="K190" s="31"/>
      <c r="L190" s="31"/>
      <c r="M190" s="31"/>
      <c r="N190" s="31"/>
      <c r="O190" s="31"/>
      <c r="P190" s="30"/>
      <c r="Q190" s="31"/>
      <c r="R190" s="45"/>
      <c r="S190" s="45"/>
      <c r="T190" s="45"/>
      <c r="U190" s="45"/>
      <c r="V190" s="12"/>
      <c r="W190" s="12"/>
      <c r="X190" s="12">
        <f t="shared" si="174"/>
        <v>0</v>
      </c>
      <c r="Y190" s="12"/>
      <c r="Z190" s="7"/>
      <c r="AA190" s="211"/>
      <c r="AB190" s="146"/>
      <c r="AC190" s="146"/>
      <c r="AD190" s="14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row>
    <row r="191" spans="1:63" ht="24.75" customHeight="1">
      <c r="A191" s="57"/>
      <c r="B191" s="166" t="s">
        <v>1397</v>
      </c>
      <c r="C191" s="166" t="s">
        <v>1682</v>
      </c>
      <c r="D191" s="142" t="s">
        <v>1190</v>
      </c>
      <c r="E191" s="42" t="s">
        <v>221</v>
      </c>
      <c r="F191" s="33" t="s">
        <v>25</v>
      </c>
      <c r="G191" s="33">
        <v>2</v>
      </c>
      <c r="H191" s="33" t="s">
        <v>26</v>
      </c>
      <c r="I191" s="242" t="s">
        <v>1631</v>
      </c>
      <c r="J191" s="242" t="s">
        <v>1616</v>
      </c>
      <c r="K191" s="33">
        <v>13</v>
      </c>
      <c r="L191" s="33">
        <v>3.9E-2</v>
      </c>
      <c r="M191" s="33">
        <v>2</v>
      </c>
      <c r="N191" s="33">
        <v>870</v>
      </c>
      <c r="O191" s="33" t="s">
        <v>1399</v>
      </c>
      <c r="P191" s="37"/>
      <c r="Q191" s="245" t="s">
        <v>1817</v>
      </c>
      <c r="R191" s="34">
        <v>1856.74</v>
      </c>
      <c r="S191" s="35">
        <f t="shared" ref="S191" si="175">R191*M191</f>
        <v>3713.48</v>
      </c>
      <c r="T191" s="36">
        <f t="shared" ref="T191" si="176">R191*(1-$C$13)</f>
        <v>1856.74</v>
      </c>
      <c r="U191" s="36">
        <f t="shared" ref="U191" si="177">S191*(1-$C$13)</f>
        <v>3713.48</v>
      </c>
      <c r="V191" s="143">
        <v>0</v>
      </c>
      <c r="W191" s="144">
        <f>U191*V191</f>
        <v>0</v>
      </c>
      <c r="X191" s="144">
        <f t="shared" si="174"/>
        <v>0</v>
      </c>
      <c r="Y191" s="145">
        <f>K191*V191</f>
        <v>0</v>
      </c>
      <c r="Z191" s="145">
        <f>V191*L191</f>
        <v>0</v>
      </c>
      <c r="AA191" s="211">
        <v>0</v>
      </c>
      <c r="AB191" s="146">
        <v>0</v>
      </c>
      <c r="AC191" s="146"/>
      <c r="AD191" s="14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row>
    <row r="192" spans="1:63" ht="24.75" customHeight="1">
      <c r="A192" s="57"/>
      <c r="B192" s="158" t="s">
        <v>1440</v>
      </c>
      <c r="C192" s="176"/>
      <c r="D192" s="12"/>
      <c r="E192" s="31"/>
      <c r="F192" s="31"/>
      <c r="G192" s="31"/>
      <c r="H192" s="31"/>
      <c r="I192" s="31"/>
      <c r="J192" s="31"/>
      <c r="K192" s="31"/>
      <c r="L192" s="31"/>
      <c r="M192" s="31"/>
      <c r="N192" s="31"/>
      <c r="O192" s="31"/>
      <c r="P192" s="30"/>
      <c r="Q192" s="31"/>
      <c r="R192" s="45"/>
      <c r="S192" s="45"/>
      <c r="T192" s="45"/>
      <c r="U192" s="45"/>
      <c r="V192" s="12"/>
      <c r="W192" s="12"/>
      <c r="X192" s="12">
        <f t="shared" si="174"/>
        <v>0</v>
      </c>
      <c r="Y192" s="12"/>
      <c r="Z192" s="7"/>
      <c r="AA192" s="211"/>
      <c r="AB192" s="146"/>
      <c r="AC192" s="146"/>
      <c r="AD192" s="14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row>
    <row r="193" spans="1:57" ht="24.75" customHeight="1">
      <c r="A193" s="57"/>
      <c r="B193" s="166" t="s">
        <v>1441</v>
      </c>
      <c r="C193" s="166" t="s">
        <v>1683</v>
      </c>
      <c r="D193" s="142" t="s">
        <v>1190</v>
      </c>
      <c r="E193" s="42" t="s">
        <v>193</v>
      </c>
      <c r="F193" s="33" t="s">
        <v>18</v>
      </c>
      <c r="G193" s="33">
        <v>2</v>
      </c>
      <c r="H193" s="33" t="s">
        <v>26</v>
      </c>
      <c r="I193" s="242" t="s">
        <v>1630</v>
      </c>
      <c r="J193" s="242" t="s">
        <v>1617</v>
      </c>
      <c r="K193" s="33">
        <v>13</v>
      </c>
      <c r="L193" s="33">
        <v>3.3000000000000002E-2</v>
      </c>
      <c r="M193" s="33">
        <v>6</v>
      </c>
      <c r="N193" s="33">
        <v>285</v>
      </c>
      <c r="O193" s="33" t="s">
        <v>1446</v>
      </c>
      <c r="P193" s="37"/>
      <c r="Q193" s="246" t="s">
        <v>1806</v>
      </c>
      <c r="R193" s="34">
        <v>511.87</v>
      </c>
      <c r="S193" s="35">
        <f t="shared" ref="S193" si="178">R193*M193</f>
        <v>3071.2200000000003</v>
      </c>
      <c r="T193" s="36">
        <f t="shared" ref="T193" si="179">R193*(1-$C$13)</f>
        <v>511.87</v>
      </c>
      <c r="U193" s="36">
        <f t="shared" ref="U193" si="180">S193*(1-$C$13)</f>
        <v>3071.2200000000003</v>
      </c>
      <c r="V193" s="143">
        <v>0</v>
      </c>
      <c r="W193" s="144">
        <f>U193*V193</f>
        <v>0</v>
      </c>
      <c r="X193" s="144">
        <f t="shared" si="174"/>
        <v>0</v>
      </c>
      <c r="Y193" s="145">
        <f>K193*V193</f>
        <v>0</v>
      </c>
      <c r="Z193" s="145">
        <f>V193*L193</f>
        <v>0</v>
      </c>
      <c r="AA193" s="211"/>
      <c r="AB193" s="146">
        <v>0</v>
      </c>
      <c r="AC193" s="146"/>
      <c r="AD193" s="14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row>
    <row r="194" spans="1:57" s="3" customFormat="1" ht="24.75" hidden="1" customHeight="1">
      <c r="A194" s="131"/>
      <c r="B194" s="158" t="s">
        <v>191</v>
      </c>
      <c r="C194" s="158"/>
      <c r="D194" s="7"/>
      <c r="E194" s="31"/>
      <c r="F194" s="31"/>
      <c r="G194" s="31"/>
      <c r="H194" s="31"/>
      <c r="I194" s="31"/>
      <c r="J194" s="31"/>
      <c r="K194" s="31"/>
      <c r="L194" s="31"/>
      <c r="M194" s="31"/>
      <c r="N194" s="31"/>
      <c r="O194" s="31"/>
      <c r="P194" s="30"/>
      <c r="Q194" s="31"/>
      <c r="R194" s="45"/>
      <c r="S194" s="45"/>
      <c r="T194" s="44"/>
      <c r="U194" s="44"/>
      <c r="V194" s="7"/>
      <c r="W194" s="7"/>
      <c r="X194" s="144">
        <f t="shared" si="174"/>
        <v>0</v>
      </c>
      <c r="Y194" s="145">
        <f>K194*V194</f>
        <v>0</v>
      </c>
      <c r="Z194" s="145">
        <f>V194*L194</f>
        <v>0</v>
      </c>
      <c r="AA194" s="211"/>
      <c r="AB194" s="146" t="str">
        <f t="shared" ref="AB194" si="181">IF(AA194&gt;0,"SKLADEM","VYPRODÁNO")</f>
        <v>VYPRODÁNO</v>
      </c>
      <c r="AC194" s="146"/>
      <c r="AD194" s="147"/>
      <c r="AE194" s="57"/>
      <c r="AF194" s="161"/>
      <c r="AG194" s="161"/>
      <c r="AH194" s="161"/>
      <c r="AI194" s="161"/>
      <c r="AJ194" s="161"/>
      <c r="AK194" s="161"/>
      <c r="AL194" s="161"/>
      <c r="AM194" s="161"/>
      <c r="AN194" s="161"/>
      <c r="AO194" s="161"/>
      <c r="AP194" s="161"/>
      <c r="AQ194" s="161"/>
      <c r="AR194" s="161"/>
      <c r="AS194" s="161"/>
      <c r="AT194" s="161"/>
      <c r="AU194" s="161"/>
      <c r="AV194" s="161"/>
      <c r="AW194" s="161"/>
      <c r="AX194" s="161"/>
      <c r="AY194" s="161"/>
      <c r="AZ194" s="161"/>
      <c r="BA194" s="161"/>
      <c r="BB194" s="161"/>
      <c r="BC194" s="161"/>
      <c r="BD194" s="161"/>
      <c r="BE194" s="161"/>
    </row>
    <row r="195" spans="1:57" ht="24.75" hidden="1" customHeight="1">
      <c r="A195" s="57"/>
      <c r="B195" s="141" t="s">
        <v>192</v>
      </c>
      <c r="C195" s="141" t="s">
        <v>1203</v>
      </c>
      <c r="D195" s="167" t="s">
        <v>1190</v>
      </c>
      <c r="E195" s="33" t="s">
        <v>193</v>
      </c>
      <c r="F195" s="33" t="s">
        <v>18</v>
      </c>
      <c r="G195" s="33">
        <v>2</v>
      </c>
      <c r="H195" s="33" t="s">
        <v>26</v>
      </c>
      <c r="I195" s="33">
        <v>175</v>
      </c>
      <c r="J195" s="33"/>
      <c r="K195" s="33">
        <v>19.8</v>
      </c>
      <c r="L195" s="33">
        <v>5.0200000000000002E-2</v>
      </c>
      <c r="M195" s="33">
        <v>6</v>
      </c>
      <c r="N195" s="33">
        <v>406</v>
      </c>
      <c r="O195" s="33" t="s">
        <v>194</v>
      </c>
      <c r="P195" s="37" t="s">
        <v>195</v>
      </c>
      <c r="Q195" s="272" t="s">
        <v>54</v>
      </c>
      <c r="R195" s="34">
        <v>760.33</v>
      </c>
      <c r="S195" s="35">
        <f>R195*M195</f>
        <v>4561.9800000000005</v>
      </c>
      <c r="T195" s="36">
        <f>R195*(1-$C$13)</f>
        <v>760.33</v>
      </c>
      <c r="U195" s="36">
        <f>S195*(1-$C$13)</f>
        <v>4561.9800000000005</v>
      </c>
      <c r="V195" s="143">
        <v>0</v>
      </c>
      <c r="W195" s="144">
        <f>U195*V195</f>
        <v>0</v>
      </c>
      <c r="X195" s="144">
        <f t="shared" si="174"/>
        <v>0</v>
      </c>
      <c r="Y195" s="145">
        <f>K195*V195</f>
        <v>0</v>
      </c>
      <c r="Z195" s="145">
        <f>V195*L195</f>
        <v>0</v>
      </c>
      <c r="AA195" s="211"/>
      <c r="AB195" s="146">
        <v>3</v>
      </c>
      <c r="AC195" s="146"/>
      <c r="AD195" s="14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row>
    <row r="196" spans="1:57" s="3" customFormat="1" ht="24.75" customHeight="1">
      <c r="A196" s="131"/>
      <c r="B196" s="158" t="s">
        <v>196</v>
      </c>
      <c r="C196" s="158"/>
      <c r="D196" s="159"/>
      <c r="E196" s="31"/>
      <c r="F196" s="31"/>
      <c r="G196" s="31"/>
      <c r="H196" s="31"/>
      <c r="I196" s="31"/>
      <c r="J196" s="31"/>
      <c r="K196" s="31"/>
      <c r="L196" s="31"/>
      <c r="M196" s="31"/>
      <c r="N196" s="31"/>
      <c r="O196" s="31"/>
      <c r="P196" s="30"/>
      <c r="Q196" s="31"/>
      <c r="R196" s="45"/>
      <c r="S196" s="45"/>
      <c r="T196" s="44"/>
      <c r="U196" s="44"/>
      <c r="V196" s="7"/>
      <c r="W196" s="7"/>
      <c r="X196" s="7"/>
      <c r="Y196" s="7"/>
      <c r="Z196" s="7"/>
      <c r="AA196" s="211"/>
      <c r="AB196" s="146" t="str">
        <f t="shared" ref="AB196:AB198" si="182">IF(AA196=0,"VYPRODÁNO","SKLADEM")</f>
        <v>VYPRODÁNO</v>
      </c>
      <c r="AC196" s="146"/>
      <c r="AD196" s="147"/>
      <c r="AE196" s="57"/>
      <c r="AF196" s="161"/>
      <c r="AG196" s="161"/>
      <c r="AH196" s="161"/>
      <c r="AI196" s="161"/>
      <c r="AJ196" s="161"/>
      <c r="AK196" s="161"/>
      <c r="AL196" s="161"/>
      <c r="AM196" s="161"/>
      <c r="AN196" s="161"/>
      <c r="AO196" s="161"/>
      <c r="AP196" s="161"/>
      <c r="AQ196" s="161"/>
      <c r="AR196" s="161"/>
      <c r="AS196" s="161"/>
      <c r="AT196" s="161"/>
      <c r="AU196" s="161"/>
      <c r="AV196" s="161"/>
      <c r="AW196" s="161"/>
      <c r="AX196" s="161"/>
      <c r="AY196" s="161"/>
      <c r="AZ196" s="161"/>
      <c r="BA196" s="161"/>
      <c r="BB196" s="161"/>
      <c r="BC196" s="161"/>
      <c r="BD196" s="161"/>
      <c r="BE196" s="161"/>
    </row>
    <row r="197" spans="1:57" ht="24.75" customHeight="1">
      <c r="A197" s="62"/>
      <c r="B197" s="168" t="s">
        <v>197</v>
      </c>
      <c r="C197" s="168" t="s">
        <v>1002</v>
      </c>
      <c r="D197" s="142" t="s">
        <v>1190</v>
      </c>
      <c r="E197" s="33" t="s">
        <v>108</v>
      </c>
      <c r="F197" s="33" t="s">
        <v>18</v>
      </c>
      <c r="G197" s="33">
        <v>1</v>
      </c>
      <c r="H197" s="33" t="s">
        <v>26</v>
      </c>
      <c r="I197" s="242" t="s">
        <v>1445</v>
      </c>
      <c r="J197" s="33" t="s">
        <v>1618</v>
      </c>
      <c r="K197" s="33">
        <v>25</v>
      </c>
      <c r="L197" s="33">
        <v>0.05</v>
      </c>
      <c r="M197" s="33">
        <v>24</v>
      </c>
      <c r="N197" s="33">
        <v>107</v>
      </c>
      <c r="O197" s="33" t="s">
        <v>138</v>
      </c>
      <c r="P197" s="37" t="s">
        <v>198</v>
      </c>
      <c r="Q197" s="246" t="s">
        <v>27</v>
      </c>
      <c r="R197" s="34">
        <v>270.66000000000003</v>
      </c>
      <c r="S197" s="35">
        <f>R197*M197</f>
        <v>6495.84</v>
      </c>
      <c r="T197" s="36">
        <f>R197*(1-$C$13)</f>
        <v>270.66000000000003</v>
      </c>
      <c r="U197" s="36">
        <f>S197*(1-$C$13)</f>
        <v>6495.84</v>
      </c>
      <c r="V197" s="143">
        <v>0</v>
      </c>
      <c r="W197" s="144">
        <f>U197*V197</f>
        <v>0</v>
      </c>
      <c r="X197" s="144">
        <f>V197*U197</f>
        <v>0</v>
      </c>
      <c r="Y197" s="145">
        <f>K197*V197</f>
        <v>0</v>
      </c>
      <c r="Z197" s="145">
        <f>V197*L197</f>
        <v>0</v>
      </c>
      <c r="AA197" s="211">
        <v>9</v>
      </c>
      <c r="AB197" s="146">
        <v>238</v>
      </c>
      <c r="AC197" s="146"/>
      <c r="AD197" s="14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row>
    <row r="198" spans="1:57" s="3" customFormat="1" ht="24.75" hidden="1" customHeight="1">
      <c r="A198" s="131"/>
      <c r="B198" s="158" t="s">
        <v>199</v>
      </c>
      <c r="C198" s="158"/>
      <c r="D198" s="7"/>
      <c r="E198" s="31"/>
      <c r="F198" s="31"/>
      <c r="G198" s="31"/>
      <c r="H198" s="31"/>
      <c r="I198" s="31"/>
      <c r="J198" s="31"/>
      <c r="K198" s="31"/>
      <c r="L198" s="31"/>
      <c r="M198" s="31"/>
      <c r="N198" s="31"/>
      <c r="O198" s="31"/>
      <c r="P198" s="30"/>
      <c r="Q198" s="31"/>
      <c r="R198" s="45"/>
      <c r="S198" s="45"/>
      <c r="T198" s="44"/>
      <c r="U198" s="44"/>
      <c r="V198" s="7">
        <v>0</v>
      </c>
      <c r="W198" s="7"/>
      <c r="X198" s="144">
        <f>V198*U198</f>
        <v>0</v>
      </c>
      <c r="Y198" s="145">
        <f>K198*V198</f>
        <v>0</v>
      </c>
      <c r="Z198" s="145">
        <f>V198*L198</f>
        <v>0</v>
      </c>
      <c r="AA198" s="211"/>
      <c r="AB198" s="146" t="str">
        <f t="shared" si="182"/>
        <v>VYPRODÁNO</v>
      </c>
      <c r="AC198" s="146"/>
      <c r="AD198" s="147"/>
      <c r="AE198" s="57"/>
      <c r="AF198" s="161"/>
      <c r="AG198" s="161"/>
      <c r="AH198" s="161"/>
      <c r="AI198" s="161"/>
      <c r="AJ198" s="161"/>
      <c r="AK198" s="161"/>
      <c r="AL198" s="161"/>
      <c r="AM198" s="161"/>
      <c r="AN198" s="161"/>
      <c r="AO198" s="161"/>
      <c r="AP198" s="161"/>
      <c r="AQ198" s="161"/>
      <c r="AR198" s="161"/>
      <c r="AS198" s="161"/>
      <c r="AT198" s="161"/>
      <c r="AU198" s="161"/>
      <c r="AV198" s="161"/>
      <c r="AW198" s="161"/>
      <c r="AX198" s="161"/>
      <c r="AY198" s="161"/>
      <c r="AZ198" s="161"/>
      <c r="BA198" s="161"/>
      <c r="BB198" s="161"/>
      <c r="BC198" s="161"/>
      <c r="BD198" s="161"/>
      <c r="BE198" s="161"/>
    </row>
    <row r="199" spans="1:57" ht="24.75" hidden="1" customHeight="1">
      <c r="A199" s="57"/>
      <c r="B199" s="141" t="s">
        <v>200</v>
      </c>
      <c r="C199" s="141" t="s">
        <v>201</v>
      </c>
      <c r="D199" s="162"/>
      <c r="E199" s="33" t="s">
        <v>67</v>
      </c>
      <c r="F199" s="33" t="s">
        <v>18</v>
      </c>
      <c r="G199" s="33">
        <v>2</v>
      </c>
      <c r="H199" s="33" t="s">
        <v>19</v>
      </c>
      <c r="I199" s="33">
        <v>150</v>
      </c>
      <c r="J199" s="33"/>
      <c r="K199" s="33">
        <v>12</v>
      </c>
      <c r="L199" s="33">
        <v>3.5400000000000001E-2</v>
      </c>
      <c r="M199" s="33">
        <v>12</v>
      </c>
      <c r="N199" s="33">
        <v>274</v>
      </c>
      <c r="O199" s="33" t="s">
        <v>124</v>
      </c>
      <c r="P199" s="37" t="s">
        <v>202</v>
      </c>
      <c r="Q199" s="38" t="s">
        <v>20</v>
      </c>
      <c r="R199" s="34">
        <v>519.83471074380168</v>
      </c>
      <c r="S199" s="35">
        <f>R199*M199</f>
        <v>6238.0165289256202</v>
      </c>
      <c r="T199" s="36">
        <f>R199*(1-$C$13)</f>
        <v>519.83471074380168</v>
      </c>
      <c r="U199" s="36">
        <f>S199*(1-$C$13)</f>
        <v>6238.0165289256202</v>
      </c>
      <c r="V199" s="143">
        <v>0</v>
      </c>
      <c r="W199" s="144">
        <f>U199*V199</f>
        <v>0</v>
      </c>
      <c r="X199" s="144">
        <f>V199*U199</f>
        <v>0</v>
      </c>
      <c r="Y199" s="145">
        <f>K199*V199</f>
        <v>0</v>
      </c>
      <c r="Z199" s="145">
        <f>V199*L199</f>
        <v>0</v>
      </c>
      <c r="AA199" s="211"/>
      <c r="AB199" s="146">
        <v>0</v>
      </c>
      <c r="AC199" s="146"/>
      <c r="AD199" s="14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row>
    <row r="200" spans="1:57" s="3" customFormat="1" ht="24.75" customHeight="1">
      <c r="A200" s="131"/>
      <c r="B200" s="158" t="s">
        <v>203</v>
      </c>
      <c r="C200" s="158"/>
      <c r="D200" s="159"/>
      <c r="E200" s="31"/>
      <c r="F200" s="31"/>
      <c r="G200" s="31"/>
      <c r="H200" s="31"/>
      <c r="I200" s="31"/>
      <c r="J200" s="31"/>
      <c r="K200" s="31"/>
      <c r="L200" s="31"/>
      <c r="M200" s="31"/>
      <c r="N200" s="31"/>
      <c r="O200" s="31"/>
      <c r="P200" s="30"/>
      <c r="Q200" s="31"/>
      <c r="R200" s="45"/>
      <c r="S200" s="45"/>
      <c r="T200" s="44"/>
      <c r="U200" s="44"/>
      <c r="V200" s="7"/>
      <c r="W200" s="7"/>
      <c r="X200" s="7"/>
      <c r="Y200" s="7"/>
      <c r="Z200" s="7"/>
      <c r="AA200" s="211"/>
      <c r="AB200" s="146"/>
      <c r="AC200" s="146"/>
      <c r="AD200" s="147"/>
      <c r="AE200" s="57"/>
      <c r="AF200" s="161"/>
      <c r="AG200" s="161"/>
      <c r="AH200" s="161"/>
      <c r="AI200" s="161"/>
      <c r="AJ200" s="161"/>
      <c r="AK200" s="161"/>
      <c r="AL200" s="161"/>
      <c r="AM200" s="161"/>
      <c r="AN200" s="161"/>
      <c r="AO200" s="161"/>
      <c r="AP200" s="161"/>
      <c r="AQ200" s="161"/>
      <c r="AR200" s="161"/>
      <c r="AS200" s="161"/>
      <c r="AT200" s="161"/>
      <c r="AU200" s="161"/>
      <c r="AV200" s="161"/>
      <c r="AW200" s="161"/>
      <c r="AX200" s="161"/>
      <c r="AY200" s="161"/>
      <c r="AZ200" s="161"/>
      <c r="BA200" s="161"/>
      <c r="BB200" s="161"/>
      <c r="BC200" s="161"/>
      <c r="BD200" s="161"/>
      <c r="BE200" s="161"/>
    </row>
    <row r="201" spans="1:57" ht="24.75" customHeight="1">
      <c r="A201" s="57"/>
      <c r="B201" s="141" t="s">
        <v>204</v>
      </c>
      <c r="C201" s="141" t="s">
        <v>1619</v>
      </c>
      <c r="D201" s="142" t="s">
        <v>1190</v>
      </c>
      <c r="E201" s="33" t="s">
        <v>94</v>
      </c>
      <c r="F201" s="33" t="s">
        <v>18</v>
      </c>
      <c r="G201" s="33">
        <v>1</v>
      </c>
      <c r="H201" s="33" t="s">
        <v>26</v>
      </c>
      <c r="I201" s="33" t="s">
        <v>1444</v>
      </c>
      <c r="J201" s="33" t="s">
        <v>1620</v>
      </c>
      <c r="K201" s="33">
        <v>17.3</v>
      </c>
      <c r="L201" s="33">
        <v>3.5000000000000003E-2</v>
      </c>
      <c r="M201" s="33">
        <v>8</v>
      </c>
      <c r="N201" s="33">
        <v>343</v>
      </c>
      <c r="O201" s="33" t="s">
        <v>194</v>
      </c>
      <c r="P201" s="37" t="s">
        <v>205</v>
      </c>
      <c r="Q201" s="247" t="s">
        <v>20</v>
      </c>
      <c r="R201" s="34">
        <v>490.32</v>
      </c>
      <c r="S201" s="35">
        <f>R201*M201</f>
        <v>3922.56</v>
      </c>
      <c r="T201" s="36">
        <f>R201*(1-$C$13)</f>
        <v>490.32</v>
      </c>
      <c r="U201" s="36">
        <f>S201*(1-$C$13)</f>
        <v>3922.56</v>
      </c>
      <c r="V201" s="143">
        <v>0</v>
      </c>
      <c r="W201" s="144">
        <f>U201*V201</f>
        <v>0</v>
      </c>
      <c r="X201" s="144">
        <f>V201*U201</f>
        <v>0</v>
      </c>
      <c r="Y201" s="145">
        <f>K201*V201</f>
        <v>0</v>
      </c>
      <c r="Z201" s="145">
        <f>V201*L201</f>
        <v>0</v>
      </c>
      <c r="AA201" s="211">
        <v>21</v>
      </c>
      <c r="AB201" s="146">
        <v>2</v>
      </c>
      <c r="AC201" s="146"/>
      <c r="AD201" s="14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row>
    <row r="202" spans="1:57" s="3" customFormat="1" ht="24.75" customHeight="1">
      <c r="A202" s="131"/>
      <c r="B202" s="158" t="s">
        <v>206</v>
      </c>
      <c r="C202" s="158"/>
      <c r="D202" s="159"/>
      <c r="E202" s="31"/>
      <c r="F202" s="31"/>
      <c r="G202" s="31"/>
      <c r="H202" s="31"/>
      <c r="I202" s="31"/>
      <c r="J202" s="31"/>
      <c r="K202" s="31"/>
      <c r="L202" s="31"/>
      <c r="M202" s="31"/>
      <c r="N202" s="31"/>
      <c r="O202" s="31"/>
      <c r="P202" s="30"/>
      <c r="Q202" s="31"/>
      <c r="R202" s="45"/>
      <c r="S202" s="45"/>
      <c r="T202" s="44"/>
      <c r="U202" s="44"/>
      <c r="V202" s="7"/>
      <c r="W202" s="7"/>
      <c r="X202" s="7"/>
      <c r="Y202" s="7"/>
      <c r="Z202" s="7"/>
      <c r="AA202" s="211"/>
      <c r="AB202" s="146" t="str">
        <f t="shared" ref="AB202" si="183">IF(AA202=0,"VYPRODÁNO","SKLADEM")</f>
        <v>VYPRODÁNO</v>
      </c>
      <c r="AC202" s="146"/>
      <c r="AD202" s="147"/>
      <c r="AE202" s="57"/>
      <c r="AF202" s="161"/>
      <c r="AG202" s="161"/>
      <c r="AH202" s="161"/>
      <c r="AI202" s="161"/>
      <c r="AJ202" s="161"/>
      <c r="AK202" s="161"/>
      <c r="AL202" s="161"/>
      <c r="AM202" s="161"/>
      <c r="AN202" s="161"/>
      <c r="AO202" s="161"/>
      <c r="AP202" s="161"/>
      <c r="AQ202" s="161"/>
      <c r="AR202" s="161"/>
      <c r="AS202" s="161"/>
      <c r="AT202" s="161"/>
      <c r="AU202" s="161"/>
      <c r="AV202" s="161"/>
      <c r="AW202" s="161"/>
      <c r="AX202" s="161"/>
      <c r="AY202" s="161"/>
      <c r="AZ202" s="161"/>
      <c r="BA202" s="161"/>
      <c r="BB202" s="161"/>
      <c r="BC202" s="161"/>
      <c r="BD202" s="161"/>
      <c r="BE202" s="161"/>
    </row>
    <row r="203" spans="1:57" ht="24.75" customHeight="1">
      <c r="A203" s="57"/>
      <c r="B203" s="141" t="s">
        <v>207</v>
      </c>
      <c r="C203" s="141" t="s">
        <v>1164</v>
      </c>
      <c r="D203" s="142" t="s">
        <v>1190</v>
      </c>
      <c r="E203" s="33" t="s">
        <v>193</v>
      </c>
      <c r="F203" s="33" t="s">
        <v>18</v>
      </c>
      <c r="G203" s="33">
        <v>2</v>
      </c>
      <c r="H203" s="33" t="s">
        <v>26</v>
      </c>
      <c r="I203" s="33" t="s">
        <v>1442</v>
      </c>
      <c r="J203" s="33" t="s">
        <v>1621</v>
      </c>
      <c r="K203" s="33">
        <v>19</v>
      </c>
      <c r="L203" s="33">
        <v>4.4999999999999998E-2</v>
      </c>
      <c r="M203" s="33">
        <v>6</v>
      </c>
      <c r="N203" s="33">
        <v>480</v>
      </c>
      <c r="O203" s="33" t="s">
        <v>194</v>
      </c>
      <c r="P203" s="37" t="s">
        <v>208</v>
      </c>
      <c r="Q203" s="245" t="s">
        <v>1817</v>
      </c>
      <c r="R203" s="34">
        <v>913.79</v>
      </c>
      <c r="S203" s="35">
        <f>R203*M203</f>
        <v>5482.74</v>
      </c>
      <c r="T203" s="36">
        <f>R203*(1-$C$13)</f>
        <v>913.79</v>
      </c>
      <c r="U203" s="36">
        <f>S203*(1-$C$13)</f>
        <v>5482.74</v>
      </c>
      <c r="V203" s="143">
        <v>0</v>
      </c>
      <c r="W203" s="144">
        <f>U203*V203</f>
        <v>0</v>
      </c>
      <c r="X203" s="144">
        <f>V203*U203</f>
        <v>0</v>
      </c>
      <c r="Y203" s="145">
        <f>K203*V203</f>
        <v>0</v>
      </c>
      <c r="Z203" s="145">
        <f>V203*L203</f>
        <v>0</v>
      </c>
      <c r="AA203" s="211">
        <v>0</v>
      </c>
      <c r="AB203" s="146">
        <v>0</v>
      </c>
      <c r="AC203" s="146"/>
      <c r="AD203" s="14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row>
    <row r="204" spans="1:57" s="3" customFormat="1" ht="24.75" customHeight="1">
      <c r="A204" s="131"/>
      <c r="B204" s="158" t="s">
        <v>209</v>
      </c>
      <c r="C204" s="158"/>
      <c r="D204" s="159"/>
      <c r="E204" s="31"/>
      <c r="F204" s="31"/>
      <c r="G204" s="31"/>
      <c r="H204" s="31"/>
      <c r="I204" s="31"/>
      <c r="J204" s="31"/>
      <c r="K204" s="31"/>
      <c r="L204" s="31"/>
      <c r="M204" s="31"/>
      <c r="N204" s="31"/>
      <c r="O204" s="31"/>
      <c r="P204" s="30"/>
      <c r="Q204" s="31"/>
      <c r="R204" s="45"/>
      <c r="S204" s="45"/>
      <c r="T204" s="44"/>
      <c r="U204" s="44"/>
      <c r="V204" s="7"/>
      <c r="W204" s="7"/>
      <c r="X204" s="7"/>
      <c r="Y204" s="7"/>
      <c r="Z204" s="7"/>
      <c r="AA204" s="211"/>
      <c r="AB204" s="146"/>
      <c r="AC204" s="146"/>
      <c r="AD204" s="147"/>
      <c r="AE204" s="57"/>
      <c r="AF204" s="161"/>
      <c r="AG204" s="161"/>
      <c r="AH204" s="161"/>
      <c r="AI204" s="161"/>
      <c r="AJ204" s="161"/>
      <c r="AK204" s="161"/>
      <c r="AL204" s="161"/>
      <c r="AM204" s="161"/>
      <c r="AN204" s="161"/>
      <c r="AO204" s="161"/>
      <c r="AP204" s="161"/>
      <c r="AQ204" s="161"/>
      <c r="AR204" s="161"/>
      <c r="AS204" s="161"/>
      <c r="AT204" s="161"/>
      <c r="AU204" s="161"/>
      <c r="AV204" s="161"/>
      <c r="AW204" s="161"/>
      <c r="AX204" s="161"/>
      <c r="AY204" s="161"/>
      <c r="AZ204" s="161"/>
      <c r="BA204" s="161"/>
      <c r="BB204" s="161"/>
      <c r="BC204" s="161"/>
      <c r="BD204" s="161"/>
      <c r="BE204" s="161"/>
    </row>
    <row r="205" spans="1:57" ht="24.75" customHeight="1">
      <c r="A205" s="57"/>
      <c r="B205" s="141" t="s">
        <v>215</v>
      </c>
      <c r="C205" s="141" t="s">
        <v>216</v>
      </c>
      <c r="D205" s="142" t="s">
        <v>1190</v>
      </c>
      <c r="E205" s="42" t="s">
        <v>184</v>
      </c>
      <c r="F205" s="33" t="s">
        <v>25</v>
      </c>
      <c r="G205" s="33">
        <v>2</v>
      </c>
      <c r="H205" s="33" t="s">
        <v>26</v>
      </c>
      <c r="I205" s="33" t="s">
        <v>1236</v>
      </c>
      <c r="J205" s="33" t="s">
        <v>1623</v>
      </c>
      <c r="K205" s="33">
        <v>27</v>
      </c>
      <c r="L205" s="33">
        <v>0.05</v>
      </c>
      <c r="M205" s="33">
        <v>4</v>
      </c>
      <c r="N205" s="33">
        <v>667</v>
      </c>
      <c r="O205" s="33" t="s">
        <v>217</v>
      </c>
      <c r="P205" s="37" t="s">
        <v>218</v>
      </c>
      <c r="Q205" s="247" t="s">
        <v>27</v>
      </c>
      <c r="R205" s="34">
        <v>1163.3699999999999</v>
      </c>
      <c r="S205" s="35">
        <f>R205*M205</f>
        <v>4653.4799999999996</v>
      </c>
      <c r="T205" s="36">
        <f>R205*(1-$C$13)</f>
        <v>1163.3699999999999</v>
      </c>
      <c r="U205" s="36">
        <f>S205*(1-$C$13)</f>
        <v>4653.4799999999996</v>
      </c>
      <c r="V205" s="143">
        <v>0</v>
      </c>
      <c r="W205" s="144">
        <f>U205*V205</f>
        <v>0</v>
      </c>
      <c r="X205" s="144">
        <f>V205*U205</f>
        <v>0</v>
      </c>
      <c r="Y205" s="145">
        <f>K205*V205</f>
        <v>0</v>
      </c>
      <c r="Z205" s="145">
        <f>V205*L205</f>
        <v>0</v>
      </c>
      <c r="AA205" s="211">
        <v>49</v>
      </c>
      <c r="AB205" s="146">
        <v>0</v>
      </c>
      <c r="AC205" s="146"/>
      <c r="AD205" s="14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c r="BE205" s="57"/>
    </row>
    <row r="206" spans="1:57" ht="24.75" customHeight="1">
      <c r="A206" s="57"/>
      <c r="B206" s="158" t="s">
        <v>219</v>
      </c>
      <c r="C206" s="158"/>
      <c r="D206" s="159"/>
      <c r="E206" s="31"/>
      <c r="F206" s="31"/>
      <c r="G206" s="31"/>
      <c r="H206" s="31"/>
      <c r="I206" s="31"/>
      <c r="J206" s="31"/>
      <c r="K206" s="31"/>
      <c r="L206" s="31"/>
      <c r="M206" s="31"/>
      <c r="N206" s="31"/>
      <c r="O206" s="31"/>
      <c r="P206" s="30"/>
      <c r="Q206" s="31"/>
      <c r="R206" s="45"/>
      <c r="S206" s="45"/>
      <c r="T206" s="44"/>
      <c r="U206" s="44"/>
      <c r="V206" s="7"/>
      <c r="W206" s="7"/>
      <c r="X206" s="7"/>
      <c r="Y206" s="7"/>
      <c r="Z206" s="7"/>
      <c r="AA206" s="211"/>
      <c r="AB206" s="146"/>
      <c r="AC206" s="146"/>
      <c r="AD206" s="14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c r="BE206" s="57"/>
    </row>
    <row r="207" spans="1:57" ht="24.75" customHeight="1">
      <c r="A207" s="57"/>
      <c r="B207" s="141" t="s">
        <v>210</v>
      </c>
      <c r="C207" s="141" t="s">
        <v>211</v>
      </c>
      <c r="D207" s="142" t="s">
        <v>1190</v>
      </c>
      <c r="E207" s="33" t="s">
        <v>212</v>
      </c>
      <c r="F207" s="33" t="s">
        <v>25</v>
      </c>
      <c r="G207" s="33">
        <v>2</v>
      </c>
      <c r="H207" s="33" t="s">
        <v>26</v>
      </c>
      <c r="I207" s="33" t="s">
        <v>1443</v>
      </c>
      <c r="J207" s="33" t="s">
        <v>1622</v>
      </c>
      <c r="K207" s="33">
        <v>17.399999999999999</v>
      </c>
      <c r="L207" s="33">
        <v>5.3999999999999999E-2</v>
      </c>
      <c r="M207" s="33">
        <v>3</v>
      </c>
      <c r="N207" s="33">
        <v>882</v>
      </c>
      <c r="O207" s="33" t="s">
        <v>213</v>
      </c>
      <c r="P207" s="37" t="s">
        <v>214</v>
      </c>
      <c r="Q207" s="38" t="s">
        <v>126</v>
      </c>
      <c r="R207" s="34">
        <v>1104.2</v>
      </c>
      <c r="S207" s="35">
        <f>R207*M207</f>
        <v>3312.6000000000004</v>
      </c>
      <c r="T207" s="36">
        <f>R207*(1-$C$13)</f>
        <v>1104.2</v>
      </c>
      <c r="U207" s="36">
        <f>S207*(1-$C$13)</f>
        <v>3312.6000000000004</v>
      </c>
      <c r="V207" s="143">
        <v>0</v>
      </c>
      <c r="W207" s="144">
        <f>U207*V207</f>
        <v>0</v>
      </c>
      <c r="X207" s="144">
        <f>V207*U207</f>
        <v>0</v>
      </c>
      <c r="Y207" s="145">
        <f>K207*V207</f>
        <v>0</v>
      </c>
      <c r="Z207" s="145">
        <f>V207*L207</f>
        <v>0</v>
      </c>
      <c r="AA207" s="211">
        <v>25</v>
      </c>
      <c r="AB207" s="146">
        <v>0</v>
      </c>
      <c r="AC207" s="146"/>
      <c r="AD207" s="14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row>
    <row r="208" spans="1:57" s="3" customFormat="1" ht="24.75" customHeight="1">
      <c r="A208" s="131"/>
      <c r="B208" s="158" t="s">
        <v>219</v>
      </c>
      <c r="C208" s="158"/>
      <c r="D208" s="159"/>
      <c r="E208" s="31"/>
      <c r="F208" s="31"/>
      <c r="G208" s="31"/>
      <c r="H208" s="31"/>
      <c r="I208" s="31"/>
      <c r="J208" s="31"/>
      <c r="K208" s="31"/>
      <c r="L208" s="31"/>
      <c r="M208" s="31"/>
      <c r="N208" s="31"/>
      <c r="O208" s="31"/>
      <c r="P208" s="30"/>
      <c r="Q208" s="31"/>
      <c r="R208" s="45"/>
      <c r="S208" s="45"/>
      <c r="T208" s="44"/>
      <c r="U208" s="44"/>
      <c r="V208" s="7"/>
      <c r="W208" s="7"/>
      <c r="X208" s="7"/>
      <c r="Y208" s="7"/>
      <c r="Z208" s="7"/>
      <c r="AA208" s="211"/>
      <c r="AB208" s="146"/>
      <c r="AC208" s="146"/>
      <c r="AD208" s="147"/>
      <c r="AE208" s="57"/>
      <c r="AF208" s="161"/>
      <c r="AG208" s="161"/>
      <c r="AH208" s="161"/>
      <c r="AI208" s="161"/>
      <c r="AJ208" s="161"/>
      <c r="AK208" s="161"/>
      <c r="AL208" s="161"/>
      <c r="AM208" s="161"/>
      <c r="AN208" s="161"/>
      <c r="AO208" s="161"/>
      <c r="AP208" s="161"/>
      <c r="AQ208" s="161"/>
      <c r="AR208" s="161"/>
      <c r="AS208" s="161"/>
      <c r="AT208" s="161"/>
      <c r="AU208" s="161"/>
      <c r="AV208" s="161"/>
      <c r="AW208" s="161"/>
      <c r="AX208" s="161"/>
      <c r="AY208" s="161"/>
      <c r="AZ208" s="161"/>
      <c r="BA208" s="161"/>
      <c r="BB208" s="161"/>
      <c r="BC208" s="161"/>
      <c r="BD208" s="161"/>
      <c r="BE208" s="161"/>
    </row>
    <row r="209" spans="1:58" ht="24.75" customHeight="1">
      <c r="A209" s="57"/>
      <c r="B209" s="141" t="s">
        <v>220</v>
      </c>
      <c r="C209" s="141" t="s">
        <v>1204</v>
      </c>
      <c r="D209" s="142" t="s">
        <v>1190</v>
      </c>
      <c r="E209" s="33" t="s">
        <v>221</v>
      </c>
      <c r="F209" s="33" t="s">
        <v>25</v>
      </c>
      <c r="G209" s="33">
        <v>2</v>
      </c>
      <c r="H209" s="33" t="s">
        <v>26</v>
      </c>
      <c r="I209" s="33" t="s">
        <v>1443</v>
      </c>
      <c r="J209" s="33" t="s">
        <v>1624</v>
      </c>
      <c r="K209" s="33">
        <v>14.7</v>
      </c>
      <c r="L209" s="33">
        <v>3.6999999999999998E-2</v>
      </c>
      <c r="M209" s="33">
        <v>2</v>
      </c>
      <c r="N209" s="33">
        <v>980</v>
      </c>
      <c r="O209" s="33" t="s">
        <v>134</v>
      </c>
      <c r="P209" s="37" t="s">
        <v>222</v>
      </c>
      <c r="Q209" s="245" t="s">
        <v>27</v>
      </c>
      <c r="R209" s="34">
        <v>1643.96</v>
      </c>
      <c r="S209" s="35">
        <f t="shared" ref="S209:S216" si="184">R209*M209</f>
        <v>3287.92</v>
      </c>
      <c r="T209" s="36">
        <f t="shared" ref="T209:T216" si="185">R209*(1-$C$13)</f>
        <v>1643.96</v>
      </c>
      <c r="U209" s="36">
        <f t="shared" ref="U209:U216" si="186">S209*(1-$C$13)</f>
        <v>3287.92</v>
      </c>
      <c r="V209" s="143">
        <v>0</v>
      </c>
      <c r="W209" s="144">
        <f t="shared" ref="W209:W216" si="187">U209*V209</f>
        <v>0</v>
      </c>
      <c r="X209" s="144">
        <f t="shared" ref="X209:X219" si="188">V209*U209</f>
        <v>0</v>
      </c>
      <c r="Y209" s="145">
        <f t="shared" ref="Y209:Y219" si="189">K209*V209</f>
        <v>0</v>
      </c>
      <c r="Z209" s="145">
        <f t="shared" ref="Z209:Z219" si="190">V209*L209</f>
        <v>0</v>
      </c>
      <c r="AA209" s="211">
        <v>58</v>
      </c>
      <c r="AB209" s="146">
        <v>124</v>
      </c>
      <c r="AC209" s="146"/>
      <c r="AD209" s="14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c r="BE209" s="57"/>
    </row>
    <row r="210" spans="1:58" ht="24.75" customHeight="1">
      <c r="A210" s="57"/>
      <c r="B210" s="141" t="s">
        <v>1338</v>
      </c>
      <c r="C210" s="141" t="s">
        <v>1339</v>
      </c>
      <c r="D210" s="142" t="s">
        <v>1190</v>
      </c>
      <c r="E210" s="42" t="s">
        <v>221</v>
      </c>
      <c r="F210" s="33" t="s">
        <v>25</v>
      </c>
      <c r="G210" s="33">
        <v>2</v>
      </c>
      <c r="H210" s="33" t="s">
        <v>26</v>
      </c>
      <c r="I210" s="33" t="s">
        <v>1443</v>
      </c>
      <c r="J210" s="33" t="s">
        <v>1624</v>
      </c>
      <c r="K210" s="33">
        <v>15</v>
      </c>
      <c r="L210" s="33">
        <v>3.7999999999999999E-2</v>
      </c>
      <c r="M210" s="33">
        <v>2</v>
      </c>
      <c r="N210" s="33">
        <v>956</v>
      </c>
      <c r="O210" s="33" t="s">
        <v>134</v>
      </c>
      <c r="P210" s="37" t="s">
        <v>1340</v>
      </c>
      <c r="Q210" s="245" t="s">
        <v>27</v>
      </c>
      <c r="R210" s="34">
        <v>1650.31</v>
      </c>
      <c r="S210" s="35">
        <f t="shared" si="184"/>
        <v>3300.62</v>
      </c>
      <c r="T210" s="36">
        <f t="shared" si="185"/>
        <v>1650.31</v>
      </c>
      <c r="U210" s="36">
        <f t="shared" si="186"/>
        <v>3300.62</v>
      </c>
      <c r="V210" s="143">
        <v>0</v>
      </c>
      <c r="W210" s="144">
        <f t="shared" si="187"/>
        <v>0</v>
      </c>
      <c r="X210" s="144">
        <f t="shared" si="188"/>
        <v>0</v>
      </c>
      <c r="Y210" s="145">
        <f t="shared" si="189"/>
        <v>0</v>
      </c>
      <c r="Z210" s="145">
        <f t="shared" si="190"/>
        <v>0</v>
      </c>
      <c r="AA210" s="211">
        <v>38</v>
      </c>
      <c r="AB210" s="146">
        <v>76</v>
      </c>
      <c r="AC210" s="146"/>
      <c r="AD210" s="14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c r="BC210" s="57"/>
      <c r="BD210" s="57"/>
      <c r="BE210" s="57"/>
    </row>
    <row r="211" spans="1:58" ht="24.75" customHeight="1">
      <c r="A211" s="57"/>
      <c r="B211" s="141" t="s">
        <v>223</v>
      </c>
      <c r="C211" s="141" t="s">
        <v>1205</v>
      </c>
      <c r="D211" s="142" t="s">
        <v>1190</v>
      </c>
      <c r="E211" s="33" t="s">
        <v>221</v>
      </c>
      <c r="F211" s="33" t="s">
        <v>25</v>
      </c>
      <c r="G211" s="33">
        <v>2</v>
      </c>
      <c r="H211" s="33" t="s">
        <v>26</v>
      </c>
      <c r="I211" s="33" t="s">
        <v>1443</v>
      </c>
      <c r="J211" s="33" t="s">
        <v>1624</v>
      </c>
      <c r="K211" s="33">
        <v>15</v>
      </c>
      <c r="L211" s="33">
        <v>6.2E-2</v>
      </c>
      <c r="M211" s="33">
        <v>2</v>
      </c>
      <c r="N211" s="33">
        <v>956</v>
      </c>
      <c r="O211" s="33" t="s">
        <v>134</v>
      </c>
      <c r="P211" s="37" t="s">
        <v>224</v>
      </c>
      <c r="Q211" s="245" t="s">
        <v>27</v>
      </c>
      <c r="R211" s="34">
        <v>1934.79</v>
      </c>
      <c r="S211" s="35">
        <f t="shared" si="184"/>
        <v>3869.58</v>
      </c>
      <c r="T211" s="36">
        <f t="shared" si="185"/>
        <v>1934.79</v>
      </c>
      <c r="U211" s="36">
        <f t="shared" si="186"/>
        <v>3869.58</v>
      </c>
      <c r="V211" s="143">
        <v>0</v>
      </c>
      <c r="W211" s="144">
        <f t="shared" si="187"/>
        <v>0</v>
      </c>
      <c r="X211" s="144">
        <f t="shared" si="188"/>
        <v>0</v>
      </c>
      <c r="Y211" s="145">
        <f t="shared" si="189"/>
        <v>0</v>
      </c>
      <c r="Z211" s="145">
        <f t="shared" si="190"/>
        <v>0</v>
      </c>
      <c r="AA211" s="211">
        <v>21</v>
      </c>
      <c r="AB211" s="146">
        <v>43</v>
      </c>
      <c r="AC211" s="146"/>
      <c r="AD211" s="14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c r="BA211" s="57"/>
      <c r="BB211" s="57"/>
      <c r="BC211" s="57"/>
      <c r="BD211" s="57"/>
      <c r="BE211" s="57"/>
    </row>
    <row r="212" spans="1:58" ht="24.75" customHeight="1">
      <c r="A212" s="57"/>
      <c r="B212" s="141" t="s">
        <v>225</v>
      </c>
      <c r="C212" s="141" t="s">
        <v>1206</v>
      </c>
      <c r="D212" s="142" t="s">
        <v>1190</v>
      </c>
      <c r="E212" s="33" t="s">
        <v>221</v>
      </c>
      <c r="F212" s="33" t="s">
        <v>25</v>
      </c>
      <c r="G212" s="33">
        <v>2</v>
      </c>
      <c r="H212" s="33" t="s">
        <v>19</v>
      </c>
      <c r="I212" s="33" t="s">
        <v>1443</v>
      </c>
      <c r="J212" s="33" t="s">
        <v>1624</v>
      </c>
      <c r="K212" s="33">
        <v>15</v>
      </c>
      <c r="L212" s="33">
        <v>0.06</v>
      </c>
      <c r="M212" s="33">
        <v>2</v>
      </c>
      <c r="N212" s="33">
        <v>996</v>
      </c>
      <c r="O212" s="33" t="s">
        <v>134</v>
      </c>
      <c r="P212" s="37" t="s">
        <v>226</v>
      </c>
      <c r="Q212" s="245" t="s">
        <v>27</v>
      </c>
      <c r="R212" s="34">
        <v>1909.11</v>
      </c>
      <c r="S212" s="35">
        <f t="shared" si="184"/>
        <v>3818.22</v>
      </c>
      <c r="T212" s="36">
        <f t="shared" si="185"/>
        <v>1909.11</v>
      </c>
      <c r="U212" s="36">
        <f t="shared" si="186"/>
        <v>3818.22</v>
      </c>
      <c r="V212" s="143">
        <v>0</v>
      </c>
      <c r="W212" s="144">
        <f t="shared" si="187"/>
        <v>0</v>
      </c>
      <c r="X212" s="144">
        <f t="shared" si="188"/>
        <v>0</v>
      </c>
      <c r="Y212" s="145">
        <f t="shared" si="189"/>
        <v>0</v>
      </c>
      <c r="Z212" s="145">
        <f t="shared" si="190"/>
        <v>0</v>
      </c>
      <c r="AA212" s="211">
        <v>34</v>
      </c>
      <c r="AB212" s="146">
        <v>68</v>
      </c>
      <c r="AC212" s="146"/>
      <c r="AD212" s="14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7"/>
    </row>
    <row r="213" spans="1:58" ht="24.75" customHeight="1">
      <c r="A213" s="57"/>
      <c r="B213" s="141" t="s">
        <v>227</v>
      </c>
      <c r="C213" s="141" t="s">
        <v>1708</v>
      </c>
      <c r="D213" s="142" t="s">
        <v>1190</v>
      </c>
      <c r="E213" s="33" t="s">
        <v>221</v>
      </c>
      <c r="F213" s="33" t="s">
        <v>25</v>
      </c>
      <c r="G213" s="33">
        <v>2</v>
      </c>
      <c r="H213" s="33" t="s">
        <v>26</v>
      </c>
      <c r="I213" s="33" t="s">
        <v>1443</v>
      </c>
      <c r="J213" s="33" t="s">
        <v>1624</v>
      </c>
      <c r="K213" s="33">
        <v>15</v>
      </c>
      <c r="L213" s="33">
        <v>0.06</v>
      </c>
      <c r="M213" s="33">
        <v>2</v>
      </c>
      <c r="N213" s="33">
        <v>980</v>
      </c>
      <c r="O213" s="33" t="s">
        <v>134</v>
      </c>
      <c r="P213" s="37" t="s">
        <v>228</v>
      </c>
      <c r="Q213" s="245" t="s">
        <v>1817</v>
      </c>
      <c r="R213" s="34">
        <v>1909.11</v>
      </c>
      <c r="S213" s="35">
        <f t="shared" si="184"/>
        <v>3818.22</v>
      </c>
      <c r="T213" s="36">
        <f t="shared" si="185"/>
        <v>1909.11</v>
      </c>
      <c r="U213" s="36">
        <f t="shared" si="186"/>
        <v>3818.22</v>
      </c>
      <c r="V213" s="143">
        <v>0</v>
      </c>
      <c r="W213" s="144">
        <f t="shared" si="187"/>
        <v>0</v>
      </c>
      <c r="X213" s="144">
        <f t="shared" si="188"/>
        <v>0</v>
      </c>
      <c r="Y213" s="145">
        <f t="shared" si="189"/>
        <v>0</v>
      </c>
      <c r="Z213" s="145">
        <f t="shared" si="190"/>
        <v>0</v>
      </c>
      <c r="AA213" s="211">
        <v>0</v>
      </c>
      <c r="AB213" s="146">
        <v>0</v>
      </c>
      <c r="AC213" s="146"/>
      <c r="AD213" s="14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row>
    <row r="214" spans="1:58" ht="24.75" customHeight="1">
      <c r="A214" s="57"/>
      <c r="B214" s="141" t="s">
        <v>229</v>
      </c>
      <c r="C214" s="141" t="s">
        <v>1207</v>
      </c>
      <c r="D214" s="142" t="s">
        <v>1190</v>
      </c>
      <c r="E214" s="33" t="s">
        <v>221</v>
      </c>
      <c r="F214" s="33" t="s">
        <v>25</v>
      </c>
      <c r="G214" s="33">
        <v>2</v>
      </c>
      <c r="H214" s="33" t="s">
        <v>26</v>
      </c>
      <c r="I214" s="33" t="s">
        <v>1443</v>
      </c>
      <c r="J214" s="33" t="s">
        <v>1624</v>
      </c>
      <c r="K214" s="33">
        <v>15</v>
      </c>
      <c r="L214" s="33">
        <v>0.06</v>
      </c>
      <c r="M214" s="33">
        <v>2</v>
      </c>
      <c r="N214" s="33">
        <v>980</v>
      </c>
      <c r="O214" s="33" t="s">
        <v>134</v>
      </c>
      <c r="P214" s="37" t="s">
        <v>230</v>
      </c>
      <c r="Q214" s="245" t="s">
        <v>27</v>
      </c>
      <c r="R214" s="34">
        <v>1909.11</v>
      </c>
      <c r="S214" s="35">
        <f t="shared" si="184"/>
        <v>3818.22</v>
      </c>
      <c r="T214" s="36">
        <f t="shared" si="185"/>
        <v>1909.11</v>
      </c>
      <c r="U214" s="36">
        <f t="shared" si="186"/>
        <v>3818.22</v>
      </c>
      <c r="V214" s="143">
        <v>0</v>
      </c>
      <c r="W214" s="144">
        <f t="shared" si="187"/>
        <v>0</v>
      </c>
      <c r="X214" s="144">
        <f t="shared" si="188"/>
        <v>0</v>
      </c>
      <c r="Y214" s="145">
        <f t="shared" si="189"/>
        <v>0</v>
      </c>
      <c r="Z214" s="145">
        <f t="shared" si="190"/>
        <v>0</v>
      </c>
      <c r="AA214" s="211">
        <v>23</v>
      </c>
      <c r="AB214" s="146">
        <v>46</v>
      </c>
      <c r="AC214" s="146"/>
      <c r="AD214" s="14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c r="BE214" s="57"/>
    </row>
    <row r="215" spans="1:58" ht="24.75" customHeight="1">
      <c r="A215" s="57"/>
      <c r="B215" s="141" t="s">
        <v>231</v>
      </c>
      <c r="C215" s="141" t="s">
        <v>1208</v>
      </c>
      <c r="D215" s="142" t="s">
        <v>1190</v>
      </c>
      <c r="E215" s="33" t="s">
        <v>221</v>
      </c>
      <c r="F215" s="33" t="s">
        <v>25</v>
      </c>
      <c r="G215" s="33">
        <v>2</v>
      </c>
      <c r="H215" s="33" t="s">
        <v>26</v>
      </c>
      <c r="I215" s="33">
        <v>225</v>
      </c>
      <c r="J215" s="33"/>
      <c r="K215" s="33">
        <v>15</v>
      </c>
      <c r="L215" s="33">
        <v>3.5999999999999997E-2</v>
      </c>
      <c r="M215" s="33">
        <v>2</v>
      </c>
      <c r="N215" s="33">
        <v>441</v>
      </c>
      <c r="O215" s="33" t="s">
        <v>134</v>
      </c>
      <c r="P215" s="37" t="s">
        <v>232</v>
      </c>
      <c r="Q215" s="245" t="s">
        <v>1817</v>
      </c>
      <c r="R215" s="34">
        <v>1620.42</v>
      </c>
      <c r="S215" s="35">
        <f t="shared" si="184"/>
        <v>3240.84</v>
      </c>
      <c r="T215" s="36">
        <f t="shared" si="185"/>
        <v>1620.42</v>
      </c>
      <c r="U215" s="36">
        <f t="shared" si="186"/>
        <v>3240.84</v>
      </c>
      <c r="V215" s="143">
        <v>0</v>
      </c>
      <c r="W215" s="144">
        <f t="shared" si="187"/>
        <v>0</v>
      </c>
      <c r="X215" s="144">
        <f t="shared" si="188"/>
        <v>0</v>
      </c>
      <c r="Y215" s="145">
        <f t="shared" si="189"/>
        <v>0</v>
      </c>
      <c r="Z215" s="145">
        <f t="shared" si="190"/>
        <v>0</v>
      </c>
      <c r="AA215" s="211"/>
      <c r="AB215" s="146">
        <v>0</v>
      </c>
      <c r="AC215" s="146"/>
      <c r="AD215" s="14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7"/>
      <c r="BE215" s="57"/>
    </row>
    <row r="216" spans="1:58" ht="24.75" customHeight="1">
      <c r="A216" s="57"/>
      <c r="B216" s="141" t="s">
        <v>233</v>
      </c>
      <c r="C216" s="141" t="s">
        <v>1209</v>
      </c>
      <c r="D216" s="142" t="s">
        <v>1190</v>
      </c>
      <c r="E216" s="33" t="s">
        <v>221</v>
      </c>
      <c r="F216" s="33" t="s">
        <v>25</v>
      </c>
      <c r="G216" s="33">
        <v>2</v>
      </c>
      <c r="H216" s="33" t="s">
        <v>26</v>
      </c>
      <c r="I216" s="33" t="s">
        <v>1443</v>
      </c>
      <c r="J216" s="33" t="s">
        <v>1624</v>
      </c>
      <c r="K216" s="33">
        <v>14.9</v>
      </c>
      <c r="L216" s="33">
        <v>3.5999999999999997E-2</v>
      </c>
      <c r="M216" s="33">
        <v>2</v>
      </c>
      <c r="N216" s="33">
        <v>980</v>
      </c>
      <c r="O216" s="33" t="s">
        <v>134</v>
      </c>
      <c r="P216" s="37" t="s">
        <v>234</v>
      </c>
      <c r="Q216" s="272" t="s">
        <v>27</v>
      </c>
      <c r="R216" s="34">
        <v>1262.0899999999999</v>
      </c>
      <c r="S216" s="35">
        <f t="shared" si="184"/>
        <v>2524.1799999999998</v>
      </c>
      <c r="T216" s="36">
        <f t="shared" si="185"/>
        <v>1262.0899999999999</v>
      </c>
      <c r="U216" s="36">
        <f t="shared" si="186"/>
        <v>2524.1799999999998</v>
      </c>
      <c r="V216" s="143">
        <v>0</v>
      </c>
      <c r="W216" s="144">
        <f t="shared" si="187"/>
        <v>0</v>
      </c>
      <c r="X216" s="144">
        <f t="shared" si="188"/>
        <v>0</v>
      </c>
      <c r="Y216" s="145">
        <f t="shared" si="189"/>
        <v>0</v>
      </c>
      <c r="Z216" s="145">
        <f t="shared" si="190"/>
        <v>0</v>
      </c>
      <c r="AA216" s="211">
        <v>23</v>
      </c>
      <c r="AB216" s="146">
        <v>47</v>
      </c>
      <c r="AC216" s="146"/>
      <c r="AD216" s="14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c r="BC216" s="57"/>
      <c r="BD216" s="57"/>
      <c r="BE216" s="57"/>
    </row>
    <row r="217" spans="1:58" s="3" customFormat="1" ht="24.75" hidden="1" customHeight="1">
      <c r="A217" s="131"/>
      <c r="B217" s="158" t="s">
        <v>235</v>
      </c>
      <c r="C217" s="158"/>
      <c r="D217" s="7"/>
      <c r="E217" s="31"/>
      <c r="F217" s="31"/>
      <c r="G217" s="31"/>
      <c r="H217" s="31"/>
      <c r="I217" s="31"/>
      <c r="J217" s="31"/>
      <c r="K217" s="31"/>
      <c r="L217" s="31"/>
      <c r="M217" s="31"/>
      <c r="N217" s="31"/>
      <c r="O217" s="31"/>
      <c r="P217" s="30"/>
      <c r="Q217" s="31"/>
      <c r="R217" s="45"/>
      <c r="S217" s="45"/>
      <c r="T217" s="44"/>
      <c r="U217" s="44"/>
      <c r="V217" s="7">
        <v>0</v>
      </c>
      <c r="W217" s="7"/>
      <c r="X217" s="144">
        <f t="shared" si="188"/>
        <v>0</v>
      </c>
      <c r="Y217" s="145">
        <f t="shared" si="189"/>
        <v>0</v>
      </c>
      <c r="Z217" s="145">
        <f t="shared" si="190"/>
        <v>0</v>
      </c>
      <c r="AA217" s="211"/>
      <c r="AB217" s="146"/>
      <c r="AC217" s="146"/>
      <c r="AD217" s="147"/>
      <c r="AE217" s="57"/>
      <c r="AF217" s="161"/>
      <c r="AG217" s="161"/>
      <c r="AH217" s="161"/>
      <c r="AI217" s="161"/>
      <c r="AJ217" s="161"/>
      <c r="AK217" s="161"/>
      <c r="AL217" s="161"/>
      <c r="AM217" s="161"/>
      <c r="AN217" s="161"/>
      <c r="AO217" s="161"/>
      <c r="AP217" s="161"/>
      <c r="AQ217" s="161"/>
      <c r="AR217" s="161"/>
      <c r="AS217" s="161"/>
      <c r="AT217" s="161"/>
      <c r="AU217" s="161"/>
      <c r="AV217" s="161"/>
      <c r="AW217" s="161"/>
      <c r="AX217" s="161"/>
      <c r="AY217" s="161"/>
      <c r="AZ217" s="161"/>
      <c r="BA217" s="161"/>
      <c r="BB217" s="161"/>
      <c r="BC217" s="161"/>
      <c r="BD217" s="161"/>
      <c r="BE217" s="161"/>
    </row>
    <row r="218" spans="1:58" ht="24.75" hidden="1" customHeight="1">
      <c r="A218" s="57"/>
      <c r="B218" s="141" t="s">
        <v>236</v>
      </c>
      <c r="C218" s="141" t="s">
        <v>1210</v>
      </c>
      <c r="D218" s="167" t="s">
        <v>1190</v>
      </c>
      <c r="E218" s="33" t="s">
        <v>212</v>
      </c>
      <c r="F218" s="33" t="s">
        <v>18</v>
      </c>
      <c r="G218" s="33">
        <v>2</v>
      </c>
      <c r="H218" s="33" t="s">
        <v>26</v>
      </c>
      <c r="I218" s="33">
        <v>220</v>
      </c>
      <c r="J218" s="33"/>
      <c r="K218" s="33">
        <v>15</v>
      </c>
      <c r="L218" s="33">
        <v>5.33E-2</v>
      </c>
      <c r="M218" s="33">
        <v>3</v>
      </c>
      <c r="N218" s="33">
        <v>494</v>
      </c>
      <c r="O218" s="33" t="s">
        <v>77</v>
      </c>
      <c r="P218" s="37" t="s">
        <v>237</v>
      </c>
      <c r="Q218" s="38" t="s">
        <v>20</v>
      </c>
      <c r="R218" s="34">
        <v>1239.6600000000001</v>
      </c>
      <c r="S218" s="35">
        <f>R218*M218</f>
        <v>3718.9800000000005</v>
      </c>
      <c r="T218" s="36">
        <f>R218*(1-$C$13)</f>
        <v>1239.6600000000001</v>
      </c>
      <c r="U218" s="36">
        <f>S218*(1-$C$13)</f>
        <v>3718.9800000000005</v>
      </c>
      <c r="V218" s="143">
        <v>0</v>
      </c>
      <c r="W218" s="144">
        <f>U218*V218</f>
        <v>0</v>
      </c>
      <c r="X218" s="144">
        <f t="shared" si="188"/>
        <v>0</v>
      </c>
      <c r="Y218" s="145">
        <f t="shared" si="189"/>
        <v>0</v>
      </c>
      <c r="Z218" s="145">
        <f t="shared" si="190"/>
        <v>0</v>
      </c>
      <c r="AA218" s="211"/>
      <c r="AB218" s="146">
        <v>0</v>
      </c>
      <c r="AC218" s="146"/>
      <c r="AD218" s="14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row>
    <row r="219" spans="1:58" ht="24.75" hidden="1" customHeight="1">
      <c r="A219" s="57"/>
      <c r="B219" s="141" t="s">
        <v>236</v>
      </c>
      <c r="C219" s="141" t="s">
        <v>238</v>
      </c>
      <c r="D219" s="162"/>
      <c r="E219" s="33" t="s">
        <v>212</v>
      </c>
      <c r="F219" s="33" t="s">
        <v>18</v>
      </c>
      <c r="G219" s="33">
        <v>2</v>
      </c>
      <c r="H219" s="33" t="s">
        <v>26</v>
      </c>
      <c r="I219" s="33">
        <v>220</v>
      </c>
      <c r="J219" s="33"/>
      <c r="K219" s="33">
        <v>15</v>
      </c>
      <c r="L219" s="33">
        <v>5.33E-2</v>
      </c>
      <c r="M219" s="33">
        <v>3</v>
      </c>
      <c r="N219" s="33">
        <v>494</v>
      </c>
      <c r="O219" s="33" t="s">
        <v>77</v>
      </c>
      <c r="P219" s="37" t="s">
        <v>237</v>
      </c>
      <c r="Q219" s="38" t="s">
        <v>20</v>
      </c>
      <c r="R219" s="34">
        <v>1479.3388429752067</v>
      </c>
      <c r="S219" s="35">
        <f>R219*M219</f>
        <v>4438.0165289256202</v>
      </c>
      <c r="T219" s="36">
        <f>R219*(1-$C$13)</f>
        <v>1479.3388429752067</v>
      </c>
      <c r="U219" s="36">
        <f>S219*(1-$C$13)</f>
        <v>4438.0165289256202</v>
      </c>
      <c r="V219" s="143">
        <v>0</v>
      </c>
      <c r="W219" s="144">
        <f>U219*V219</f>
        <v>0</v>
      </c>
      <c r="X219" s="144">
        <f t="shared" si="188"/>
        <v>0</v>
      </c>
      <c r="Y219" s="145">
        <f t="shared" si="189"/>
        <v>0</v>
      </c>
      <c r="Z219" s="145">
        <f t="shared" si="190"/>
        <v>0</v>
      </c>
      <c r="AA219" s="211"/>
      <c r="AB219" s="146">
        <v>0</v>
      </c>
      <c r="AC219" s="146"/>
      <c r="AD219" s="14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row>
    <row r="220" spans="1:58" s="3" customFormat="1" ht="24.75" customHeight="1">
      <c r="A220" s="161"/>
      <c r="B220" s="158" t="s">
        <v>239</v>
      </c>
      <c r="C220" s="158"/>
      <c r="D220" s="7"/>
      <c r="E220" s="31"/>
      <c r="F220" s="31"/>
      <c r="G220" s="31"/>
      <c r="H220" s="31"/>
      <c r="I220" s="31"/>
      <c r="J220" s="31"/>
      <c r="K220" s="31"/>
      <c r="L220" s="31"/>
      <c r="M220" s="31"/>
      <c r="N220" s="31"/>
      <c r="O220" s="31"/>
      <c r="P220" s="30"/>
      <c r="Q220" s="31"/>
      <c r="R220" s="45"/>
      <c r="S220" s="45"/>
      <c r="T220" s="44"/>
      <c r="U220" s="44"/>
      <c r="V220" s="7"/>
      <c r="W220" s="7"/>
      <c r="X220" s="7"/>
      <c r="Y220" s="7"/>
      <c r="Z220" s="7"/>
      <c r="AA220" s="211"/>
      <c r="AB220" s="146" t="str">
        <f t="shared" ref="AB220" si="191">IF(AA220=0,"VYPRODÁNO","SKLADEM")</f>
        <v>VYPRODÁNO</v>
      </c>
      <c r="AC220" s="146"/>
      <c r="AD220" s="147"/>
      <c r="AE220" s="57"/>
      <c r="AF220" s="161"/>
      <c r="AG220" s="161"/>
      <c r="AH220" s="161"/>
      <c r="AI220" s="161"/>
      <c r="AJ220" s="161"/>
      <c r="AK220" s="161"/>
      <c r="AL220" s="161"/>
      <c r="AM220" s="161"/>
      <c r="AN220" s="161"/>
      <c r="AO220" s="161"/>
      <c r="AP220" s="161"/>
      <c r="AQ220" s="161"/>
      <c r="AR220" s="161"/>
      <c r="AS220" s="161"/>
      <c r="AT220" s="161"/>
      <c r="AU220" s="161"/>
      <c r="AV220" s="161"/>
      <c r="AW220" s="161"/>
      <c r="AX220" s="161"/>
      <c r="AY220" s="161"/>
      <c r="AZ220" s="161"/>
      <c r="BA220" s="161"/>
      <c r="BB220" s="161"/>
      <c r="BC220" s="161"/>
      <c r="BD220" s="161"/>
      <c r="BE220" s="161"/>
    </row>
    <row r="221" spans="1:58" ht="24.75" customHeight="1">
      <c r="A221" s="57"/>
      <c r="B221" s="141" t="s">
        <v>240</v>
      </c>
      <c r="C221" s="141" t="s">
        <v>1003</v>
      </c>
      <c r="D221" s="142" t="s">
        <v>1190</v>
      </c>
      <c r="E221" s="33" t="s">
        <v>221</v>
      </c>
      <c r="F221" s="33" t="s">
        <v>25</v>
      </c>
      <c r="G221" s="33">
        <v>2</v>
      </c>
      <c r="H221" s="33" t="s">
        <v>26</v>
      </c>
      <c r="I221" s="33" t="s">
        <v>1443</v>
      </c>
      <c r="J221" s="33" t="s">
        <v>1625</v>
      </c>
      <c r="K221" s="33">
        <v>13.1</v>
      </c>
      <c r="L221" s="33">
        <v>4.9000000000000002E-2</v>
      </c>
      <c r="M221" s="33">
        <v>2</v>
      </c>
      <c r="N221" s="33">
        <v>976</v>
      </c>
      <c r="O221" s="33" t="s">
        <v>77</v>
      </c>
      <c r="P221" s="37" t="s">
        <v>241</v>
      </c>
      <c r="Q221" s="38" t="s">
        <v>20</v>
      </c>
      <c r="R221" s="34">
        <v>1430.67</v>
      </c>
      <c r="S221" s="35">
        <f>R221*M221</f>
        <v>2861.34</v>
      </c>
      <c r="T221" s="36">
        <f t="shared" ref="T221:U222" si="192">R221*(1-$C$13)</f>
        <v>1430.67</v>
      </c>
      <c r="U221" s="36">
        <f t="shared" si="192"/>
        <v>2861.34</v>
      </c>
      <c r="V221" s="143">
        <v>0</v>
      </c>
      <c r="W221" s="144">
        <f>U221*V221</f>
        <v>0</v>
      </c>
      <c r="X221" s="144">
        <f>V221*U221</f>
        <v>0</v>
      </c>
      <c r="Y221" s="145">
        <f>K221*V221</f>
        <v>0</v>
      </c>
      <c r="Z221" s="145">
        <f>V221*L221</f>
        <v>0</v>
      </c>
      <c r="AA221" s="211">
        <v>0</v>
      </c>
      <c r="AB221" s="146">
        <v>1</v>
      </c>
      <c r="AC221" s="146"/>
      <c r="AD221" s="14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c r="BE221" s="57"/>
    </row>
    <row r="222" spans="1:58" ht="24.75" customHeight="1">
      <c r="A222" s="57"/>
      <c r="B222" s="141" t="s">
        <v>242</v>
      </c>
      <c r="C222" s="141" t="s">
        <v>243</v>
      </c>
      <c r="D222" s="142" t="s">
        <v>1190</v>
      </c>
      <c r="E222" s="33" t="s">
        <v>221</v>
      </c>
      <c r="F222" s="33" t="s">
        <v>25</v>
      </c>
      <c r="G222" s="33">
        <v>2</v>
      </c>
      <c r="H222" s="33" t="s">
        <v>26</v>
      </c>
      <c r="I222" s="33" t="s">
        <v>1443</v>
      </c>
      <c r="J222" s="33" t="s">
        <v>1625</v>
      </c>
      <c r="K222" s="33">
        <v>13.1</v>
      </c>
      <c r="L222" s="33">
        <v>4.9099999999999998E-2</v>
      </c>
      <c r="M222" s="33">
        <v>2</v>
      </c>
      <c r="N222" s="33">
        <v>976</v>
      </c>
      <c r="O222" s="33" t="s">
        <v>138</v>
      </c>
      <c r="P222" s="37" t="s">
        <v>244</v>
      </c>
      <c r="Q222" s="38" t="s">
        <v>126</v>
      </c>
      <c r="R222" s="34">
        <v>1408</v>
      </c>
      <c r="S222" s="35">
        <f>R222*M222</f>
        <v>2816</v>
      </c>
      <c r="T222" s="36">
        <f t="shared" si="192"/>
        <v>1408</v>
      </c>
      <c r="U222" s="36">
        <f t="shared" si="192"/>
        <v>2816</v>
      </c>
      <c r="V222" s="143">
        <v>0</v>
      </c>
      <c r="W222" s="144">
        <f>U222*V222</f>
        <v>0</v>
      </c>
      <c r="X222" s="144">
        <f>V222*U222</f>
        <v>0</v>
      </c>
      <c r="Y222" s="145">
        <f>K222*V222</f>
        <v>0</v>
      </c>
      <c r="Z222" s="145">
        <f>V222*L222</f>
        <v>0</v>
      </c>
      <c r="AA222" s="211">
        <v>44</v>
      </c>
      <c r="AB222" s="146">
        <v>0</v>
      </c>
      <c r="AC222" s="146"/>
      <c r="AD222" s="14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57"/>
      <c r="BC222" s="57"/>
      <c r="BD222" s="57"/>
      <c r="BE222" s="57"/>
    </row>
    <row r="223" spans="1:58" s="3" customFormat="1" ht="24.75" customHeight="1">
      <c r="A223" s="131"/>
      <c r="B223" s="158" t="s">
        <v>1626</v>
      </c>
      <c r="C223" s="158"/>
      <c r="D223" s="159"/>
      <c r="E223" s="31"/>
      <c r="F223" s="31"/>
      <c r="G223" s="31"/>
      <c r="H223" s="31"/>
      <c r="I223" s="31"/>
      <c r="J223" s="31"/>
      <c r="K223" s="31"/>
      <c r="L223" s="31"/>
      <c r="M223" s="31"/>
      <c r="N223" s="31"/>
      <c r="O223" s="31"/>
      <c r="P223" s="30"/>
      <c r="Q223" s="31"/>
      <c r="R223" s="45"/>
      <c r="S223" s="45"/>
      <c r="T223" s="44"/>
      <c r="U223" s="44"/>
      <c r="V223" s="7"/>
      <c r="W223" s="7"/>
      <c r="X223" s="7"/>
      <c r="Y223" s="7"/>
      <c r="Z223" s="7"/>
      <c r="AA223" s="211"/>
      <c r="AB223" s="146"/>
      <c r="AC223" s="146"/>
      <c r="AD223" s="147"/>
      <c r="AE223" s="57"/>
      <c r="AF223" s="161"/>
      <c r="AG223" s="161"/>
      <c r="AH223" s="161"/>
      <c r="AI223" s="161"/>
      <c r="AJ223" s="161"/>
      <c r="AK223" s="161"/>
      <c r="AL223" s="161"/>
      <c r="AM223" s="161"/>
      <c r="AN223" s="161"/>
      <c r="AO223" s="161"/>
      <c r="AP223" s="161"/>
      <c r="AQ223" s="161"/>
      <c r="AR223" s="161"/>
      <c r="AS223" s="161"/>
      <c r="AT223" s="161"/>
      <c r="AU223" s="161"/>
      <c r="AV223" s="161"/>
      <c r="AW223" s="161"/>
      <c r="AX223" s="161"/>
      <c r="AY223" s="161"/>
      <c r="AZ223" s="161"/>
      <c r="BA223" s="161"/>
      <c r="BB223" s="161"/>
      <c r="BC223" s="161"/>
      <c r="BD223" s="161"/>
      <c r="BE223" s="161"/>
    </row>
    <row r="224" spans="1:58" s="164" customFormat="1" ht="24.75" customHeight="1">
      <c r="A224" s="57"/>
      <c r="B224" s="141" t="s">
        <v>918</v>
      </c>
      <c r="C224" s="141" t="s">
        <v>970</v>
      </c>
      <c r="D224" s="142" t="s">
        <v>1190</v>
      </c>
      <c r="E224" s="42" t="s">
        <v>221</v>
      </c>
      <c r="F224" s="33" t="s">
        <v>25</v>
      </c>
      <c r="G224" s="33">
        <v>2</v>
      </c>
      <c r="H224" s="33" t="s">
        <v>26</v>
      </c>
      <c r="I224" s="33" t="s">
        <v>1235</v>
      </c>
      <c r="J224" s="33" t="s">
        <v>1627</v>
      </c>
      <c r="K224" s="33">
        <v>16</v>
      </c>
      <c r="L224" s="33">
        <v>0.05</v>
      </c>
      <c r="M224" s="33">
        <v>2</v>
      </c>
      <c r="N224" s="33">
        <v>943</v>
      </c>
      <c r="O224" s="33" t="s">
        <v>73</v>
      </c>
      <c r="P224" s="273" t="s">
        <v>1711</v>
      </c>
      <c r="Q224" s="247" t="s">
        <v>27</v>
      </c>
      <c r="R224" s="34">
        <v>1847.6</v>
      </c>
      <c r="S224" s="35">
        <f t="shared" ref="S224:S230" si="193">R224*M224</f>
        <v>3695.2</v>
      </c>
      <c r="T224" s="36">
        <f>R224*(1-$C$13)</f>
        <v>1847.6</v>
      </c>
      <c r="U224" s="36">
        <f t="shared" ref="U224:U238" si="194">S224*(1-$C$13)</f>
        <v>3695.2</v>
      </c>
      <c r="V224" s="143">
        <v>0</v>
      </c>
      <c r="W224" s="144">
        <f t="shared" ref="W224:W230" si="195">U224*V224</f>
        <v>0</v>
      </c>
      <c r="X224" s="144">
        <f t="shared" ref="X224:X230" si="196">V224*U224</f>
        <v>0</v>
      </c>
      <c r="Y224" s="145">
        <f t="shared" ref="Y224:Y230" si="197">K224*V224</f>
        <v>0</v>
      </c>
      <c r="Z224" s="145">
        <f t="shared" ref="Z224:Z230" si="198">V224*L224</f>
        <v>0</v>
      </c>
      <c r="AA224" s="308">
        <v>32</v>
      </c>
      <c r="AB224" s="146">
        <v>65</v>
      </c>
      <c r="AC224" s="146"/>
      <c r="AD224" s="160"/>
      <c r="AE224" s="161"/>
      <c r="AF224" s="57"/>
      <c r="AG224" s="57"/>
      <c r="AH224" s="57"/>
      <c r="AI224" s="57"/>
      <c r="AJ224" s="57"/>
      <c r="AK224" s="57"/>
      <c r="AL224" s="57"/>
      <c r="AM224" s="57"/>
      <c r="AN224" s="57"/>
      <c r="AO224" s="57"/>
      <c r="AP224" s="57"/>
      <c r="AQ224" s="57"/>
      <c r="AR224" s="57"/>
      <c r="AS224" s="57"/>
      <c r="AT224" s="57"/>
      <c r="AU224" s="57"/>
      <c r="AV224" s="57"/>
      <c r="AW224" s="57"/>
      <c r="AX224" s="57"/>
      <c r="AY224" s="57"/>
      <c r="AZ224" s="57"/>
      <c r="BA224" s="57"/>
      <c r="BB224" s="57"/>
      <c r="BC224" s="57"/>
      <c r="BD224" s="57"/>
      <c r="BE224" s="57"/>
      <c r="BF224" s="163"/>
    </row>
    <row r="225" spans="1:57" s="3" customFormat="1" ht="24.75" hidden="1" customHeight="1">
      <c r="A225" s="131"/>
      <c r="B225" s="158" t="s">
        <v>245</v>
      </c>
      <c r="C225" s="158"/>
      <c r="D225" s="177"/>
      <c r="E225" s="31"/>
      <c r="F225" s="31"/>
      <c r="G225" s="31"/>
      <c r="H225" s="33" t="s">
        <v>26</v>
      </c>
      <c r="I225" s="33" t="s">
        <v>1309</v>
      </c>
      <c r="J225" s="33"/>
      <c r="K225" s="33">
        <v>16</v>
      </c>
      <c r="L225" s="33">
        <v>0.05</v>
      </c>
      <c r="M225" s="33">
        <v>2</v>
      </c>
      <c r="N225" s="33">
        <v>943</v>
      </c>
      <c r="O225" s="33" t="s">
        <v>73</v>
      </c>
      <c r="P225" s="30"/>
      <c r="Q225" s="31"/>
      <c r="R225" s="45"/>
      <c r="S225" s="35">
        <f t="shared" si="193"/>
        <v>0</v>
      </c>
      <c r="T225" s="36">
        <f t="shared" ref="T225:T238" si="199">R225*(1-$C$13)</f>
        <v>0</v>
      </c>
      <c r="U225" s="36">
        <f t="shared" si="194"/>
        <v>0</v>
      </c>
      <c r="V225" s="143">
        <v>0</v>
      </c>
      <c r="W225" s="144">
        <f t="shared" si="195"/>
        <v>0</v>
      </c>
      <c r="X225" s="144">
        <f t="shared" si="196"/>
        <v>0</v>
      </c>
      <c r="Y225" s="145">
        <f t="shared" si="197"/>
        <v>0</v>
      </c>
      <c r="Z225" s="145">
        <f t="shared" si="198"/>
        <v>0</v>
      </c>
      <c r="AA225" s="308"/>
      <c r="AB225" s="146" t="str">
        <f t="shared" ref="AB225:AB252" si="200">IF(AA225=0,"VYPRODÁNO","SKLADEM")</f>
        <v>VYPRODÁNO</v>
      </c>
      <c r="AC225" s="146"/>
      <c r="AD225" s="147"/>
      <c r="AE225" s="57"/>
      <c r="AF225" s="161"/>
      <c r="AG225" s="161"/>
      <c r="AH225" s="161"/>
      <c r="AI225" s="161"/>
      <c r="AJ225" s="161"/>
      <c r="AK225" s="161"/>
      <c r="AL225" s="161"/>
      <c r="AM225" s="161"/>
      <c r="AN225" s="161"/>
      <c r="AO225" s="161"/>
      <c r="AP225" s="161"/>
      <c r="AQ225" s="161"/>
      <c r="AR225" s="161"/>
      <c r="AS225" s="161"/>
      <c r="AT225" s="161"/>
      <c r="AU225" s="161"/>
      <c r="AV225" s="161"/>
      <c r="AW225" s="161"/>
      <c r="AX225" s="161"/>
      <c r="AY225" s="161"/>
      <c r="AZ225" s="161"/>
      <c r="BA225" s="161"/>
      <c r="BB225" s="161"/>
      <c r="BC225" s="161"/>
      <c r="BD225" s="161"/>
      <c r="BE225" s="161"/>
    </row>
    <row r="226" spans="1:57" ht="24.75" hidden="1" customHeight="1">
      <c r="A226" s="57"/>
      <c r="B226" s="141" t="s">
        <v>246</v>
      </c>
      <c r="C226" s="141" t="s">
        <v>247</v>
      </c>
      <c r="D226" s="148"/>
      <c r="E226" s="33" t="s">
        <v>184</v>
      </c>
      <c r="F226" s="33" t="s">
        <v>18</v>
      </c>
      <c r="G226" s="33">
        <v>1</v>
      </c>
      <c r="H226" s="33" t="s">
        <v>26</v>
      </c>
      <c r="I226" s="33" t="s">
        <v>1310</v>
      </c>
      <c r="J226" s="33"/>
      <c r="K226" s="33">
        <v>16</v>
      </c>
      <c r="L226" s="33">
        <v>0.05</v>
      </c>
      <c r="M226" s="33">
        <v>2</v>
      </c>
      <c r="N226" s="33">
        <v>943</v>
      </c>
      <c r="O226" s="33" t="s">
        <v>73</v>
      </c>
      <c r="P226" s="37" t="s">
        <v>248</v>
      </c>
      <c r="Q226" s="38" t="s">
        <v>20</v>
      </c>
      <c r="R226" s="34">
        <v>1238.8429752066115</v>
      </c>
      <c r="S226" s="35">
        <f t="shared" si="193"/>
        <v>2477.6859504132231</v>
      </c>
      <c r="T226" s="36">
        <f t="shared" si="199"/>
        <v>1238.8429752066115</v>
      </c>
      <c r="U226" s="36">
        <f t="shared" si="194"/>
        <v>2477.6859504132231</v>
      </c>
      <c r="V226" s="143">
        <v>0</v>
      </c>
      <c r="W226" s="144">
        <f t="shared" si="195"/>
        <v>0</v>
      </c>
      <c r="X226" s="144">
        <f t="shared" si="196"/>
        <v>0</v>
      </c>
      <c r="Y226" s="145">
        <f t="shared" si="197"/>
        <v>0</v>
      </c>
      <c r="Z226" s="145">
        <f t="shared" si="198"/>
        <v>0</v>
      </c>
      <c r="AA226" s="308"/>
      <c r="AB226" s="146">
        <v>2</v>
      </c>
      <c r="AC226" s="146"/>
      <c r="AD226" s="147"/>
      <c r="AE226" s="57"/>
      <c r="AF226" s="57"/>
      <c r="AG226" s="57"/>
      <c r="AH226" s="57"/>
      <c r="AI226" s="57"/>
      <c r="AJ226" s="57"/>
      <c r="AK226" s="57"/>
      <c r="AL226" s="57"/>
      <c r="AM226" s="57"/>
      <c r="AN226" s="57"/>
      <c r="AO226" s="57"/>
      <c r="AP226" s="57"/>
      <c r="AQ226" s="57"/>
      <c r="AR226" s="57"/>
      <c r="AS226" s="57"/>
      <c r="AT226" s="57"/>
      <c r="AU226" s="57"/>
      <c r="AV226" s="57"/>
      <c r="AW226" s="57"/>
      <c r="AX226" s="57"/>
      <c r="AY226" s="57"/>
      <c r="AZ226" s="57"/>
      <c r="BA226" s="57"/>
      <c r="BB226" s="57"/>
      <c r="BC226" s="57"/>
      <c r="BD226" s="57"/>
      <c r="BE226" s="57"/>
    </row>
    <row r="227" spans="1:57" s="3" customFormat="1" ht="24.75" hidden="1" customHeight="1">
      <c r="A227" s="131"/>
      <c r="B227" s="158" t="s">
        <v>249</v>
      </c>
      <c r="C227" s="158"/>
      <c r="D227" s="177"/>
      <c r="E227" s="31"/>
      <c r="F227" s="31"/>
      <c r="G227" s="31"/>
      <c r="H227" s="33" t="s">
        <v>26</v>
      </c>
      <c r="I227" s="33" t="s">
        <v>1311</v>
      </c>
      <c r="J227" s="33"/>
      <c r="K227" s="33">
        <v>16</v>
      </c>
      <c r="L227" s="33">
        <v>0.05</v>
      </c>
      <c r="M227" s="33">
        <v>2</v>
      </c>
      <c r="N227" s="33">
        <v>943</v>
      </c>
      <c r="O227" s="33" t="s">
        <v>73</v>
      </c>
      <c r="P227" s="30"/>
      <c r="Q227" s="31"/>
      <c r="R227" s="45"/>
      <c r="S227" s="35">
        <f t="shared" si="193"/>
        <v>0</v>
      </c>
      <c r="T227" s="36">
        <f t="shared" si="199"/>
        <v>0</v>
      </c>
      <c r="U227" s="36">
        <f t="shared" si="194"/>
        <v>0</v>
      </c>
      <c r="V227" s="143">
        <v>0</v>
      </c>
      <c r="W227" s="144">
        <f t="shared" si="195"/>
        <v>0</v>
      </c>
      <c r="X227" s="144">
        <f t="shared" si="196"/>
        <v>0</v>
      </c>
      <c r="Y227" s="145">
        <f t="shared" si="197"/>
        <v>0</v>
      </c>
      <c r="Z227" s="145">
        <f t="shared" si="198"/>
        <v>0</v>
      </c>
      <c r="AA227" s="308"/>
      <c r="AB227" s="146" t="str">
        <f t="shared" si="200"/>
        <v>VYPRODÁNO</v>
      </c>
      <c r="AC227" s="146"/>
      <c r="AD227" s="147"/>
      <c r="AE227" s="57"/>
      <c r="AF227" s="161"/>
      <c r="AG227" s="161"/>
      <c r="AH227" s="161"/>
      <c r="AI227" s="161"/>
      <c r="AJ227" s="161"/>
      <c r="AK227" s="161"/>
      <c r="AL227" s="161"/>
      <c r="AM227" s="161"/>
      <c r="AN227" s="161"/>
      <c r="AO227" s="161"/>
      <c r="AP227" s="161"/>
      <c r="AQ227" s="161"/>
      <c r="AR227" s="161"/>
      <c r="AS227" s="161"/>
      <c r="AT227" s="161"/>
      <c r="AU227" s="161"/>
      <c r="AV227" s="161"/>
      <c r="AW227" s="161"/>
      <c r="AX227" s="161"/>
      <c r="AY227" s="161"/>
      <c r="AZ227" s="161"/>
      <c r="BA227" s="161"/>
      <c r="BB227" s="161"/>
      <c r="BC227" s="161"/>
      <c r="BD227" s="161"/>
      <c r="BE227" s="161"/>
    </row>
    <row r="228" spans="1:57" ht="24.75" hidden="1" customHeight="1">
      <c r="A228" s="57"/>
      <c r="B228" s="141" t="s">
        <v>250</v>
      </c>
      <c r="C228" s="141" t="s">
        <v>251</v>
      </c>
      <c r="D228" s="148"/>
      <c r="E228" s="33" t="s">
        <v>184</v>
      </c>
      <c r="F228" s="33" t="s">
        <v>25</v>
      </c>
      <c r="G228" s="33">
        <v>2</v>
      </c>
      <c r="H228" s="33" t="s">
        <v>26</v>
      </c>
      <c r="I228" s="33" t="s">
        <v>1312</v>
      </c>
      <c r="J228" s="33"/>
      <c r="K228" s="33">
        <v>16</v>
      </c>
      <c r="L228" s="33">
        <v>0.05</v>
      </c>
      <c r="M228" s="33">
        <v>2</v>
      </c>
      <c r="N228" s="33">
        <v>943</v>
      </c>
      <c r="O228" s="33" t="s">
        <v>73</v>
      </c>
      <c r="P228" s="37" t="s">
        <v>252</v>
      </c>
      <c r="Q228" s="38" t="s">
        <v>20</v>
      </c>
      <c r="R228" s="34">
        <v>1537.19</v>
      </c>
      <c r="S228" s="35">
        <f t="shared" si="193"/>
        <v>3074.38</v>
      </c>
      <c r="T228" s="36">
        <f t="shared" si="199"/>
        <v>1537.19</v>
      </c>
      <c r="U228" s="36">
        <f t="shared" si="194"/>
        <v>3074.38</v>
      </c>
      <c r="V228" s="143">
        <v>0</v>
      </c>
      <c r="W228" s="144">
        <f t="shared" si="195"/>
        <v>0</v>
      </c>
      <c r="X228" s="144">
        <f t="shared" si="196"/>
        <v>0</v>
      </c>
      <c r="Y228" s="145">
        <f t="shared" si="197"/>
        <v>0</v>
      </c>
      <c r="Z228" s="145">
        <f t="shared" si="198"/>
        <v>0</v>
      </c>
      <c r="AA228" s="308"/>
      <c r="AB228" s="146">
        <v>1</v>
      </c>
      <c r="AC228" s="146"/>
      <c r="AD228" s="147"/>
      <c r="AE228" s="57"/>
      <c r="AF228" s="57"/>
      <c r="AG228" s="57"/>
      <c r="AH228" s="57"/>
      <c r="AI228" s="57"/>
      <c r="AJ228" s="57"/>
      <c r="AK228" s="57"/>
      <c r="AL228" s="57"/>
      <c r="AM228" s="57"/>
      <c r="AN228" s="57"/>
      <c r="AO228" s="57"/>
      <c r="AP228" s="57"/>
      <c r="AQ228" s="57"/>
      <c r="AR228" s="57"/>
      <c r="AS228" s="57"/>
      <c r="AT228" s="57"/>
      <c r="AU228" s="57"/>
      <c r="AV228" s="57"/>
      <c r="AW228" s="57"/>
      <c r="AX228" s="57"/>
      <c r="AY228" s="57"/>
      <c r="AZ228" s="57"/>
      <c r="BA228" s="57"/>
      <c r="BB228" s="57"/>
      <c r="BC228" s="57"/>
      <c r="BD228" s="57"/>
      <c r="BE228" s="57"/>
    </row>
    <row r="229" spans="1:57" ht="24.75" hidden="1" customHeight="1">
      <c r="A229" s="57"/>
      <c r="B229" s="141" t="s">
        <v>250</v>
      </c>
      <c r="C229" s="141" t="s">
        <v>251</v>
      </c>
      <c r="D229" s="148"/>
      <c r="E229" s="33" t="s">
        <v>184</v>
      </c>
      <c r="F229" s="33" t="s">
        <v>25</v>
      </c>
      <c r="G229" s="33">
        <v>2</v>
      </c>
      <c r="H229" s="33" t="s">
        <v>26</v>
      </c>
      <c r="I229" s="33" t="s">
        <v>1313</v>
      </c>
      <c r="J229" s="33"/>
      <c r="K229" s="33">
        <v>16</v>
      </c>
      <c r="L229" s="33">
        <v>0.05</v>
      </c>
      <c r="M229" s="33">
        <v>2</v>
      </c>
      <c r="N229" s="33">
        <v>943</v>
      </c>
      <c r="O229" s="33" t="s">
        <v>73</v>
      </c>
      <c r="P229" s="37" t="s">
        <v>252</v>
      </c>
      <c r="Q229" s="38" t="s">
        <v>20</v>
      </c>
      <c r="R229" s="34">
        <v>1569.4214876033059</v>
      </c>
      <c r="S229" s="35">
        <f t="shared" si="193"/>
        <v>3138.8429752066118</v>
      </c>
      <c r="T229" s="36">
        <f t="shared" si="199"/>
        <v>1569.4214876033059</v>
      </c>
      <c r="U229" s="36">
        <f t="shared" si="194"/>
        <v>3138.8429752066118</v>
      </c>
      <c r="V229" s="143">
        <v>0</v>
      </c>
      <c r="W229" s="144">
        <f t="shared" si="195"/>
        <v>0</v>
      </c>
      <c r="X229" s="144">
        <f t="shared" si="196"/>
        <v>0</v>
      </c>
      <c r="Y229" s="145">
        <f t="shared" si="197"/>
        <v>0</v>
      </c>
      <c r="Z229" s="145">
        <f t="shared" si="198"/>
        <v>0</v>
      </c>
      <c r="AA229" s="308"/>
      <c r="AB229" s="146">
        <v>1</v>
      </c>
      <c r="AC229" s="146"/>
      <c r="AD229" s="147"/>
      <c r="AE229" s="57"/>
      <c r="AF229" s="57"/>
      <c r="AG229" s="57"/>
      <c r="AH229" s="57"/>
      <c r="AI229" s="57"/>
      <c r="AJ229" s="57"/>
      <c r="AK229" s="57"/>
      <c r="AL229" s="57"/>
      <c r="AM229" s="57"/>
      <c r="AN229" s="57"/>
      <c r="AO229" s="57"/>
      <c r="AP229" s="57"/>
      <c r="AQ229" s="57"/>
      <c r="AR229" s="57"/>
      <c r="AS229" s="57"/>
      <c r="AT229" s="57"/>
      <c r="AU229" s="57"/>
      <c r="AV229" s="57"/>
      <c r="AW229" s="57"/>
      <c r="AX229" s="57"/>
      <c r="AY229" s="57"/>
      <c r="AZ229" s="57"/>
      <c r="BA229" s="57"/>
      <c r="BB229" s="57"/>
      <c r="BC229" s="57"/>
      <c r="BD229" s="57"/>
      <c r="BE229" s="57"/>
    </row>
    <row r="230" spans="1:57" ht="24.75" customHeight="1">
      <c r="A230" s="57"/>
      <c r="B230" s="141" t="s">
        <v>1308</v>
      </c>
      <c r="C230" s="166" t="s">
        <v>1684</v>
      </c>
      <c r="D230" s="142" t="s">
        <v>1190</v>
      </c>
      <c r="E230" s="42" t="s">
        <v>221</v>
      </c>
      <c r="F230" s="33" t="s">
        <v>25</v>
      </c>
      <c r="G230" s="33">
        <v>2</v>
      </c>
      <c r="H230" s="33" t="s">
        <v>26</v>
      </c>
      <c r="I230" s="33" t="s">
        <v>1235</v>
      </c>
      <c r="J230" s="33" t="s">
        <v>1627</v>
      </c>
      <c r="K230" s="33">
        <v>16</v>
      </c>
      <c r="L230" s="33">
        <v>0.05</v>
      </c>
      <c r="M230" s="33">
        <v>2</v>
      </c>
      <c r="N230" s="33">
        <v>943</v>
      </c>
      <c r="O230" s="33" t="s">
        <v>73</v>
      </c>
      <c r="P230" s="273" t="s">
        <v>1711</v>
      </c>
      <c r="Q230" s="247" t="s">
        <v>27</v>
      </c>
      <c r="R230" s="34">
        <v>1847.6</v>
      </c>
      <c r="S230" s="35">
        <f t="shared" si="193"/>
        <v>3695.2</v>
      </c>
      <c r="T230" s="36">
        <f t="shared" si="199"/>
        <v>1847.6</v>
      </c>
      <c r="U230" s="36">
        <f t="shared" si="194"/>
        <v>3695.2</v>
      </c>
      <c r="V230" s="143">
        <v>0</v>
      </c>
      <c r="W230" s="144">
        <f t="shared" si="195"/>
        <v>0</v>
      </c>
      <c r="X230" s="144">
        <f t="shared" si="196"/>
        <v>0</v>
      </c>
      <c r="Y230" s="145">
        <f t="shared" si="197"/>
        <v>0</v>
      </c>
      <c r="Z230" s="145">
        <f t="shared" si="198"/>
        <v>0</v>
      </c>
      <c r="AA230" s="308">
        <v>8</v>
      </c>
      <c r="AB230" s="146">
        <v>17</v>
      </c>
      <c r="AC230" s="146"/>
      <c r="AD230" s="147"/>
      <c r="AE230" s="57"/>
      <c r="AF230" s="57"/>
      <c r="AG230" s="57"/>
      <c r="AH230" s="57"/>
      <c r="AI230" s="57"/>
      <c r="AJ230" s="57"/>
      <c r="AK230" s="57"/>
      <c r="AL230" s="57"/>
      <c r="AM230" s="57"/>
      <c r="AN230" s="57"/>
      <c r="AO230" s="57"/>
      <c r="AP230" s="57"/>
      <c r="AQ230" s="57"/>
      <c r="AR230" s="57"/>
      <c r="AS230" s="57"/>
      <c r="AT230" s="57"/>
      <c r="AU230" s="57"/>
      <c r="AV230" s="57"/>
      <c r="AW230" s="57"/>
      <c r="AX230" s="57"/>
      <c r="AY230" s="57"/>
      <c r="AZ230" s="57"/>
      <c r="BA230" s="57"/>
      <c r="BB230" s="57"/>
      <c r="BC230" s="57"/>
      <c r="BD230" s="57"/>
      <c r="BE230" s="57"/>
    </row>
    <row r="231" spans="1:57" ht="24.75" customHeight="1">
      <c r="A231" s="57"/>
      <c r="B231" s="158" t="s">
        <v>1628</v>
      </c>
      <c r="C231" s="158"/>
      <c r="D231" s="7"/>
      <c r="E231" s="31"/>
      <c r="F231" s="31"/>
      <c r="G231" s="31"/>
      <c r="H231" s="31"/>
      <c r="I231" s="31"/>
      <c r="J231" s="31"/>
      <c r="K231" s="31"/>
      <c r="L231" s="31"/>
      <c r="M231" s="31"/>
      <c r="N231" s="31"/>
      <c r="O231" s="31"/>
      <c r="P231" s="30"/>
      <c r="Q231" s="31"/>
      <c r="R231" s="45"/>
      <c r="S231" s="45"/>
      <c r="T231" s="45"/>
      <c r="U231" s="45"/>
      <c r="V231" s="7"/>
      <c r="W231" s="7"/>
      <c r="X231" s="7"/>
      <c r="Y231" s="7"/>
      <c r="Z231" s="7"/>
      <c r="AA231" s="308"/>
      <c r="AB231" s="146"/>
      <c r="AC231" s="146"/>
      <c r="AD231" s="14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c r="BC231" s="57"/>
      <c r="BD231" s="57"/>
      <c r="BE231" s="57"/>
    </row>
    <row r="232" spans="1:57" ht="24.75" customHeight="1">
      <c r="A232" s="57"/>
      <c r="B232" s="141" t="s">
        <v>880</v>
      </c>
      <c r="C232" s="141" t="s">
        <v>1336</v>
      </c>
      <c r="D232" s="142" t="s">
        <v>1190</v>
      </c>
      <c r="E232" s="42" t="s">
        <v>184</v>
      </c>
      <c r="F232" s="33" t="s">
        <v>18</v>
      </c>
      <c r="G232" s="33">
        <v>2</v>
      </c>
      <c r="H232" s="33" t="s">
        <v>26</v>
      </c>
      <c r="I232" s="33" t="s">
        <v>1629</v>
      </c>
      <c r="J232" s="33" t="s">
        <v>1632</v>
      </c>
      <c r="K232" s="33">
        <v>14.8</v>
      </c>
      <c r="L232" s="33">
        <v>4.1000000000000002E-2</v>
      </c>
      <c r="M232" s="33">
        <v>4</v>
      </c>
      <c r="N232" s="33">
        <v>498</v>
      </c>
      <c r="O232" s="33" t="s">
        <v>1337</v>
      </c>
      <c r="P232" s="48" t="s">
        <v>1711</v>
      </c>
      <c r="Q232" s="245" t="s">
        <v>27</v>
      </c>
      <c r="R232" s="34">
        <v>936.03</v>
      </c>
      <c r="S232" s="35">
        <f>R232*M232</f>
        <v>3744.12</v>
      </c>
      <c r="T232" s="36">
        <f t="shared" si="199"/>
        <v>936.03</v>
      </c>
      <c r="U232" s="36">
        <f t="shared" si="194"/>
        <v>3744.12</v>
      </c>
      <c r="V232" s="143">
        <v>0</v>
      </c>
      <c r="W232" s="144">
        <f>U232*V232</f>
        <v>0</v>
      </c>
      <c r="X232" s="144">
        <f>V232*U232</f>
        <v>0</v>
      </c>
      <c r="Y232" s="145">
        <f>K232*V232</f>
        <v>0</v>
      </c>
      <c r="Z232" s="145">
        <f>V232*L232</f>
        <v>0</v>
      </c>
      <c r="AA232" s="308">
        <v>24</v>
      </c>
      <c r="AB232" s="146">
        <v>98</v>
      </c>
      <c r="AC232" s="146"/>
      <c r="AD232" s="14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row>
    <row r="233" spans="1:57" ht="24.75" customHeight="1">
      <c r="A233" s="57"/>
      <c r="B233" s="158" t="s">
        <v>1863</v>
      </c>
      <c r="C233" s="158"/>
      <c r="D233" s="7"/>
      <c r="E233" s="31"/>
      <c r="F233" s="31"/>
      <c r="G233" s="31"/>
      <c r="H233" s="31"/>
      <c r="I233" s="31"/>
      <c r="J233" s="31"/>
      <c r="K233" s="31"/>
      <c r="L233" s="31"/>
      <c r="M233" s="31"/>
      <c r="N233" s="31"/>
      <c r="O233" s="31"/>
      <c r="P233" s="30"/>
      <c r="Q233" s="31"/>
      <c r="R233" s="45"/>
      <c r="S233" s="45"/>
      <c r="T233" s="45"/>
      <c r="U233" s="45"/>
      <c r="V233" s="7"/>
      <c r="W233" s="7"/>
      <c r="X233" s="7"/>
      <c r="Y233" s="7"/>
      <c r="Z233" s="7"/>
      <c r="AA233" s="308"/>
      <c r="AB233" s="146"/>
      <c r="AC233" s="146"/>
      <c r="AD233" s="14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row>
    <row r="234" spans="1:57" ht="24.75" customHeight="1">
      <c r="A234" s="57"/>
      <c r="B234" s="166" t="s">
        <v>1864</v>
      </c>
      <c r="C234" s="166" t="s">
        <v>1865</v>
      </c>
      <c r="D234" s="142"/>
      <c r="E234" s="42" t="s">
        <v>1866</v>
      </c>
      <c r="F234" s="33" t="s">
        <v>18</v>
      </c>
      <c r="G234" s="33">
        <v>2</v>
      </c>
      <c r="H234" s="33" t="s">
        <v>26</v>
      </c>
      <c r="I234" s="33" t="s">
        <v>1445</v>
      </c>
      <c r="J234" s="33" t="s">
        <v>1815</v>
      </c>
      <c r="K234" s="33">
        <v>21</v>
      </c>
      <c r="L234" s="33">
        <v>4.4999999999999998E-2</v>
      </c>
      <c r="M234" s="33">
        <v>16</v>
      </c>
      <c r="N234" s="33">
        <v>154</v>
      </c>
      <c r="O234" s="33" t="s">
        <v>1399</v>
      </c>
      <c r="P234" s="48"/>
      <c r="Q234" s="245" t="s">
        <v>1867</v>
      </c>
      <c r="R234" s="34">
        <v>456.11</v>
      </c>
      <c r="S234" s="35">
        <f>R234*M234</f>
        <v>7297.76</v>
      </c>
      <c r="T234" s="36">
        <f t="shared" ref="T234" si="201">R234*(1-$C$13)</f>
        <v>456.11</v>
      </c>
      <c r="U234" s="36">
        <f t="shared" ref="U234" si="202">S234*(1-$C$13)</f>
        <v>7297.76</v>
      </c>
      <c r="V234" s="143">
        <v>0</v>
      </c>
      <c r="W234" s="144">
        <f>U234*V234</f>
        <v>0</v>
      </c>
      <c r="X234" s="144">
        <f>V234*U234</f>
        <v>0</v>
      </c>
      <c r="Y234" s="145">
        <f>K234*V234</f>
        <v>0</v>
      </c>
      <c r="Z234" s="145">
        <f>V234*L234</f>
        <v>0</v>
      </c>
      <c r="AA234" s="308"/>
      <c r="AB234" s="146">
        <v>0</v>
      </c>
      <c r="AC234" s="146"/>
      <c r="AD234" s="14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c r="BC234" s="57"/>
      <c r="BD234" s="57"/>
      <c r="BE234" s="57"/>
    </row>
    <row r="235" spans="1:57" ht="24.75" customHeight="1">
      <c r="A235" s="57"/>
      <c r="B235" s="158" t="s">
        <v>1572</v>
      </c>
      <c r="C235" s="158"/>
      <c r="D235" s="7"/>
      <c r="E235" s="31"/>
      <c r="F235" s="31"/>
      <c r="G235" s="31"/>
      <c r="H235" s="31"/>
      <c r="I235" s="31"/>
      <c r="J235" s="31"/>
      <c r="K235" s="31"/>
      <c r="L235" s="31"/>
      <c r="M235" s="31"/>
      <c r="N235" s="31"/>
      <c r="O235" s="31"/>
      <c r="P235" s="30"/>
      <c r="Q235" s="31"/>
      <c r="R235" s="45"/>
      <c r="S235" s="45"/>
      <c r="T235" s="45"/>
      <c r="U235" s="45"/>
      <c r="V235" s="12"/>
      <c r="W235" s="12"/>
      <c r="X235" s="12">
        <f>V235*U235</f>
        <v>0</v>
      </c>
      <c r="Y235" s="12"/>
      <c r="Z235" s="7"/>
      <c r="AA235" s="308"/>
      <c r="AB235" s="146"/>
      <c r="AC235" s="146"/>
      <c r="AD235" s="14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c r="BC235" s="57"/>
      <c r="BD235" s="57"/>
      <c r="BE235" s="57"/>
    </row>
    <row r="236" spans="1:57" ht="24.75" customHeight="1">
      <c r="A236" s="57"/>
      <c r="B236" s="166" t="s">
        <v>1453</v>
      </c>
      <c r="C236" s="166" t="s">
        <v>1685</v>
      </c>
      <c r="D236" s="142" t="s">
        <v>1190</v>
      </c>
      <c r="E236" s="42" t="s">
        <v>193</v>
      </c>
      <c r="F236" s="33" t="s">
        <v>18</v>
      </c>
      <c r="G236" s="33">
        <v>2</v>
      </c>
      <c r="H236" s="33" t="s">
        <v>26</v>
      </c>
      <c r="I236" s="33" t="s">
        <v>1234</v>
      </c>
      <c r="J236" s="33" t="s">
        <v>1645</v>
      </c>
      <c r="K236" s="33">
        <v>15.6</v>
      </c>
      <c r="L236" s="33">
        <v>5.8999999999999997E-2</v>
      </c>
      <c r="M236" s="33">
        <v>6</v>
      </c>
      <c r="N236" s="33">
        <v>360</v>
      </c>
      <c r="O236" s="33" t="s">
        <v>1468</v>
      </c>
      <c r="P236" s="48" t="s">
        <v>1711</v>
      </c>
      <c r="Q236" s="246" t="s">
        <v>27</v>
      </c>
      <c r="R236" s="34">
        <v>918.53</v>
      </c>
      <c r="S236" s="35">
        <v>5511.2</v>
      </c>
      <c r="T236" s="36">
        <f t="shared" si="199"/>
        <v>918.53</v>
      </c>
      <c r="U236" s="36">
        <f t="shared" si="194"/>
        <v>5511.2</v>
      </c>
      <c r="V236" s="143">
        <v>0</v>
      </c>
      <c r="W236" s="144">
        <f>U236*V236</f>
        <v>0</v>
      </c>
      <c r="X236" s="144">
        <f>V236*U236</f>
        <v>0</v>
      </c>
      <c r="Y236" s="145">
        <f>K236*V236</f>
        <v>0</v>
      </c>
      <c r="Z236" s="145">
        <f>V236*L236</f>
        <v>0</v>
      </c>
      <c r="AA236" s="308">
        <v>55</v>
      </c>
      <c r="AB236" s="146">
        <v>330</v>
      </c>
      <c r="AC236" s="146"/>
      <c r="AD236" s="14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row>
    <row r="237" spans="1:57" ht="24.75" customHeight="1">
      <c r="A237" s="57"/>
      <c r="B237" s="158" t="s">
        <v>1724</v>
      </c>
      <c r="C237" s="158"/>
      <c r="D237" s="7"/>
      <c r="E237" s="31"/>
      <c r="F237" s="31"/>
      <c r="G237" s="31"/>
      <c r="H237" s="31"/>
      <c r="I237" s="31"/>
      <c r="J237" s="31"/>
      <c r="K237" s="31"/>
      <c r="L237" s="31"/>
      <c r="M237" s="31"/>
      <c r="N237" s="31"/>
      <c r="O237" s="31"/>
      <c r="P237" s="30"/>
      <c r="Q237" s="31"/>
      <c r="R237" s="45"/>
      <c r="S237" s="45"/>
      <c r="T237" s="45"/>
      <c r="U237" s="45"/>
      <c r="V237" s="12"/>
      <c r="W237" s="12"/>
      <c r="X237" s="12">
        <f>V237*U237</f>
        <v>0</v>
      </c>
      <c r="Y237" s="12"/>
      <c r="Z237" s="7"/>
      <c r="AA237" s="308"/>
      <c r="AB237" s="146"/>
      <c r="AC237" s="146"/>
      <c r="AD237" s="147"/>
      <c r="AE237" s="57"/>
      <c r="AF237" s="57"/>
      <c r="AG237" s="57"/>
      <c r="AH237" s="57"/>
      <c r="AI237" s="57"/>
      <c r="AJ237" s="57"/>
      <c r="AK237" s="57"/>
      <c r="AL237" s="57"/>
      <c r="AM237" s="57"/>
      <c r="AN237" s="57"/>
      <c r="AO237" s="57"/>
      <c r="AP237" s="57"/>
      <c r="AQ237" s="57"/>
      <c r="AR237" s="57"/>
      <c r="AS237" s="57"/>
      <c r="AT237" s="57"/>
      <c r="AU237" s="57"/>
      <c r="AV237" s="57"/>
      <c r="AW237" s="57"/>
      <c r="AX237" s="57"/>
      <c r="AY237" s="57"/>
      <c r="AZ237" s="57"/>
      <c r="BA237" s="57"/>
      <c r="BB237" s="57"/>
      <c r="BC237" s="57"/>
      <c r="BD237" s="57"/>
      <c r="BE237" s="57"/>
    </row>
    <row r="238" spans="1:57" ht="24.75" customHeight="1">
      <c r="A238" s="57"/>
      <c r="B238" s="166" t="s">
        <v>1447</v>
      </c>
      <c r="C238" s="166" t="s">
        <v>1686</v>
      </c>
      <c r="D238" s="142" t="s">
        <v>1190</v>
      </c>
      <c r="E238" s="42" t="s">
        <v>281</v>
      </c>
      <c r="F238" s="33" t="s">
        <v>18</v>
      </c>
      <c r="G238" s="33">
        <v>2</v>
      </c>
      <c r="H238" s="33" t="s">
        <v>26</v>
      </c>
      <c r="I238" s="33" t="s">
        <v>1725</v>
      </c>
      <c r="J238" s="33" t="s">
        <v>1634</v>
      </c>
      <c r="K238" s="33">
        <v>11</v>
      </c>
      <c r="L238" s="33">
        <v>0.04</v>
      </c>
      <c r="M238" s="33">
        <v>1</v>
      </c>
      <c r="N238" s="33">
        <v>990</v>
      </c>
      <c r="O238" s="33">
        <v>74</v>
      </c>
      <c r="P238" s="48" t="s">
        <v>1711</v>
      </c>
      <c r="Q238" s="246" t="s">
        <v>20</v>
      </c>
      <c r="R238" s="34">
        <v>2797.93</v>
      </c>
      <c r="S238" s="35">
        <f t="shared" ref="S238" si="203">R238*M238</f>
        <v>2797.93</v>
      </c>
      <c r="T238" s="36">
        <f t="shared" si="199"/>
        <v>2797.93</v>
      </c>
      <c r="U238" s="36">
        <f t="shared" si="194"/>
        <v>2797.93</v>
      </c>
      <c r="V238" s="143">
        <v>0</v>
      </c>
      <c r="W238" s="144">
        <f>U238*V238</f>
        <v>0</v>
      </c>
      <c r="X238" s="144">
        <f>V238*U238</f>
        <v>0</v>
      </c>
      <c r="Y238" s="145">
        <f>K238*V238</f>
        <v>0</v>
      </c>
      <c r="Z238" s="145">
        <f>V238*L238</f>
        <v>0</v>
      </c>
      <c r="AA238" s="308">
        <v>0</v>
      </c>
      <c r="AB238" s="146">
        <v>0</v>
      </c>
      <c r="AC238" s="146"/>
      <c r="AD238" s="14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c r="BA238" s="57"/>
      <c r="BB238" s="57"/>
      <c r="BC238" s="57"/>
      <c r="BD238" s="57"/>
      <c r="BE238" s="57"/>
    </row>
    <row r="239" spans="1:57" ht="24.75" customHeight="1">
      <c r="A239" s="57"/>
      <c r="B239" s="158" t="s">
        <v>1570</v>
      </c>
      <c r="C239" s="158"/>
      <c r="D239" s="7"/>
      <c r="E239" s="31"/>
      <c r="F239" s="31"/>
      <c r="G239" s="31"/>
      <c r="H239" s="31"/>
      <c r="I239" s="31"/>
      <c r="J239" s="31"/>
      <c r="K239" s="31"/>
      <c r="L239" s="31"/>
      <c r="M239" s="31"/>
      <c r="N239" s="31"/>
      <c r="O239" s="31"/>
      <c r="P239" s="30"/>
      <c r="Q239" s="31"/>
      <c r="R239" s="45"/>
      <c r="S239" s="45"/>
      <c r="T239" s="44"/>
      <c r="U239" s="44"/>
      <c r="V239" s="7"/>
      <c r="W239" s="7"/>
      <c r="X239" s="7"/>
      <c r="Y239" s="7"/>
      <c r="Z239" s="7"/>
      <c r="AA239" s="308"/>
      <c r="AB239" s="146"/>
      <c r="AC239" s="146"/>
      <c r="AD239" s="14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c r="BA239" s="57"/>
      <c r="BB239" s="57"/>
      <c r="BC239" s="57"/>
      <c r="BD239" s="57"/>
      <c r="BE239" s="57"/>
    </row>
    <row r="240" spans="1:57" ht="24.75" customHeight="1">
      <c r="A240" s="57"/>
      <c r="B240" s="141" t="s">
        <v>254</v>
      </c>
      <c r="C240" s="141" t="s">
        <v>255</v>
      </c>
      <c r="D240" s="142" t="s">
        <v>1190</v>
      </c>
      <c r="E240" s="33" t="s">
        <v>94</v>
      </c>
      <c r="F240" s="33" t="s">
        <v>18</v>
      </c>
      <c r="G240" s="33">
        <v>1</v>
      </c>
      <c r="H240" s="33" t="s">
        <v>26</v>
      </c>
      <c r="I240" s="33" t="s">
        <v>1445</v>
      </c>
      <c r="J240" s="33" t="s">
        <v>1635</v>
      </c>
      <c r="K240" s="33">
        <v>17</v>
      </c>
      <c r="L240" s="33">
        <v>0.03</v>
      </c>
      <c r="M240" s="33">
        <v>8</v>
      </c>
      <c r="N240" s="33">
        <v>220</v>
      </c>
      <c r="O240" s="33" t="s">
        <v>256</v>
      </c>
      <c r="P240" s="37" t="s">
        <v>257</v>
      </c>
      <c r="Q240" s="246" t="s">
        <v>27</v>
      </c>
      <c r="R240" s="34">
        <v>578.17999999999995</v>
      </c>
      <c r="S240" s="35">
        <f>R240*M240</f>
        <v>4625.4399999999996</v>
      </c>
      <c r="T240" s="36">
        <f>R240*(1-$C$13)</f>
        <v>578.17999999999995</v>
      </c>
      <c r="U240" s="36">
        <f>S240*(1-$C$13)</f>
        <v>4625.4399999999996</v>
      </c>
      <c r="V240" s="143">
        <v>0</v>
      </c>
      <c r="W240" s="144">
        <f>U240*V240</f>
        <v>0</v>
      </c>
      <c r="X240" s="144">
        <f>V240*U240</f>
        <v>0</v>
      </c>
      <c r="Y240" s="145">
        <f>K240*V240</f>
        <v>0</v>
      </c>
      <c r="Z240" s="145">
        <f>V240*L240</f>
        <v>0</v>
      </c>
      <c r="AA240" s="308">
        <v>0</v>
      </c>
      <c r="AB240" s="146">
        <v>4</v>
      </c>
      <c r="AC240" s="146"/>
      <c r="AD240" s="147"/>
      <c r="AE240" s="57"/>
      <c r="AF240" s="57"/>
      <c r="AG240" s="57"/>
      <c r="AH240" s="57"/>
      <c r="AI240" s="57"/>
      <c r="AJ240" s="57"/>
      <c r="AK240" s="57"/>
      <c r="AL240" s="57"/>
      <c r="AM240" s="57"/>
      <c r="AN240" s="57"/>
      <c r="AO240" s="57"/>
      <c r="AP240" s="57"/>
      <c r="AQ240" s="57"/>
      <c r="AR240" s="57"/>
      <c r="AS240" s="57"/>
      <c r="AT240" s="57"/>
      <c r="AU240" s="57"/>
      <c r="AV240" s="57"/>
      <c r="AW240" s="57"/>
      <c r="AX240" s="57"/>
      <c r="AY240" s="57"/>
      <c r="AZ240" s="57"/>
      <c r="BA240" s="57"/>
      <c r="BB240" s="57"/>
      <c r="BC240" s="57"/>
      <c r="BD240" s="57"/>
      <c r="BE240" s="57"/>
    </row>
    <row r="241" spans="1:57" ht="24.75" customHeight="1">
      <c r="A241" s="57"/>
      <c r="B241" s="158" t="s">
        <v>1642</v>
      </c>
      <c r="C241" s="158"/>
      <c r="D241" s="7"/>
      <c r="E241" s="31"/>
      <c r="F241" s="31"/>
      <c r="G241" s="31"/>
      <c r="H241" s="31"/>
      <c r="I241" s="31"/>
      <c r="J241" s="31"/>
      <c r="K241" s="31"/>
      <c r="L241" s="31"/>
      <c r="M241" s="31"/>
      <c r="N241" s="31"/>
      <c r="O241" s="31"/>
      <c r="P241" s="30"/>
      <c r="Q241" s="31"/>
      <c r="R241" s="45"/>
      <c r="S241" s="45"/>
      <c r="T241" s="44"/>
      <c r="U241" s="44"/>
      <c r="V241" s="7"/>
      <c r="W241" s="7"/>
      <c r="X241" s="7"/>
      <c r="Y241" s="7"/>
      <c r="Z241" s="7"/>
      <c r="AA241" s="308"/>
      <c r="AB241" s="146"/>
      <c r="AC241" s="146"/>
      <c r="AD241" s="147"/>
      <c r="AE241" s="57"/>
      <c r="AF241" s="57"/>
      <c r="AG241" s="57"/>
      <c r="AH241" s="57"/>
      <c r="AI241" s="57"/>
      <c r="AJ241" s="57"/>
      <c r="AK241" s="57"/>
      <c r="AL241" s="57"/>
      <c r="AM241" s="57"/>
      <c r="AN241" s="57"/>
      <c r="AO241" s="57"/>
      <c r="AP241" s="57"/>
      <c r="AQ241" s="57"/>
      <c r="AR241" s="57"/>
      <c r="AS241" s="57"/>
      <c r="AT241" s="57"/>
      <c r="AU241" s="57"/>
      <c r="AV241" s="57"/>
      <c r="AW241" s="57"/>
      <c r="AX241" s="57"/>
      <c r="AY241" s="57"/>
      <c r="AZ241" s="57"/>
      <c r="BA241" s="57"/>
      <c r="BB241" s="57"/>
      <c r="BC241" s="57"/>
      <c r="BD241" s="57"/>
      <c r="BE241" s="57"/>
    </row>
    <row r="242" spans="1:57" ht="24.75" customHeight="1">
      <c r="A242" s="57"/>
      <c r="B242" s="141" t="s">
        <v>262</v>
      </c>
      <c r="C242" s="141" t="s">
        <v>1006</v>
      </c>
      <c r="D242" s="142" t="s">
        <v>1190</v>
      </c>
      <c r="E242" s="33" t="s">
        <v>184</v>
      </c>
      <c r="F242" s="33" t="s">
        <v>18</v>
      </c>
      <c r="G242" s="33">
        <v>2</v>
      </c>
      <c r="H242" s="33" t="s">
        <v>26</v>
      </c>
      <c r="I242" s="33" t="s">
        <v>1234</v>
      </c>
      <c r="J242" s="33" t="s">
        <v>1636</v>
      </c>
      <c r="K242" s="33">
        <v>12.3</v>
      </c>
      <c r="L242" s="33">
        <v>3.1E-2</v>
      </c>
      <c r="M242" s="33">
        <v>4</v>
      </c>
      <c r="N242" s="33">
        <v>340</v>
      </c>
      <c r="O242" s="33" t="s">
        <v>73</v>
      </c>
      <c r="P242" s="37" t="s">
        <v>263</v>
      </c>
      <c r="Q242" s="247" t="s">
        <v>1817</v>
      </c>
      <c r="R242" s="34">
        <v>758.46</v>
      </c>
      <c r="S242" s="35">
        <f t="shared" ref="S242" si="204">R242*M242</f>
        <v>3033.84</v>
      </c>
      <c r="T242" s="36">
        <f>R242*(1-$C$13)</f>
        <v>758.46</v>
      </c>
      <c r="U242" s="36">
        <f t="shared" ref="U242" si="205">S242*(1-$C$13)</f>
        <v>3033.84</v>
      </c>
      <c r="V242" s="143">
        <v>0</v>
      </c>
      <c r="W242" s="144">
        <f>U242*V242</f>
        <v>0</v>
      </c>
      <c r="X242" s="144">
        <f>V242*U242</f>
        <v>0</v>
      </c>
      <c r="Y242" s="145">
        <f>K242*V242</f>
        <v>0</v>
      </c>
      <c r="Z242" s="145">
        <f>V242*L242</f>
        <v>0</v>
      </c>
      <c r="AA242" s="308">
        <v>0</v>
      </c>
      <c r="AB242" s="146">
        <v>0</v>
      </c>
      <c r="AC242" s="146"/>
      <c r="AD242" s="147"/>
      <c r="AE242" s="57"/>
      <c r="AF242" s="57"/>
      <c r="AG242" s="57"/>
      <c r="AH242" s="57"/>
      <c r="AI242" s="57"/>
      <c r="AJ242" s="57"/>
      <c r="AK242" s="57"/>
      <c r="AL242" s="57"/>
      <c r="AM242" s="57"/>
      <c r="AN242" s="57"/>
      <c r="AO242" s="57"/>
      <c r="AP242" s="57"/>
      <c r="AQ242" s="57"/>
      <c r="AR242" s="57"/>
      <c r="AS242" s="57"/>
      <c r="AT242" s="57"/>
      <c r="AU242" s="57"/>
      <c r="AV242" s="57"/>
      <c r="AW242" s="57"/>
      <c r="AX242" s="57"/>
      <c r="AY242" s="57"/>
      <c r="AZ242" s="57"/>
      <c r="BA242" s="57"/>
      <c r="BB242" s="57"/>
      <c r="BC242" s="57"/>
      <c r="BD242" s="57"/>
      <c r="BE242" s="57"/>
    </row>
    <row r="243" spans="1:57" s="3" customFormat="1" ht="24.75" customHeight="1">
      <c r="A243" s="161"/>
      <c r="B243" s="158" t="s">
        <v>1356</v>
      </c>
      <c r="C243" s="158"/>
      <c r="D243" s="7"/>
      <c r="E243" s="31"/>
      <c r="F243" s="31"/>
      <c r="G243" s="31"/>
      <c r="H243" s="31"/>
      <c r="I243" s="31"/>
      <c r="J243" s="31"/>
      <c r="K243" s="31"/>
      <c r="L243" s="31"/>
      <c r="M243" s="31"/>
      <c r="N243" s="31"/>
      <c r="O243" s="31"/>
      <c r="P243" s="30"/>
      <c r="Q243" s="31"/>
      <c r="R243" s="45"/>
      <c r="S243" s="45"/>
      <c r="T243" s="44"/>
      <c r="U243" s="44"/>
      <c r="V243" s="7"/>
      <c r="W243" s="7"/>
      <c r="X243" s="7"/>
      <c r="Y243" s="7"/>
      <c r="Z243" s="7"/>
      <c r="AA243" s="308"/>
      <c r="AB243" s="146" t="str">
        <f t="shared" si="200"/>
        <v>VYPRODÁNO</v>
      </c>
      <c r="AC243" s="146"/>
      <c r="AD243" s="147"/>
      <c r="AE243" s="57"/>
      <c r="AF243" s="161"/>
      <c r="AG243" s="161"/>
      <c r="AH243" s="161"/>
      <c r="AI243" s="161"/>
      <c r="AJ243" s="161"/>
      <c r="AK243" s="161"/>
      <c r="AL243" s="161"/>
      <c r="AM243" s="161"/>
      <c r="AN243" s="161"/>
      <c r="AO243" s="161"/>
      <c r="AP243" s="161"/>
      <c r="AQ243" s="161"/>
      <c r="AR243" s="161"/>
      <c r="AS243" s="161"/>
      <c r="AT243" s="161"/>
      <c r="AU243" s="161"/>
      <c r="AV243" s="161"/>
      <c r="AW243" s="161"/>
      <c r="AX243" s="161"/>
      <c r="AY243" s="161"/>
      <c r="AZ243" s="161"/>
      <c r="BA243" s="161"/>
      <c r="BB243" s="161"/>
      <c r="BC243" s="161"/>
      <c r="BD243" s="161"/>
      <c r="BE243" s="161"/>
    </row>
    <row r="244" spans="1:57" ht="24.75" customHeight="1">
      <c r="A244" s="57"/>
      <c r="B244" s="141" t="s">
        <v>1358</v>
      </c>
      <c r="C244" s="141" t="s">
        <v>1357</v>
      </c>
      <c r="D244" s="142" t="s">
        <v>1190</v>
      </c>
      <c r="E244" s="42" t="s">
        <v>184</v>
      </c>
      <c r="F244" s="33" t="s">
        <v>25</v>
      </c>
      <c r="G244" s="33">
        <v>1</v>
      </c>
      <c r="H244" s="33" t="s">
        <v>26</v>
      </c>
      <c r="I244" s="33" t="s">
        <v>1359</v>
      </c>
      <c r="J244" s="33" t="s">
        <v>1637</v>
      </c>
      <c r="K244" s="33">
        <v>16</v>
      </c>
      <c r="L244" s="33">
        <v>3.4000000000000002E-2</v>
      </c>
      <c r="M244" s="33">
        <v>4</v>
      </c>
      <c r="N244" s="33">
        <v>665</v>
      </c>
      <c r="O244" s="33" t="s">
        <v>68</v>
      </c>
      <c r="P244" s="37" t="s">
        <v>257</v>
      </c>
      <c r="Q244" s="247" t="s">
        <v>27</v>
      </c>
      <c r="R244" s="34">
        <v>937.94</v>
      </c>
      <c r="S244" s="35">
        <f>R244*M244</f>
        <v>3751.76</v>
      </c>
      <c r="T244" s="36">
        <f>R244*(1-$C$13)</f>
        <v>937.94</v>
      </c>
      <c r="U244" s="36">
        <f>S244*(1-$C$13)</f>
        <v>3751.76</v>
      </c>
      <c r="V244" s="143">
        <v>0</v>
      </c>
      <c r="W244" s="144">
        <f>U244*V244</f>
        <v>0</v>
      </c>
      <c r="X244" s="144">
        <f>V244*U244</f>
        <v>0</v>
      </c>
      <c r="Y244" s="145">
        <f>K244*V244</f>
        <v>0</v>
      </c>
      <c r="Z244" s="145">
        <f>V244*L244</f>
        <v>0</v>
      </c>
      <c r="AA244" s="308">
        <v>85</v>
      </c>
      <c r="AB244" s="146">
        <v>341</v>
      </c>
      <c r="AC244" s="146"/>
      <c r="AD244" s="147"/>
      <c r="AE244" s="161"/>
      <c r="AF244" s="57"/>
      <c r="AG244" s="57"/>
      <c r="AH244" s="57"/>
      <c r="AI244" s="57"/>
      <c r="AJ244" s="57"/>
      <c r="AK244" s="57"/>
      <c r="AL244" s="57"/>
      <c r="AM244" s="57"/>
      <c r="AN244" s="57"/>
      <c r="AO244" s="57"/>
      <c r="AP244" s="57"/>
      <c r="AQ244" s="57"/>
      <c r="AR244" s="57"/>
      <c r="AS244" s="57"/>
      <c r="AT244" s="57"/>
      <c r="AU244" s="57"/>
      <c r="AV244" s="57"/>
      <c r="AW244" s="57"/>
      <c r="AX244" s="57"/>
      <c r="AY244" s="57"/>
      <c r="AZ244" s="57"/>
      <c r="BA244" s="57"/>
      <c r="BB244" s="57"/>
      <c r="BC244" s="57"/>
      <c r="BD244" s="57"/>
      <c r="BE244" s="57"/>
    </row>
    <row r="245" spans="1:57" ht="24.75" customHeight="1">
      <c r="A245" s="57"/>
      <c r="B245" s="158" t="s">
        <v>253</v>
      </c>
      <c r="C245" s="158"/>
      <c r="D245" s="159"/>
      <c r="E245" s="31"/>
      <c r="F245" s="31"/>
      <c r="G245" s="31"/>
      <c r="H245" s="31"/>
      <c r="I245" s="31"/>
      <c r="J245" s="31"/>
      <c r="K245" s="31"/>
      <c r="L245" s="31"/>
      <c r="M245" s="31"/>
      <c r="N245" s="31"/>
      <c r="O245" s="31"/>
      <c r="P245" s="30"/>
      <c r="Q245" s="31"/>
      <c r="R245" s="45"/>
      <c r="S245" s="45"/>
      <c r="T245" s="45"/>
      <c r="U245" s="45"/>
      <c r="V245" s="12"/>
      <c r="W245" s="12"/>
      <c r="X245" s="12">
        <f>V245*U245</f>
        <v>0</v>
      </c>
      <c r="Y245" s="12"/>
      <c r="Z245" s="7"/>
      <c r="AA245" s="308"/>
      <c r="AB245" s="146"/>
      <c r="AC245" s="146"/>
      <c r="AD245" s="147"/>
      <c r="AE245" s="161"/>
      <c r="AF245" s="57"/>
      <c r="AG245" s="57"/>
      <c r="AH245" s="57"/>
      <c r="AI245" s="57"/>
      <c r="AJ245" s="57"/>
      <c r="AK245" s="57"/>
      <c r="AL245" s="57"/>
      <c r="AM245" s="57"/>
      <c r="AN245" s="57"/>
      <c r="AO245" s="57"/>
      <c r="AP245" s="57"/>
      <c r="AQ245" s="57"/>
      <c r="AR245" s="57"/>
      <c r="AS245" s="57"/>
      <c r="AT245" s="57"/>
      <c r="AU245" s="57"/>
      <c r="AV245" s="57"/>
      <c r="AW245" s="57"/>
      <c r="AX245" s="57"/>
      <c r="AY245" s="57"/>
      <c r="AZ245" s="57"/>
      <c r="BA245" s="57"/>
      <c r="BB245" s="57"/>
      <c r="BC245" s="57"/>
      <c r="BD245" s="57"/>
      <c r="BE245" s="57"/>
    </row>
    <row r="246" spans="1:57" ht="24.75" customHeight="1">
      <c r="A246" s="57"/>
      <c r="B246" s="166" t="s">
        <v>1452</v>
      </c>
      <c r="C246" s="166" t="s">
        <v>1676</v>
      </c>
      <c r="D246" s="142" t="s">
        <v>1190</v>
      </c>
      <c r="E246" s="42" t="s">
        <v>184</v>
      </c>
      <c r="F246" s="33" t="s">
        <v>18</v>
      </c>
      <c r="G246" s="33">
        <v>2</v>
      </c>
      <c r="H246" s="33" t="s">
        <v>26</v>
      </c>
      <c r="I246" s="33" t="s">
        <v>1444</v>
      </c>
      <c r="J246" s="33" t="s">
        <v>1646</v>
      </c>
      <c r="K246" s="33">
        <v>15.7</v>
      </c>
      <c r="L246" s="33">
        <v>3.3000000000000002E-2</v>
      </c>
      <c r="M246" s="33">
        <v>4</v>
      </c>
      <c r="N246" s="33">
        <v>490</v>
      </c>
      <c r="O246" s="33" t="s">
        <v>1399</v>
      </c>
      <c r="P246" s="244" t="s">
        <v>1711</v>
      </c>
      <c r="Q246" s="246" t="s">
        <v>1817</v>
      </c>
      <c r="R246" s="34">
        <v>898.55250000000001</v>
      </c>
      <c r="S246" s="35">
        <f t="shared" ref="S246" si="206">R246*M246</f>
        <v>3594.21</v>
      </c>
      <c r="T246" s="36">
        <f t="shared" ref="T246" si="207">R246*(1-$C$13)</f>
        <v>898.55250000000001</v>
      </c>
      <c r="U246" s="36">
        <f t="shared" ref="U246" si="208">S246*(1-$C$13)</f>
        <v>3594.21</v>
      </c>
      <c r="V246" s="143">
        <v>0</v>
      </c>
      <c r="W246" s="144">
        <f>U246*V246</f>
        <v>0</v>
      </c>
      <c r="X246" s="144">
        <f>V246*U246</f>
        <v>0</v>
      </c>
      <c r="Y246" s="145">
        <f>K246*V246</f>
        <v>0</v>
      </c>
      <c r="Z246" s="145">
        <f>V246*L246</f>
        <v>0</v>
      </c>
      <c r="AA246" s="308">
        <v>0</v>
      </c>
      <c r="AB246" s="146">
        <v>4</v>
      </c>
      <c r="AC246" s="146"/>
      <c r="AD246" s="147"/>
      <c r="AE246" s="161"/>
      <c r="AF246" s="57"/>
      <c r="AG246" s="57"/>
      <c r="AH246" s="57"/>
      <c r="AI246" s="57"/>
      <c r="AJ246" s="57"/>
      <c r="AK246" s="57"/>
      <c r="AL246" s="57"/>
      <c r="AM246" s="57"/>
      <c r="AN246" s="57"/>
      <c r="AO246" s="57"/>
      <c r="AP246" s="57"/>
      <c r="AQ246" s="57"/>
      <c r="AR246" s="57"/>
      <c r="AS246" s="57"/>
      <c r="AT246" s="57"/>
      <c r="AU246" s="57"/>
      <c r="AV246" s="57"/>
      <c r="AW246" s="57"/>
      <c r="AX246" s="57"/>
      <c r="AY246" s="57"/>
      <c r="AZ246" s="57"/>
      <c r="BA246" s="57"/>
      <c r="BB246" s="57"/>
      <c r="BC246" s="57"/>
      <c r="BD246" s="57"/>
      <c r="BE246" s="57"/>
    </row>
    <row r="247" spans="1:57" s="3" customFormat="1" ht="24.75" customHeight="1">
      <c r="A247" s="131"/>
      <c r="B247" s="158" t="s">
        <v>253</v>
      </c>
      <c r="C247" s="158"/>
      <c r="D247" s="159"/>
      <c r="E247" s="31"/>
      <c r="F247" s="31"/>
      <c r="G247" s="31"/>
      <c r="H247" s="31"/>
      <c r="I247" s="31"/>
      <c r="J247" s="31"/>
      <c r="K247" s="31"/>
      <c r="L247" s="31"/>
      <c r="M247" s="31"/>
      <c r="N247" s="31"/>
      <c r="O247" s="31"/>
      <c r="P247" s="30"/>
      <c r="Q247" s="31"/>
      <c r="R247" s="45"/>
      <c r="S247" s="45"/>
      <c r="T247" s="44"/>
      <c r="U247" s="44"/>
      <c r="V247" s="7"/>
      <c r="W247" s="7"/>
      <c r="X247" s="7"/>
      <c r="Y247" s="7"/>
      <c r="Z247" s="7"/>
      <c r="AA247" s="309"/>
      <c r="AB247" s="146" t="str">
        <f t="shared" si="200"/>
        <v>VYPRODÁNO</v>
      </c>
      <c r="AC247" s="146"/>
      <c r="AD247" s="147"/>
      <c r="AE247" s="57"/>
      <c r="AF247" s="161"/>
      <c r="AG247" s="161"/>
      <c r="AH247" s="161"/>
      <c r="AI247" s="161"/>
      <c r="AJ247" s="161"/>
      <c r="AK247" s="161"/>
      <c r="AL247" s="161"/>
      <c r="AM247" s="161"/>
      <c r="AN247" s="161"/>
      <c r="AO247" s="161"/>
      <c r="AP247" s="161"/>
      <c r="AQ247" s="161"/>
      <c r="AR247" s="161"/>
      <c r="AS247" s="161"/>
      <c r="AT247" s="161"/>
      <c r="AU247" s="161"/>
      <c r="AV247" s="161"/>
      <c r="AW247" s="161"/>
      <c r="AX247" s="161"/>
      <c r="AY247" s="161"/>
      <c r="AZ247" s="161"/>
      <c r="BA247" s="161"/>
      <c r="BB247" s="161"/>
      <c r="BC247" s="161"/>
      <c r="BD247" s="161"/>
      <c r="BE247" s="161"/>
    </row>
    <row r="248" spans="1:57" ht="24.75" customHeight="1">
      <c r="A248" s="57"/>
      <c r="B248" s="141" t="s">
        <v>258</v>
      </c>
      <c r="C248" s="141" t="s">
        <v>1004</v>
      </c>
      <c r="D248" s="142" t="s">
        <v>1190</v>
      </c>
      <c r="E248" s="33" t="s">
        <v>184</v>
      </c>
      <c r="F248" s="33" t="s">
        <v>25</v>
      </c>
      <c r="G248" s="33">
        <v>2</v>
      </c>
      <c r="H248" s="33" t="s">
        <v>26</v>
      </c>
      <c r="I248" s="33" t="s">
        <v>1444</v>
      </c>
      <c r="J248" s="33" t="s">
        <v>1638</v>
      </c>
      <c r="K248" s="33">
        <v>21</v>
      </c>
      <c r="L248" s="33">
        <v>4.4999999999999998E-2</v>
      </c>
      <c r="M248" s="33">
        <v>4</v>
      </c>
      <c r="N248" s="33">
        <v>638</v>
      </c>
      <c r="O248" s="33" t="s">
        <v>68</v>
      </c>
      <c r="P248" s="37" t="s">
        <v>259</v>
      </c>
      <c r="Q248" s="245" t="s">
        <v>20</v>
      </c>
      <c r="R248" s="34">
        <v>938.63</v>
      </c>
      <c r="S248" s="35">
        <f t="shared" ref="S248:S256" si="209">R248*M248</f>
        <v>3754.52</v>
      </c>
      <c r="T248" s="36">
        <f>R248*(1-$C$13)</f>
        <v>938.63</v>
      </c>
      <c r="U248" s="36">
        <f t="shared" ref="U248:U256" si="210">S248*(1-$C$13)</f>
        <v>3754.52</v>
      </c>
      <c r="V248" s="143">
        <v>0</v>
      </c>
      <c r="W248" s="144">
        <f>U248*V248</f>
        <v>0</v>
      </c>
      <c r="X248" s="144">
        <f>V248*U248</f>
        <v>0</v>
      </c>
      <c r="Y248" s="145">
        <f>K248*V248</f>
        <v>0</v>
      </c>
      <c r="Z248" s="145">
        <f>V248*L248</f>
        <v>0</v>
      </c>
      <c r="AA248" s="308">
        <v>0</v>
      </c>
      <c r="AB248" s="146">
        <v>2</v>
      </c>
      <c r="AC248" s="146"/>
      <c r="AD248" s="147"/>
      <c r="AE248" s="57"/>
      <c r="AF248" s="57"/>
      <c r="AG248" s="57"/>
      <c r="AH248" s="57"/>
      <c r="AI248" s="57"/>
      <c r="AJ248" s="57"/>
      <c r="AK248" s="57"/>
      <c r="AL248" s="57"/>
      <c r="AM248" s="57"/>
      <c r="AN248" s="57"/>
      <c r="AO248" s="57"/>
      <c r="AP248" s="57"/>
      <c r="AQ248" s="57"/>
      <c r="AR248" s="57"/>
      <c r="AS248" s="57"/>
      <c r="AT248" s="57"/>
      <c r="AU248" s="57"/>
      <c r="AV248" s="57"/>
      <c r="AW248" s="57"/>
      <c r="AX248" s="57"/>
      <c r="AY248" s="57"/>
      <c r="AZ248" s="57"/>
      <c r="BA248" s="57"/>
      <c r="BB248" s="57"/>
      <c r="BC248" s="57"/>
      <c r="BD248" s="57"/>
      <c r="BE248" s="57"/>
    </row>
    <row r="249" spans="1:57" ht="24.75" hidden="1" customHeight="1">
      <c r="A249" s="57"/>
      <c r="B249" s="141" t="s">
        <v>260</v>
      </c>
      <c r="C249" s="141" t="s">
        <v>1005</v>
      </c>
      <c r="D249" s="142" t="s">
        <v>1190</v>
      </c>
      <c r="E249" s="33" t="s">
        <v>221</v>
      </c>
      <c r="F249" s="33" t="s">
        <v>25</v>
      </c>
      <c r="G249" s="33">
        <v>2</v>
      </c>
      <c r="H249" s="33" t="s">
        <v>26</v>
      </c>
      <c r="I249" s="33">
        <v>150</v>
      </c>
      <c r="J249" s="33"/>
      <c r="K249" s="33">
        <v>10.4</v>
      </c>
      <c r="L249" s="33">
        <v>3.3099999999999997E-2</v>
      </c>
      <c r="M249" s="33">
        <v>2</v>
      </c>
      <c r="N249" s="33">
        <v>736.4</v>
      </c>
      <c r="O249" s="33" t="s">
        <v>124</v>
      </c>
      <c r="P249" s="37" t="s">
        <v>261</v>
      </c>
      <c r="Q249" s="38" t="s">
        <v>20</v>
      </c>
      <c r="R249" s="34">
        <v>1454.5454545454545</v>
      </c>
      <c r="S249" s="35">
        <f t="shared" si="209"/>
        <v>2909.090909090909</v>
      </c>
      <c r="T249" s="36">
        <f>R249*(1-$C$13)</f>
        <v>1454.5454545454545</v>
      </c>
      <c r="U249" s="36">
        <f t="shared" si="210"/>
        <v>2909.090909090909</v>
      </c>
      <c r="V249" s="143">
        <v>0</v>
      </c>
      <c r="W249" s="144">
        <f>U249*V249</f>
        <v>0</v>
      </c>
      <c r="X249" s="144">
        <f>V249*U249</f>
        <v>0</v>
      </c>
      <c r="Y249" s="145">
        <f>K249*V249</f>
        <v>0</v>
      </c>
      <c r="Z249" s="145">
        <f>V249*L249</f>
        <v>0</v>
      </c>
      <c r="AA249" s="308"/>
      <c r="AB249" s="146">
        <v>3</v>
      </c>
      <c r="AC249" s="146"/>
      <c r="AD249" s="147"/>
      <c r="AE249" s="57"/>
      <c r="AF249" s="57"/>
      <c r="AG249" s="57"/>
      <c r="AH249" s="57"/>
      <c r="AI249" s="57"/>
      <c r="AJ249" s="57"/>
      <c r="AK249" s="57"/>
      <c r="AL249" s="57"/>
      <c r="AM249" s="57"/>
      <c r="AN249" s="57"/>
      <c r="AO249" s="57"/>
      <c r="AP249" s="57"/>
      <c r="AQ249" s="57"/>
      <c r="AR249" s="57"/>
      <c r="AS249" s="57"/>
      <c r="AT249" s="57"/>
      <c r="AU249" s="57"/>
      <c r="AV249" s="57"/>
      <c r="AW249" s="57"/>
      <c r="AX249" s="57"/>
      <c r="AY249" s="57"/>
      <c r="AZ249" s="57"/>
      <c r="BA249" s="57"/>
      <c r="BB249" s="57"/>
      <c r="BC249" s="57"/>
      <c r="BD249" s="57"/>
      <c r="BE249" s="57"/>
    </row>
    <row r="250" spans="1:57" ht="24.75" customHeight="1">
      <c r="A250" s="57"/>
      <c r="B250" s="141" t="s">
        <v>264</v>
      </c>
      <c r="C250" s="141" t="s">
        <v>1007</v>
      </c>
      <c r="D250" s="142" t="s">
        <v>1190</v>
      </c>
      <c r="E250" s="33" t="s">
        <v>184</v>
      </c>
      <c r="F250" s="33" t="s">
        <v>25</v>
      </c>
      <c r="G250" s="33">
        <v>1</v>
      </c>
      <c r="H250" s="33" t="s">
        <v>26</v>
      </c>
      <c r="I250" s="33" t="s">
        <v>1444</v>
      </c>
      <c r="J250" s="33" t="s">
        <v>1639</v>
      </c>
      <c r="K250" s="33">
        <v>16</v>
      </c>
      <c r="L250" s="33">
        <v>3.4000000000000002E-2</v>
      </c>
      <c r="M250" s="33">
        <v>4</v>
      </c>
      <c r="N250" s="33">
        <v>600</v>
      </c>
      <c r="O250" s="33" t="s">
        <v>213</v>
      </c>
      <c r="P250" s="37" t="s">
        <v>265</v>
      </c>
      <c r="Q250" s="247" t="s">
        <v>27</v>
      </c>
      <c r="R250" s="34">
        <v>993.65</v>
      </c>
      <c r="S250" s="35">
        <f t="shared" si="209"/>
        <v>3974.6</v>
      </c>
      <c r="T250" s="36">
        <f>R250*(1-$C$13)</f>
        <v>993.65</v>
      </c>
      <c r="U250" s="36">
        <f t="shared" si="210"/>
        <v>3974.6</v>
      </c>
      <c r="V250" s="143">
        <v>0</v>
      </c>
      <c r="W250" s="144">
        <f>U250*V250</f>
        <v>0</v>
      </c>
      <c r="X250" s="144">
        <f>V250*U250</f>
        <v>0</v>
      </c>
      <c r="Y250" s="145">
        <f>K250*V250</f>
        <v>0</v>
      </c>
      <c r="Z250" s="145">
        <f>V250*L250</f>
        <v>0</v>
      </c>
      <c r="AA250" s="308">
        <v>4</v>
      </c>
      <c r="AB250" s="146">
        <v>0</v>
      </c>
      <c r="AC250" s="146"/>
      <c r="AD250" s="147"/>
      <c r="AE250" s="57"/>
      <c r="AF250" s="57"/>
      <c r="AG250" s="57"/>
      <c r="AH250" s="57"/>
      <c r="AI250" s="57"/>
      <c r="AJ250" s="57"/>
      <c r="AK250" s="57"/>
      <c r="AL250" s="57"/>
      <c r="AM250" s="57"/>
      <c r="AN250" s="57"/>
      <c r="AO250" s="57"/>
      <c r="AP250" s="57"/>
      <c r="AQ250" s="57"/>
      <c r="AR250" s="57"/>
      <c r="AS250" s="57"/>
      <c r="AT250" s="57"/>
      <c r="AU250" s="57"/>
      <c r="AV250" s="57"/>
      <c r="AW250" s="57"/>
      <c r="AX250" s="57"/>
      <c r="AY250" s="57"/>
      <c r="AZ250" s="57"/>
      <c r="BA250" s="57"/>
      <c r="BB250" s="57"/>
      <c r="BC250" s="57"/>
      <c r="BD250" s="57"/>
      <c r="BE250" s="57"/>
    </row>
    <row r="251" spans="1:57" s="180" customFormat="1" ht="24.75" hidden="1" customHeight="1">
      <c r="A251" s="57"/>
      <c r="B251" s="141" t="s">
        <v>915</v>
      </c>
      <c r="C251" s="141" t="s">
        <v>916</v>
      </c>
      <c r="D251" s="162"/>
      <c r="E251" s="42" t="s">
        <v>184</v>
      </c>
      <c r="F251" s="33" t="s">
        <v>25</v>
      </c>
      <c r="G251" s="33">
        <v>2</v>
      </c>
      <c r="H251" s="33" t="s">
        <v>26</v>
      </c>
      <c r="I251" s="33">
        <v>100</v>
      </c>
      <c r="J251" s="33"/>
      <c r="K251" s="33"/>
      <c r="L251" s="33">
        <v>0.05</v>
      </c>
      <c r="M251" s="33">
        <v>4</v>
      </c>
      <c r="N251" s="33">
        <v>638</v>
      </c>
      <c r="O251" s="33" t="s">
        <v>194</v>
      </c>
      <c r="P251" s="37" t="s">
        <v>917</v>
      </c>
      <c r="Q251" s="245" t="s">
        <v>27</v>
      </c>
      <c r="R251" s="34">
        <v>938.63</v>
      </c>
      <c r="S251" s="35">
        <f t="shared" si="209"/>
        <v>3754.52</v>
      </c>
      <c r="T251" s="36">
        <f t="shared" ref="T251:T256" si="211">R251*(1-$C$13)</f>
        <v>938.63</v>
      </c>
      <c r="U251" s="36">
        <f t="shared" si="210"/>
        <v>3754.52</v>
      </c>
      <c r="V251" s="143">
        <v>0</v>
      </c>
      <c r="W251" s="144">
        <f>U251*V251</f>
        <v>0</v>
      </c>
      <c r="X251" s="144">
        <f>V251*U251</f>
        <v>0</v>
      </c>
      <c r="Y251" s="145">
        <f>K251*V251</f>
        <v>0</v>
      </c>
      <c r="Z251" s="145">
        <f>V251*L251</f>
        <v>0</v>
      </c>
      <c r="AA251" s="211"/>
      <c r="AB251" s="146" t="str">
        <f t="shared" si="200"/>
        <v>VYPRODÁNO</v>
      </c>
      <c r="AC251" s="146"/>
      <c r="AD251" s="147"/>
      <c r="AE251" s="57"/>
      <c r="AF251" s="57"/>
      <c r="AG251" s="57"/>
      <c r="AH251" s="178"/>
      <c r="AI251" s="179"/>
      <c r="AJ251" s="179"/>
      <c r="AK251" s="179"/>
      <c r="AL251" s="179"/>
      <c r="AM251" s="179"/>
      <c r="AN251" s="179"/>
      <c r="AO251" s="179"/>
      <c r="AP251" s="179"/>
      <c r="AQ251" s="179"/>
      <c r="AR251" s="179"/>
      <c r="AS251" s="179"/>
      <c r="AT251" s="179"/>
      <c r="AU251" s="179"/>
      <c r="AV251" s="179"/>
      <c r="AW251" s="179"/>
      <c r="AX251" s="179"/>
      <c r="AY251" s="179"/>
      <c r="AZ251" s="179"/>
      <c r="BA251" s="179"/>
      <c r="BB251" s="179"/>
      <c r="BC251" s="179"/>
      <c r="BD251" s="179"/>
      <c r="BE251" s="179"/>
    </row>
    <row r="252" spans="1:57" s="164" customFormat="1" ht="24.75" hidden="1" customHeight="1">
      <c r="A252" s="57"/>
      <c r="B252" s="141" t="s">
        <v>931</v>
      </c>
      <c r="C252" s="141" t="s">
        <v>932</v>
      </c>
      <c r="D252" s="162"/>
      <c r="E252" s="42" t="s">
        <v>184</v>
      </c>
      <c r="F252" s="33" t="s">
        <v>18</v>
      </c>
      <c r="G252" s="33">
        <v>2</v>
      </c>
      <c r="H252" s="33" t="s">
        <v>26</v>
      </c>
      <c r="I252" s="33">
        <v>200</v>
      </c>
      <c r="J252" s="33"/>
      <c r="K252" s="33">
        <v>20</v>
      </c>
      <c r="L252" s="33">
        <v>5.1999999999999998E-2</v>
      </c>
      <c r="M252" s="33">
        <v>4</v>
      </c>
      <c r="N252" s="33">
        <v>691</v>
      </c>
      <c r="O252" s="33" t="s">
        <v>87</v>
      </c>
      <c r="P252" s="274" t="s">
        <v>938</v>
      </c>
      <c r="Q252" s="245" t="s">
        <v>928</v>
      </c>
      <c r="R252" s="34">
        <v>1020.83</v>
      </c>
      <c r="S252" s="35">
        <f t="shared" si="209"/>
        <v>4083.32</v>
      </c>
      <c r="T252" s="36">
        <f t="shared" si="211"/>
        <v>1020.83</v>
      </c>
      <c r="U252" s="36">
        <f t="shared" si="210"/>
        <v>4083.32</v>
      </c>
      <c r="V252" s="143">
        <v>0</v>
      </c>
      <c r="W252" s="144">
        <f>U252*V252</f>
        <v>0</v>
      </c>
      <c r="X252" s="144">
        <f>V252*U252</f>
        <v>0</v>
      </c>
      <c r="Y252" s="145">
        <f>K252*V252</f>
        <v>0</v>
      </c>
      <c r="Z252" s="145">
        <f>V252*L252</f>
        <v>0</v>
      </c>
      <c r="AA252" s="211"/>
      <c r="AB252" s="146" t="str">
        <f t="shared" si="200"/>
        <v>VYPRODÁNO</v>
      </c>
      <c r="AC252" s="146"/>
      <c r="AD252" s="147"/>
      <c r="AE252" s="57"/>
      <c r="AF252" s="57"/>
      <c r="AG252" s="57"/>
      <c r="AH252" s="173"/>
      <c r="AI252" s="174"/>
      <c r="AJ252" s="174"/>
      <c r="AK252" s="174"/>
      <c r="AL252" s="174"/>
      <c r="AM252" s="174"/>
      <c r="AN252" s="174"/>
      <c r="AO252" s="174"/>
      <c r="AP252" s="174"/>
      <c r="AQ252" s="174"/>
      <c r="AR252" s="174"/>
      <c r="AS252" s="174"/>
      <c r="AT252" s="174"/>
      <c r="AU252" s="174"/>
      <c r="AV252" s="174"/>
      <c r="AW252" s="174"/>
      <c r="AX252" s="174"/>
      <c r="AY252" s="174"/>
      <c r="AZ252" s="174"/>
      <c r="BA252" s="174"/>
      <c r="BB252" s="174"/>
      <c r="BC252" s="174"/>
      <c r="BD252" s="174"/>
      <c r="BE252" s="174"/>
    </row>
    <row r="253" spans="1:57" ht="24.75" customHeight="1">
      <c r="A253" s="57"/>
      <c r="B253" s="158" t="s">
        <v>266</v>
      </c>
      <c r="C253" s="158"/>
      <c r="D253" s="159"/>
      <c r="E253" s="31"/>
      <c r="F253" s="31"/>
      <c r="G253" s="31"/>
      <c r="H253" s="31"/>
      <c r="I253" s="31"/>
      <c r="J253" s="31"/>
      <c r="K253" s="31"/>
      <c r="L253" s="31"/>
      <c r="M253" s="31"/>
      <c r="N253" s="31"/>
      <c r="O253" s="31"/>
      <c r="P253" s="30"/>
      <c r="Q253" s="31"/>
      <c r="R253" s="45"/>
      <c r="S253" s="45"/>
      <c r="T253" s="44"/>
      <c r="U253" s="44"/>
      <c r="V253" s="7"/>
      <c r="W253" s="7"/>
      <c r="X253" s="7"/>
      <c r="Y253" s="7"/>
      <c r="Z253" s="7"/>
      <c r="AA253" s="211"/>
      <c r="AB253" s="146"/>
      <c r="AC253" s="146"/>
      <c r="AD253" s="147"/>
      <c r="AE253" s="57"/>
      <c r="AF253" s="57"/>
      <c r="AG253" s="57"/>
      <c r="AH253" s="57"/>
      <c r="AI253" s="57"/>
      <c r="AJ253" s="57"/>
      <c r="AK253" s="57"/>
      <c r="AL253" s="57"/>
      <c r="AM253" s="57"/>
      <c r="AN253" s="57"/>
      <c r="AO253" s="57"/>
      <c r="AP253" s="57"/>
      <c r="AQ253" s="57"/>
      <c r="AR253" s="57"/>
      <c r="AS253" s="57"/>
      <c r="AT253" s="57"/>
      <c r="AU253" s="57"/>
      <c r="AV253" s="57"/>
      <c r="AW253" s="57"/>
      <c r="AX253" s="57"/>
      <c r="AY253" s="57"/>
      <c r="AZ253" s="57"/>
      <c r="BA253" s="57"/>
      <c r="BB253" s="57"/>
      <c r="BC253" s="57"/>
      <c r="BD253" s="57"/>
      <c r="BE253" s="57"/>
    </row>
    <row r="254" spans="1:57" ht="24.75" customHeight="1">
      <c r="A254" s="57"/>
      <c r="B254" s="141" t="s">
        <v>267</v>
      </c>
      <c r="C254" s="141" t="s">
        <v>1008</v>
      </c>
      <c r="D254" s="142" t="s">
        <v>1190</v>
      </c>
      <c r="E254" s="42" t="s">
        <v>184</v>
      </c>
      <c r="F254" s="33" t="s">
        <v>25</v>
      </c>
      <c r="G254" s="33">
        <v>2</v>
      </c>
      <c r="H254" s="33" t="s">
        <v>26</v>
      </c>
      <c r="I254" s="33" t="s">
        <v>1442</v>
      </c>
      <c r="J254" s="33" t="s">
        <v>1640</v>
      </c>
      <c r="K254" s="33">
        <v>24.4</v>
      </c>
      <c r="L254" s="33">
        <v>5.8999999999999997E-2</v>
      </c>
      <c r="M254" s="33">
        <v>4</v>
      </c>
      <c r="N254" s="33">
        <v>980</v>
      </c>
      <c r="O254" s="33" t="s">
        <v>217</v>
      </c>
      <c r="P254" s="244" t="s">
        <v>1711</v>
      </c>
      <c r="Q254" s="245" t="s">
        <v>1817</v>
      </c>
      <c r="R254" s="34">
        <v>1621.07</v>
      </c>
      <c r="S254" s="35">
        <f>R254*M254</f>
        <v>6484.28</v>
      </c>
      <c r="T254" s="36">
        <f>R254*(1-$C$13)</f>
        <v>1621.07</v>
      </c>
      <c r="U254" s="36">
        <f>S254*(1-$C$13)</f>
        <v>6484.28</v>
      </c>
      <c r="V254" s="143">
        <v>0</v>
      </c>
      <c r="W254" s="144">
        <f>U254*V254</f>
        <v>0</v>
      </c>
      <c r="X254" s="144">
        <f>V254*U254</f>
        <v>0</v>
      </c>
      <c r="Y254" s="145">
        <f>K254*V254</f>
        <v>0</v>
      </c>
      <c r="Z254" s="145">
        <f>V254*L254</f>
        <v>0</v>
      </c>
      <c r="AA254" s="211">
        <v>0</v>
      </c>
      <c r="AB254" s="146">
        <v>1</v>
      </c>
      <c r="AC254" s="146"/>
      <c r="AD254" s="147"/>
      <c r="AE254" s="57"/>
      <c r="AF254" s="57"/>
      <c r="AG254" s="57"/>
      <c r="AH254" s="57"/>
      <c r="AI254" s="57"/>
      <c r="AJ254" s="57"/>
      <c r="AK254" s="57"/>
      <c r="AL254" s="57"/>
      <c r="AM254" s="57"/>
      <c r="AN254" s="57"/>
      <c r="AO254" s="57"/>
      <c r="AP254" s="57"/>
      <c r="AQ254" s="57"/>
      <c r="AR254" s="57"/>
      <c r="AS254" s="57"/>
      <c r="AT254" s="57"/>
      <c r="AU254" s="57"/>
      <c r="AV254" s="57"/>
      <c r="AW254" s="57"/>
      <c r="AX254" s="57"/>
      <c r="AY254" s="57"/>
      <c r="AZ254" s="57"/>
      <c r="BA254" s="57"/>
      <c r="BB254" s="57"/>
      <c r="BC254" s="57"/>
      <c r="BD254" s="57"/>
      <c r="BE254" s="57"/>
    </row>
    <row r="255" spans="1:57" s="3" customFormat="1" ht="24.75" customHeight="1">
      <c r="A255" s="131"/>
      <c r="B255" s="158" t="s">
        <v>1348</v>
      </c>
      <c r="C255" s="158"/>
      <c r="D255" s="159"/>
      <c r="E255" s="31"/>
      <c r="F255" s="31"/>
      <c r="G255" s="31"/>
      <c r="H255" s="31"/>
      <c r="I255" s="31"/>
      <c r="J255" s="31"/>
      <c r="K255" s="31"/>
      <c r="L255" s="31"/>
      <c r="M255" s="31"/>
      <c r="N255" s="31"/>
      <c r="O255" s="31"/>
      <c r="P255" s="30"/>
      <c r="Q255" s="31"/>
      <c r="R255" s="45"/>
      <c r="S255" s="45"/>
      <c r="T255" s="45"/>
      <c r="U255" s="45"/>
      <c r="V255" s="12"/>
      <c r="W255" s="12"/>
      <c r="X255" s="12">
        <f>V255*U255</f>
        <v>0</v>
      </c>
      <c r="Y255" s="12"/>
      <c r="Z255" s="7"/>
      <c r="AA255" s="211"/>
      <c r="AB255" s="146"/>
      <c r="AC255" s="146"/>
      <c r="AD255" s="147"/>
      <c r="AE255" s="57"/>
      <c r="AF255" s="161"/>
      <c r="AG255" s="161"/>
      <c r="AH255" s="161"/>
      <c r="AI255" s="161"/>
      <c r="AJ255" s="161"/>
      <c r="AK255" s="161"/>
      <c r="AL255" s="161"/>
      <c r="AM255" s="161"/>
      <c r="AN255" s="161"/>
      <c r="AO255" s="161"/>
      <c r="AP255" s="161"/>
      <c r="AQ255" s="161"/>
      <c r="AR255" s="161"/>
      <c r="AS255" s="161"/>
      <c r="AT255" s="161"/>
      <c r="AU255" s="161"/>
      <c r="AV255" s="161"/>
      <c r="AW255" s="161"/>
      <c r="AX255" s="161"/>
      <c r="AY255" s="161"/>
      <c r="AZ255" s="161"/>
      <c r="BA255" s="161"/>
      <c r="BB255" s="161"/>
      <c r="BC255" s="161"/>
      <c r="BD255" s="161"/>
      <c r="BE255" s="161"/>
    </row>
    <row r="256" spans="1:57" s="3" customFormat="1" ht="24.75" customHeight="1">
      <c r="A256" s="131"/>
      <c r="B256" s="166" t="s">
        <v>1349</v>
      </c>
      <c r="C256" s="166" t="s">
        <v>1687</v>
      </c>
      <c r="D256" s="142" t="s">
        <v>1190</v>
      </c>
      <c r="E256" s="42" t="s">
        <v>184</v>
      </c>
      <c r="F256" s="33" t="s">
        <v>25</v>
      </c>
      <c r="G256" s="275">
        <v>1</v>
      </c>
      <c r="H256" s="33" t="s">
        <v>26</v>
      </c>
      <c r="I256" s="33" t="s">
        <v>1444</v>
      </c>
      <c r="J256" s="33" t="s">
        <v>1641</v>
      </c>
      <c r="K256" s="33">
        <v>18.100000000000001</v>
      </c>
      <c r="L256" s="33">
        <v>4.2000000000000003E-2</v>
      </c>
      <c r="M256" s="33">
        <v>4</v>
      </c>
      <c r="N256" s="33">
        <v>666</v>
      </c>
      <c r="O256" s="33" t="s">
        <v>56</v>
      </c>
      <c r="P256" s="244" t="s">
        <v>1711</v>
      </c>
      <c r="Q256" s="246" t="s">
        <v>1817</v>
      </c>
      <c r="R256" s="34">
        <v>1166.79</v>
      </c>
      <c r="S256" s="35">
        <f t="shared" si="209"/>
        <v>4667.16</v>
      </c>
      <c r="T256" s="36">
        <f t="shared" si="211"/>
        <v>1166.79</v>
      </c>
      <c r="U256" s="36">
        <f t="shared" si="210"/>
        <v>4667.16</v>
      </c>
      <c r="V256" s="143">
        <v>0</v>
      </c>
      <c r="W256" s="144">
        <f>U256*V256</f>
        <v>0</v>
      </c>
      <c r="X256" s="144">
        <f>V256*U256</f>
        <v>0</v>
      </c>
      <c r="Y256" s="145">
        <f>K256*V256</f>
        <v>0</v>
      </c>
      <c r="Z256" s="145">
        <f>V256*L256</f>
        <v>0</v>
      </c>
      <c r="AA256" s="211">
        <v>0</v>
      </c>
      <c r="AB256" s="146">
        <v>1</v>
      </c>
      <c r="AC256" s="146"/>
      <c r="AD256" s="147"/>
      <c r="AE256" s="57"/>
      <c r="AF256" s="161"/>
      <c r="AG256" s="161"/>
      <c r="AH256" s="161"/>
      <c r="AI256" s="161"/>
      <c r="AJ256" s="161"/>
      <c r="AK256" s="161"/>
      <c r="AL256" s="161"/>
      <c r="AM256" s="161"/>
      <c r="AN256" s="161"/>
      <c r="AO256" s="161"/>
      <c r="AP256" s="161"/>
      <c r="AQ256" s="161"/>
      <c r="AR256" s="161"/>
      <c r="AS256" s="161"/>
      <c r="AT256" s="161"/>
      <c r="AU256" s="161"/>
      <c r="AV256" s="161"/>
      <c r="AW256" s="161"/>
      <c r="AX256" s="161"/>
      <c r="AY256" s="161"/>
      <c r="AZ256" s="161"/>
      <c r="BA256" s="161"/>
      <c r="BB256" s="161"/>
      <c r="BC256" s="161"/>
      <c r="BD256" s="161"/>
      <c r="BE256" s="161"/>
    </row>
    <row r="257" spans="1:57" s="3" customFormat="1" ht="24.75" customHeight="1">
      <c r="A257" s="131"/>
      <c r="B257" s="158" t="s">
        <v>1858</v>
      </c>
      <c r="C257" s="158"/>
      <c r="D257" s="159"/>
      <c r="E257" s="31"/>
      <c r="F257" s="31"/>
      <c r="G257" s="31"/>
      <c r="H257" s="31"/>
      <c r="I257" s="31"/>
      <c r="J257" s="31"/>
      <c r="K257" s="31"/>
      <c r="L257" s="31"/>
      <c r="M257" s="31"/>
      <c r="N257" s="31"/>
      <c r="O257" s="31"/>
      <c r="P257" s="30"/>
      <c r="Q257" s="31"/>
      <c r="R257" s="31"/>
      <c r="S257" s="31"/>
      <c r="T257" s="31"/>
      <c r="U257" s="31"/>
      <c r="V257" s="18"/>
      <c r="W257" s="18"/>
      <c r="X257" s="18"/>
      <c r="Y257" s="18"/>
      <c r="Z257" s="18"/>
      <c r="AA257" s="211"/>
      <c r="AB257" s="146"/>
      <c r="AC257" s="146"/>
      <c r="AD257" s="147"/>
      <c r="AE257" s="57"/>
      <c r="AF257" s="161"/>
      <c r="AG257" s="161"/>
      <c r="AH257" s="161"/>
      <c r="AI257" s="161"/>
      <c r="AJ257" s="161"/>
      <c r="AK257" s="161"/>
      <c r="AL257" s="161"/>
      <c r="AM257" s="161"/>
      <c r="AN257" s="161"/>
      <c r="AO257" s="161"/>
      <c r="AP257" s="161"/>
      <c r="AQ257" s="161"/>
      <c r="AR257" s="161"/>
      <c r="AS257" s="161"/>
      <c r="AT257" s="161"/>
      <c r="AU257" s="161"/>
      <c r="AV257" s="161"/>
      <c r="AW257" s="161"/>
      <c r="AX257" s="161"/>
      <c r="AY257" s="161"/>
      <c r="AZ257" s="161"/>
      <c r="BA257" s="161"/>
      <c r="BB257" s="161"/>
      <c r="BC257" s="161"/>
      <c r="BD257" s="161"/>
      <c r="BE257" s="161"/>
    </row>
    <row r="258" spans="1:57" s="3" customFormat="1" ht="24.75" customHeight="1">
      <c r="A258" s="131"/>
      <c r="B258" s="166" t="s">
        <v>1859</v>
      </c>
      <c r="C258" s="166" t="s">
        <v>1860</v>
      </c>
      <c r="D258" s="142" t="s">
        <v>1190</v>
      </c>
      <c r="E258" s="42" t="s">
        <v>184</v>
      </c>
      <c r="F258" s="33" t="s">
        <v>25</v>
      </c>
      <c r="G258" s="275">
        <v>2</v>
      </c>
      <c r="H258" s="33" t="s">
        <v>26</v>
      </c>
      <c r="I258" s="33" t="s">
        <v>1444</v>
      </c>
      <c r="J258" s="33"/>
      <c r="K258" s="33"/>
      <c r="L258" s="33"/>
      <c r="M258" s="33">
        <v>4</v>
      </c>
      <c r="N258" s="33">
        <v>907.5</v>
      </c>
      <c r="O258" s="33" t="s">
        <v>1862</v>
      </c>
      <c r="P258" s="244"/>
      <c r="Q258" s="246" t="s">
        <v>1861</v>
      </c>
      <c r="R258" s="34">
        <v>0</v>
      </c>
      <c r="S258" s="35">
        <f t="shared" ref="S258" si="212">R258*M258</f>
        <v>0</v>
      </c>
      <c r="T258" s="36">
        <f t="shared" ref="T258" si="213">R258*(1-$C$13)</f>
        <v>0</v>
      </c>
      <c r="U258" s="36">
        <f t="shared" ref="U258" si="214">S258*(1-$C$13)</f>
        <v>0</v>
      </c>
      <c r="V258" s="143">
        <v>0</v>
      </c>
      <c r="W258" s="144">
        <f t="shared" ref="W258" si="215">U258*V258</f>
        <v>0</v>
      </c>
      <c r="X258" s="144">
        <f t="shared" ref="X258" si="216">V258*U258</f>
        <v>0</v>
      </c>
      <c r="Y258" s="145">
        <f t="shared" ref="Y258" si="217">K258*V258</f>
        <v>0</v>
      </c>
      <c r="Z258" s="145">
        <f t="shared" ref="Z258" si="218">V258*L258</f>
        <v>0</v>
      </c>
      <c r="AA258" s="211"/>
      <c r="AB258" s="146">
        <v>0</v>
      </c>
      <c r="AC258" s="146"/>
      <c r="AD258" s="147"/>
      <c r="AE258" s="57"/>
      <c r="AF258" s="161"/>
      <c r="AG258" s="161"/>
      <c r="AH258" s="161"/>
      <c r="AI258" s="161"/>
      <c r="AJ258" s="161"/>
      <c r="AK258" s="161"/>
      <c r="AL258" s="161"/>
      <c r="AM258" s="161"/>
      <c r="AN258" s="161"/>
      <c r="AO258" s="161"/>
      <c r="AP258" s="161"/>
      <c r="AQ258" s="161"/>
      <c r="AR258" s="161"/>
      <c r="AS258" s="161"/>
      <c r="AT258" s="161"/>
      <c r="AU258" s="161"/>
      <c r="AV258" s="161"/>
      <c r="AW258" s="161"/>
      <c r="AX258" s="161"/>
      <c r="AY258" s="161"/>
      <c r="AZ258" s="161"/>
      <c r="BA258" s="161"/>
      <c r="BB258" s="161"/>
      <c r="BC258" s="161"/>
      <c r="BD258" s="161"/>
      <c r="BE258" s="161"/>
    </row>
    <row r="259" spans="1:57" ht="24.75" customHeight="1">
      <c r="A259" s="57"/>
      <c r="B259" s="158" t="s">
        <v>1448</v>
      </c>
      <c r="C259" s="158"/>
      <c r="D259" s="12"/>
      <c r="E259" s="31"/>
      <c r="F259" s="31"/>
      <c r="G259" s="31"/>
      <c r="H259" s="31"/>
      <c r="I259" s="31"/>
      <c r="J259" s="31"/>
      <c r="K259" s="31"/>
      <c r="L259" s="31"/>
      <c r="M259" s="31"/>
      <c r="N259" s="31"/>
      <c r="O259" s="31"/>
      <c r="P259" s="30"/>
      <c r="Q259" s="31"/>
      <c r="R259" s="45"/>
      <c r="S259" s="45"/>
      <c r="T259" s="45"/>
      <c r="U259" s="45"/>
      <c r="V259" s="12"/>
      <c r="W259" s="12"/>
      <c r="X259" s="12">
        <f>V259*U259</f>
        <v>0</v>
      </c>
      <c r="Y259" s="12"/>
      <c r="Z259" s="7"/>
      <c r="AA259" s="211"/>
      <c r="AB259" s="146"/>
      <c r="AC259" s="146"/>
      <c r="AD259" s="147"/>
      <c r="AE259" s="57"/>
      <c r="AF259" s="57"/>
      <c r="AG259" s="57"/>
      <c r="AH259" s="57"/>
      <c r="AI259" s="57"/>
      <c r="AJ259" s="57"/>
      <c r="AK259" s="57"/>
      <c r="AL259" s="57"/>
      <c r="AM259" s="57"/>
      <c r="AN259" s="57"/>
      <c r="AO259" s="57"/>
      <c r="AP259" s="57"/>
      <c r="AQ259" s="57"/>
      <c r="AR259" s="57"/>
      <c r="AS259" s="57"/>
      <c r="AT259" s="57"/>
      <c r="AU259" s="57"/>
      <c r="AV259" s="57"/>
      <c r="AW259" s="57"/>
      <c r="AX259" s="57"/>
      <c r="AY259" s="57"/>
      <c r="AZ259" s="57"/>
      <c r="BA259" s="57"/>
      <c r="BB259" s="57"/>
      <c r="BC259" s="57"/>
      <c r="BD259" s="57"/>
      <c r="BE259" s="57"/>
    </row>
    <row r="260" spans="1:57" ht="24.75" customHeight="1">
      <c r="A260" s="57"/>
      <c r="B260" s="166" t="s">
        <v>1449</v>
      </c>
      <c r="C260" s="166" t="s">
        <v>1673</v>
      </c>
      <c r="D260" s="142" t="s">
        <v>1190</v>
      </c>
      <c r="E260" s="42" t="s">
        <v>281</v>
      </c>
      <c r="F260" s="33" t="s">
        <v>18</v>
      </c>
      <c r="G260" s="33">
        <v>2</v>
      </c>
      <c r="H260" s="33" t="s">
        <v>26</v>
      </c>
      <c r="I260" s="33" t="s">
        <v>1450</v>
      </c>
      <c r="J260" s="33" t="s">
        <v>1643</v>
      </c>
      <c r="K260" s="33">
        <v>14</v>
      </c>
      <c r="L260" s="33">
        <v>0.04</v>
      </c>
      <c r="M260" s="33">
        <v>1</v>
      </c>
      <c r="N260" s="33">
        <v>1850</v>
      </c>
      <c r="O260" s="33" t="s">
        <v>1451</v>
      </c>
      <c r="P260" s="244" t="s">
        <v>1711</v>
      </c>
      <c r="Q260" s="246" t="s">
        <v>27</v>
      </c>
      <c r="R260" s="34">
        <v>3380.74</v>
      </c>
      <c r="S260" s="35">
        <f t="shared" ref="S260" si="219">R260*M260</f>
        <v>3380.74</v>
      </c>
      <c r="T260" s="36">
        <f t="shared" ref="T260" si="220">R260*(1-$C$13)</f>
        <v>3380.74</v>
      </c>
      <c r="U260" s="36">
        <f t="shared" ref="U260" si="221">S260*(1-$C$13)</f>
        <v>3380.74</v>
      </c>
      <c r="V260" s="143">
        <v>0</v>
      </c>
      <c r="W260" s="144">
        <f>U260*V260</f>
        <v>0</v>
      </c>
      <c r="X260" s="144">
        <f>V260*U260</f>
        <v>0</v>
      </c>
      <c r="Y260" s="145">
        <f>K260*V260</f>
        <v>0</v>
      </c>
      <c r="Z260" s="145">
        <f>V260*L260</f>
        <v>0</v>
      </c>
      <c r="AA260" s="211">
        <v>12</v>
      </c>
      <c r="AB260" s="146">
        <v>12</v>
      </c>
      <c r="AC260" s="146"/>
      <c r="AD260" s="147"/>
      <c r="AE260" s="57"/>
      <c r="AF260" s="57"/>
      <c r="AG260" s="57"/>
      <c r="AH260" s="57"/>
      <c r="AI260" s="57"/>
      <c r="AJ260" s="57"/>
      <c r="AK260" s="57"/>
      <c r="AL260" s="57"/>
      <c r="AM260" s="57"/>
      <c r="AN260" s="57"/>
      <c r="AO260" s="57"/>
      <c r="AP260" s="57"/>
      <c r="AQ260" s="57"/>
      <c r="AR260" s="57"/>
      <c r="AS260" s="57"/>
      <c r="AT260" s="57"/>
      <c r="AU260" s="57"/>
      <c r="AV260" s="57"/>
      <c r="AW260" s="57"/>
      <c r="AX260" s="57"/>
      <c r="AY260" s="57"/>
      <c r="AZ260" s="57"/>
      <c r="BA260" s="57"/>
      <c r="BB260" s="57"/>
      <c r="BC260" s="57"/>
      <c r="BD260" s="57"/>
      <c r="BE260" s="57"/>
    </row>
    <row r="261" spans="1:57" s="3" customFormat="1" ht="24.75" customHeight="1">
      <c r="A261" s="131"/>
      <c r="B261" s="158" t="s">
        <v>268</v>
      </c>
      <c r="C261" s="158"/>
      <c r="D261" s="159"/>
      <c r="E261" s="31"/>
      <c r="F261" s="31"/>
      <c r="G261" s="31"/>
      <c r="H261" s="31"/>
      <c r="I261" s="31"/>
      <c r="J261" s="31"/>
      <c r="K261" s="31"/>
      <c r="L261" s="31"/>
      <c r="M261" s="31"/>
      <c r="N261" s="31"/>
      <c r="O261" s="31"/>
      <c r="P261" s="30"/>
      <c r="Q261" s="31"/>
      <c r="R261" s="45"/>
      <c r="S261" s="45"/>
      <c r="T261" s="44"/>
      <c r="U261" s="44"/>
      <c r="V261" s="7"/>
      <c r="W261" s="7"/>
      <c r="X261" s="7"/>
      <c r="Y261" s="7"/>
      <c r="Z261" s="7"/>
      <c r="AA261" s="211"/>
      <c r="AB261" s="146"/>
      <c r="AC261" s="146"/>
      <c r="AD261" s="147"/>
      <c r="AE261" s="57"/>
      <c r="AF261" s="161"/>
      <c r="AG261" s="161"/>
      <c r="AH261" s="161"/>
      <c r="AI261" s="161"/>
      <c r="AJ261" s="161"/>
      <c r="AK261" s="161"/>
      <c r="AL261" s="161"/>
      <c r="AM261" s="161"/>
      <c r="AN261" s="161"/>
      <c r="AO261" s="161"/>
      <c r="AP261" s="161"/>
      <c r="AQ261" s="161"/>
      <c r="AR261" s="161"/>
      <c r="AS261" s="161"/>
      <c r="AT261" s="161"/>
      <c r="AU261" s="161"/>
      <c r="AV261" s="161"/>
      <c r="AW261" s="161"/>
      <c r="AX261" s="161"/>
      <c r="AY261" s="161"/>
      <c r="AZ261" s="161"/>
      <c r="BA261" s="161"/>
      <c r="BB261" s="161"/>
      <c r="BC261" s="161"/>
      <c r="BD261" s="161"/>
      <c r="BE261" s="161"/>
    </row>
    <row r="262" spans="1:57" ht="24.75" customHeight="1">
      <c r="A262" s="57"/>
      <c r="B262" s="141" t="s">
        <v>269</v>
      </c>
      <c r="C262" s="141" t="s">
        <v>1010</v>
      </c>
      <c r="D262" s="142" t="s">
        <v>1190</v>
      </c>
      <c r="E262" s="33" t="s">
        <v>184</v>
      </c>
      <c r="F262" s="33" t="s">
        <v>25</v>
      </c>
      <c r="G262" s="33">
        <v>2</v>
      </c>
      <c r="H262" s="33" t="s">
        <v>26</v>
      </c>
      <c r="I262" s="33" t="s">
        <v>1444</v>
      </c>
      <c r="J262" s="33" t="s">
        <v>1644</v>
      </c>
      <c r="K262" s="33">
        <v>22</v>
      </c>
      <c r="L262" s="33">
        <v>5.7000000000000002E-2</v>
      </c>
      <c r="M262" s="33">
        <v>4</v>
      </c>
      <c r="N262" s="33">
        <v>938</v>
      </c>
      <c r="O262" s="33" t="s">
        <v>256</v>
      </c>
      <c r="P262" s="37" t="s">
        <v>270</v>
      </c>
      <c r="Q262" s="245" t="s">
        <v>20</v>
      </c>
      <c r="R262" s="34">
        <v>1258.24</v>
      </c>
      <c r="S262" s="35">
        <f>R262*M262</f>
        <v>5032.96</v>
      </c>
      <c r="T262" s="36">
        <f>R262*(1-$C$13)</f>
        <v>1258.24</v>
      </c>
      <c r="U262" s="36">
        <f>S262*(1-$C$13)</f>
        <v>5032.96</v>
      </c>
      <c r="V262" s="143">
        <v>0</v>
      </c>
      <c r="W262" s="144">
        <f>U262*V262</f>
        <v>0</v>
      </c>
      <c r="X262" s="144">
        <f t="shared" ref="X262:X279" si="222">V262*U262</f>
        <v>0</v>
      </c>
      <c r="Y262" s="145">
        <f t="shared" ref="Y262:Y273" si="223">K262*V262</f>
        <v>0</v>
      </c>
      <c r="Z262" s="145">
        <f t="shared" ref="Z262:Z273" si="224">V262*L262</f>
        <v>0</v>
      </c>
      <c r="AA262" s="211">
        <v>0</v>
      </c>
      <c r="AB262" s="146">
        <v>0</v>
      </c>
      <c r="AC262" s="146"/>
      <c r="AD262" s="147"/>
      <c r="AE262" s="57"/>
      <c r="AF262" s="57"/>
      <c r="AG262" s="57"/>
      <c r="AH262" s="57"/>
      <c r="AI262" s="57"/>
      <c r="AJ262" s="57"/>
      <c r="AK262" s="57"/>
      <c r="AL262" s="57"/>
      <c r="AM262" s="57"/>
      <c r="AN262" s="57"/>
      <c r="AO262" s="57"/>
      <c r="AP262" s="57"/>
      <c r="AQ262" s="57"/>
      <c r="AR262" s="57"/>
      <c r="AS262" s="57"/>
      <c r="AT262" s="57"/>
      <c r="AU262" s="57"/>
      <c r="AV262" s="57"/>
      <c r="AW262" s="57"/>
      <c r="AX262" s="57"/>
      <c r="AY262" s="57"/>
      <c r="AZ262" s="57"/>
      <c r="BA262" s="57"/>
      <c r="BB262" s="57"/>
      <c r="BC262" s="57"/>
      <c r="BD262" s="57"/>
      <c r="BE262" s="57"/>
    </row>
    <row r="263" spans="1:57" s="164" customFormat="1" ht="24.75" hidden="1" customHeight="1">
      <c r="A263" s="57"/>
      <c r="B263" s="141" t="s">
        <v>904</v>
      </c>
      <c r="C263" s="141" t="s">
        <v>905</v>
      </c>
      <c r="D263" s="162"/>
      <c r="E263" s="42" t="s">
        <v>184</v>
      </c>
      <c r="F263" s="33" t="s">
        <v>18</v>
      </c>
      <c r="G263" s="33">
        <v>2</v>
      </c>
      <c r="H263" s="33" t="s">
        <v>26</v>
      </c>
      <c r="I263" s="33">
        <v>100</v>
      </c>
      <c r="J263" s="33"/>
      <c r="K263" s="33">
        <v>25</v>
      </c>
      <c r="L263" s="33">
        <v>0.56999999999999995</v>
      </c>
      <c r="M263" s="33">
        <v>4</v>
      </c>
      <c r="N263" s="33">
        <v>938</v>
      </c>
      <c r="O263" s="33" t="s">
        <v>58</v>
      </c>
      <c r="P263" s="260" t="s">
        <v>906</v>
      </c>
      <c r="Q263" s="245" t="s">
        <v>897</v>
      </c>
      <c r="R263" s="34">
        <v>1258.24</v>
      </c>
      <c r="S263" s="35">
        <f>R263*M263</f>
        <v>5032.96</v>
      </c>
      <c r="T263" s="36">
        <f t="shared" ref="T263:T271" si="225">R263*(1-$C$13)</f>
        <v>1258.24</v>
      </c>
      <c r="U263" s="36">
        <f t="shared" ref="U263:U271" si="226">S263*(1-$C$13)</f>
        <v>5032.96</v>
      </c>
      <c r="V263" s="143">
        <v>0</v>
      </c>
      <c r="W263" s="144">
        <f>U263*V263</f>
        <v>0</v>
      </c>
      <c r="X263" s="144">
        <f t="shared" si="222"/>
        <v>0</v>
      </c>
      <c r="Y263" s="145">
        <f t="shared" si="223"/>
        <v>0</v>
      </c>
      <c r="Z263" s="145">
        <f t="shared" si="224"/>
        <v>0</v>
      </c>
      <c r="AA263" s="211"/>
      <c r="AB263" s="146">
        <v>0</v>
      </c>
      <c r="AC263" s="146"/>
      <c r="AD263" s="147"/>
      <c r="AE263" s="57"/>
      <c r="AF263" s="57"/>
      <c r="AG263" s="57"/>
      <c r="AH263" s="173"/>
      <c r="AI263" s="174"/>
      <c r="AJ263" s="174"/>
      <c r="AK263" s="174"/>
      <c r="AL263" s="174"/>
      <c r="AM263" s="174"/>
      <c r="AN263" s="174"/>
      <c r="AO263" s="174"/>
      <c r="AP263" s="174"/>
      <c r="AQ263" s="174"/>
      <c r="AR263" s="174"/>
      <c r="AS263" s="174"/>
      <c r="AT263" s="174"/>
      <c r="AU263" s="174"/>
      <c r="AV263" s="174"/>
      <c r="AW263" s="174"/>
      <c r="AX263" s="174"/>
      <c r="AY263" s="174"/>
      <c r="AZ263" s="174"/>
      <c r="BA263" s="174"/>
      <c r="BB263" s="174"/>
      <c r="BC263" s="174"/>
      <c r="BD263" s="174"/>
      <c r="BE263" s="174"/>
    </row>
    <row r="264" spans="1:57" s="3" customFormat="1" ht="24.75" hidden="1" customHeight="1">
      <c r="A264" s="131"/>
      <c r="B264" s="158" t="s">
        <v>271</v>
      </c>
      <c r="C264" s="158"/>
      <c r="D264" s="7"/>
      <c r="E264" s="31"/>
      <c r="F264" s="31"/>
      <c r="G264" s="31"/>
      <c r="H264" s="31"/>
      <c r="I264" s="31"/>
      <c r="J264" s="31"/>
      <c r="K264" s="31"/>
      <c r="L264" s="31"/>
      <c r="M264" s="31"/>
      <c r="N264" s="31"/>
      <c r="O264" s="31"/>
      <c r="P264" s="30"/>
      <c r="Q264" s="31"/>
      <c r="R264" s="45"/>
      <c r="S264" s="45"/>
      <c r="T264" s="45"/>
      <c r="U264" s="45"/>
      <c r="V264" s="12">
        <v>0</v>
      </c>
      <c r="W264" s="12"/>
      <c r="X264" s="144">
        <f t="shared" si="222"/>
        <v>0</v>
      </c>
      <c r="Y264" s="145">
        <f t="shared" si="223"/>
        <v>0</v>
      </c>
      <c r="Z264" s="145">
        <f t="shared" si="224"/>
        <v>0</v>
      </c>
      <c r="AA264" s="307"/>
      <c r="AB264" s="146"/>
      <c r="AC264" s="146"/>
      <c r="AD264" s="147"/>
      <c r="AE264" s="57"/>
      <c r="AF264" s="161"/>
      <c r="AG264" s="161"/>
      <c r="AH264" s="161"/>
      <c r="AI264" s="161"/>
      <c r="AJ264" s="161"/>
      <c r="AK264" s="161"/>
      <c r="AL264" s="161"/>
      <c r="AM264" s="161"/>
      <c r="AN264" s="161"/>
      <c r="AO264" s="161"/>
      <c r="AP264" s="161"/>
      <c r="AQ264" s="161"/>
      <c r="AR264" s="161"/>
      <c r="AS264" s="161"/>
      <c r="AT264" s="161"/>
      <c r="AU264" s="161"/>
      <c r="AV264" s="161"/>
      <c r="AW264" s="161"/>
      <c r="AX264" s="161"/>
      <c r="AY264" s="161"/>
      <c r="AZ264" s="161"/>
      <c r="BA264" s="161"/>
      <c r="BB264" s="161"/>
      <c r="BC264" s="161"/>
      <c r="BD264" s="161"/>
      <c r="BE264" s="161"/>
    </row>
    <row r="265" spans="1:57" ht="24.75" hidden="1" customHeight="1">
      <c r="A265" s="57"/>
      <c r="B265" s="141" t="s">
        <v>272</v>
      </c>
      <c r="C265" s="141" t="s">
        <v>1009</v>
      </c>
      <c r="D265" s="167" t="s">
        <v>1190</v>
      </c>
      <c r="E265" s="33" t="s">
        <v>221</v>
      </c>
      <c r="F265" s="33" t="s">
        <v>25</v>
      </c>
      <c r="G265" s="33">
        <v>1</v>
      </c>
      <c r="H265" s="33" t="s">
        <v>26</v>
      </c>
      <c r="I265" s="33">
        <v>150</v>
      </c>
      <c r="J265" s="33"/>
      <c r="K265" s="33">
        <v>12.3</v>
      </c>
      <c r="L265" s="33">
        <v>3.2000000000000001E-2</v>
      </c>
      <c r="M265" s="33">
        <v>2</v>
      </c>
      <c r="N265" s="33">
        <v>975</v>
      </c>
      <c r="O265" s="33" t="s">
        <v>68</v>
      </c>
      <c r="P265" s="37" t="s">
        <v>270</v>
      </c>
      <c r="Q265" s="38" t="s">
        <v>20</v>
      </c>
      <c r="R265" s="34">
        <v>1336.7</v>
      </c>
      <c r="S265" s="35">
        <f>R265*M265</f>
        <v>2673.4</v>
      </c>
      <c r="T265" s="36">
        <f t="shared" si="225"/>
        <v>1336.7</v>
      </c>
      <c r="U265" s="36">
        <f t="shared" si="226"/>
        <v>2673.4</v>
      </c>
      <c r="V265" s="143">
        <v>0</v>
      </c>
      <c r="W265" s="144">
        <f>U265*V265</f>
        <v>0</v>
      </c>
      <c r="X265" s="144">
        <f t="shared" si="222"/>
        <v>0</v>
      </c>
      <c r="Y265" s="145">
        <f t="shared" si="223"/>
        <v>0</v>
      </c>
      <c r="Z265" s="145">
        <f t="shared" si="224"/>
        <v>0</v>
      </c>
      <c r="AA265" s="211"/>
      <c r="AB265" s="146">
        <v>0</v>
      </c>
      <c r="AC265" s="146"/>
      <c r="AD265" s="147"/>
      <c r="AE265" s="57"/>
      <c r="AF265" s="57"/>
      <c r="AG265" s="57"/>
      <c r="AH265" s="57"/>
      <c r="AI265" s="57"/>
      <c r="AJ265" s="57"/>
      <c r="AK265" s="57"/>
      <c r="AL265" s="57"/>
      <c r="AM265" s="57"/>
      <c r="AN265" s="57"/>
      <c r="AO265" s="57"/>
      <c r="AP265" s="57"/>
      <c r="AQ265" s="57"/>
      <c r="AR265" s="57"/>
      <c r="AS265" s="57"/>
      <c r="AT265" s="57"/>
      <c r="AU265" s="57"/>
      <c r="AV265" s="57"/>
      <c r="AW265" s="57"/>
      <c r="AX265" s="57"/>
      <c r="AY265" s="57"/>
      <c r="AZ265" s="57"/>
      <c r="BA265" s="57"/>
      <c r="BB265" s="57"/>
      <c r="BC265" s="57"/>
      <c r="BD265" s="57"/>
      <c r="BE265" s="57"/>
    </row>
    <row r="266" spans="1:57" s="3" customFormat="1" ht="24.75" hidden="1" customHeight="1">
      <c r="A266" s="131"/>
      <c r="B266" s="158" t="s">
        <v>958</v>
      </c>
      <c r="C266" s="158"/>
      <c r="D266" s="12"/>
      <c r="E266" s="276"/>
      <c r="F266" s="276"/>
      <c r="G266" s="31"/>
      <c r="H266" s="31"/>
      <c r="I266" s="31"/>
      <c r="J266" s="31"/>
      <c r="K266" s="31"/>
      <c r="L266" s="31"/>
      <c r="M266" s="31"/>
      <c r="N266" s="31"/>
      <c r="O266" s="31"/>
      <c r="P266" s="30"/>
      <c r="Q266" s="31"/>
      <c r="R266" s="45"/>
      <c r="S266" s="45"/>
      <c r="T266" s="45"/>
      <c r="U266" s="45"/>
      <c r="V266" s="12">
        <v>0</v>
      </c>
      <c r="W266" s="12"/>
      <c r="X266" s="144">
        <f t="shared" si="222"/>
        <v>0</v>
      </c>
      <c r="Y266" s="145">
        <f t="shared" si="223"/>
        <v>0</v>
      </c>
      <c r="Z266" s="145">
        <f t="shared" si="224"/>
        <v>0</v>
      </c>
      <c r="AA266" s="211"/>
      <c r="AB266" s="146" t="str">
        <f t="shared" ref="AB266:AB296" si="227">IF(AA266=0,"VYPRODÁNO","SKLADEM")</f>
        <v>VYPRODÁNO</v>
      </c>
      <c r="AC266" s="146"/>
      <c r="AD266" s="147"/>
      <c r="AE266" s="57"/>
      <c r="AF266" s="161"/>
      <c r="AG266" s="161"/>
      <c r="AH266" s="161"/>
      <c r="AI266" s="161"/>
      <c r="AJ266" s="161"/>
      <c r="AK266" s="161"/>
      <c r="AL266" s="161"/>
      <c r="AM266" s="161"/>
      <c r="AN266" s="161"/>
      <c r="AO266" s="161"/>
      <c r="AP266" s="161"/>
      <c r="AQ266" s="161"/>
      <c r="AR266" s="161"/>
      <c r="AS266" s="161"/>
      <c r="AT266" s="161"/>
      <c r="AU266" s="161"/>
      <c r="AV266" s="161"/>
      <c r="AW266" s="161"/>
      <c r="AX266" s="161"/>
      <c r="AY266" s="161"/>
      <c r="AZ266" s="161"/>
      <c r="BA266" s="161"/>
      <c r="BB266" s="161"/>
      <c r="BC266" s="161"/>
      <c r="BD266" s="161"/>
      <c r="BE266" s="161"/>
    </row>
    <row r="267" spans="1:57" s="164" customFormat="1" ht="24.75" hidden="1" customHeight="1">
      <c r="A267" s="57"/>
      <c r="B267" s="141" t="s">
        <v>959</v>
      </c>
      <c r="C267" s="141" t="s">
        <v>960</v>
      </c>
      <c r="D267" s="162"/>
      <c r="E267" s="42" t="s">
        <v>281</v>
      </c>
      <c r="F267" s="33" t="s">
        <v>25</v>
      </c>
      <c r="G267" s="33">
        <v>2</v>
      </c>
      <c r="H267" s="33" t="s">
        <v>26</v>
      </c>
      <c r="I267" s="33">
        <v>100</v>
      </c>
      <c r="J267" s="33"/>
      <c r="K267" s="33">
        <v>27</v>
      </c>
      <c r="L267" s="33">
        <v>0.107</v>
      </c>
      <c r="M267" s="33">
        <v>1</v>
      </c>
      <c r="N267" s="33">
        <v>3771.4</v>
      </c>
      <c r="O267" s="33" t="s">
        <v>58</v>
      </c>
      <c r="P267" s="277" t="s">
        <v>961</v>
      </c>
      <c r="Q267" s="245" t="s">
        <v>1305</v>
      </c>
      <c r="R267" s="34">
        <v>7040.07</v>
      </c>
      <c r="S267" s="35">
        <f>R267*M267</f>
        <v>7040.07</v>
      </c>
      <c r="T267" s="36">
        <f t="shared" si="225"/>
        <v>7040.07</v>
      </c>
      <c r="U267" s="36">
        <f t="shared" si="226"/>
        <v>7040.07</v>
      </c>
      <c r="V267" s="143">
        <v>0</v>
      </c>
      <c r="W267" s="144">
        <f>U267*V267</f>
        <v>0</v>
      </c>
      <c r="X267" s="144">
        <f t="shared" si="222"/>
        <v>0</v>
      </c>
      <c r="Y267" s="145">
        <f t="shared" si="223"/>
        <v>0</v>
      </c>
      <c r="Z267" s="145">
        <f t="shared" si="224"/>
        <v>0</v>
      </c>
      <c r="AA267" s="219"/>
      <c r="AB267" s="146">
        <v>202</v>
      </c>
      <c r="AC267" s="146"/>
      <c r="AD267" s="147"/>
      <c r="AE267" s="57"/>
      <c r="AF267" s="57"/>
      <c r="AG267" s="57"/>
      <c r="AH267" s="173"/>
      <c r="AI267" s="174"/>
      <c r="AJ267" s="174"/>
      <c r="AK267" s="174"/>
      <c r="AL267" s="174"/>
      <c r="AM267" s="174"/>
      <c r="AN267" s="174"/>
      <c r="AO267" s="174"/>
      <c r="AP267" s="174"/>
      <c r="AQ267" s="174"/>
      <c r="AR267" s="174"/>
      <c r="AS267" s="174"/>
      <c r="AT267" s="174"/>
      <c r="AU267" s="174"/>
      <c r="AV267" s="174"/>
      <c r="AW267" s="174"/>
      <c r="AX267" s="174"/>
      <c r="AY267" s="174"/>
      <c r="AZ267" s="174"/>
      <c r="BA267" s="174"/>
      <c r="BB267" s="174"/>
      <c r="BC267" s="174"/>
      <c r="BD267" s="174"/>
      <c r="BE267" s="174"/>
    </row>
    <row r="268" spans="1:57" s="3" customFormat="1" ht="24.75" hidden="1" customHeight="1">
      <c r="A268" s="131"/>
      <c r="B268" s="158" t="s">
        <v>954</v>
      </c>
      <c r="C268" s="158"/>
      <c r="D268" s="159"/>
      <c r="E268" s="276"/>
      <c r="F268" s="276"/>
      <c r="G268" s="31"/>
      <c r="H268" s="31"/>
      <c r="I268" s="31"/>
      <c r="J268" s="31"/>
      <c r="K268" s="31"/>
      <c r="L268" s="31"/>
      <c r="M268" s="31"/>
      <c r="N268" s="31"/>
      <c r="O268" s="31"/>
      <c r="P268" s="30"/>
      <c r="Q268" s="31"/>
      <c r="R268" s="45"/>
      <c r="S268" s="45"/>
      <c r="T268" s="45"/>
      <c r="U268" s="45"/>
      <c r="V268" s="12">
        <v>0</v>
      </c>
      <c r="W268" s="12"/>
      <c r="X268" s="144">
        <f t="shared" si="222"/>
        <v>0</v>
      </c>
      <c r="Y268" s="145">
        <f t="shared" si="223"/>
        <v>0</v>
      </c>
      <c r="Z268" s="145">
        <f t="shared" si="224"/>
        <v>0</v>
      </c>
      <c r="AA268" s="211"/>
      <c r="AB268" s="146" t="str">
        <f t="shared" si="227"/>
        <v>VYPRODÁNO</v>
      </c>
      <c r="AC268" s="146"/>
      <c r="AD268" s="147"/>
      <c r="AE268" s="57"/>
      <c r="AF268" s="161"/>
      <c r="AG268" s="161"/>
      <c r="AH268" s="161"/>
      <c r="AI268" s="161"/>
      <c r="AJ268" s="161"/>
      <c r="AK268" s="161"/>
      <c r="AL268" s="161"/>
      <c r="AM268" s="161"/>
      <c r="AN268" s="161"/>
      <c r="AO268" s="161"/>
      <c r="AP268" s="161"/>
      <c r="AQ268" s="161"/>
      <c r="AR268" s="161"/>
      <c r="AS268" s="161"/>
      <c r="AT268" s="161"/>
      <c r="AU268" s="161"/>
      <c r="AV268" s="161"/>
      <c r="AW268" s="161"/>
      <c r="AX268" s="161"/>
      <c r="AY268" s="161"/>
      <c r="AZ268" s="161"/>
      <c r="BA268" s="161"/>
      <c r="BB268" s="161"/>
      <c r="BC268" s="161"/>
      <c r="BD268" s="161"/>
      <c r="BE268" s="161"/>
    </row>
    <row r="269" spans="1:57" s="164" customFormat="1" ht="24.75" hidden="1" customHeight="1">
      <c r="A269" s="57"/>
      <c r="B269" s="141" t="s">
        <v>955</v>
      </c>
      <c r="C269" s="141" t="s">
        <v>956</v>
      </c>
      <c r="D269" s="162"/>
      <c r="E269" s="42" t="s">
        <v>281</v>
      </c>
      <c r="F269" s="33" t="s">
        <v>25</v>
      </c>
      <c r="G269" s="33">
        <v>2</v>
      </c>
      <c r="H269" s="33" t="s">
        <v>26</v>
      </c>
      <c r="I269" s="33">
        <v>100</v>
      </c>
      <c r="J269" s="33"/>
      <c r="K269" s="33">
        <v>29</v>
      </c>
      <c r="L269" s="33">
        <v>0.114</v>
      </c>
      <c r="M269" s="33">
        <v>1</v>
      </c>
      <c r="N269" s="33">
        <v>3659.5</v>
      </c>
      <c r="O269" s="33" t="s">
        <v>58</v>
      </c>
      <c r="P269" s="277" t="s">
        <v>957</v>
      </c>
      <c r="Q269" s="245" t="s">
        <v>1305</v>
      </c>
      <c r="R269" s="34">
        <v>7305.99</v>
      </c>
      <c r="S269" s="35">
        <f>R269*M269</f>
        <v>7305.99</v>
      </c>
      <c r="T269" s="36">
        <f t="shared" si="225"/>
        <v>7305.99</v>
      </c>
      <c r="U269" s="36">
        <f t="shared" si="226"/>
        <v>7305.99</v>
      </c>
      <c r="V269" s="143">
        <v>0</v>
      </c>
      <c r="W269" s="144">
        <f>U269*V269</f>
        <v>0</v>
      </c>
      <c r="X269" s="144">
        <f t="shared" si="222"/>
        <v>0</v>
      </c>
      <c r="Y269" s="145">
        <f t="shared" si="223"/>
        <v>0</v>
      </c>
      <c r="Z269" s="145">
        <f t="shared" si="224"/>
        <v>0</v>
      </c>
      <c r="AA269" s="211"/>
      <c r="AB269" s="146">
        <v>204</v>
      </c>
      <c r="AC269" s="146"/>
      <c r="AD269" s="147"/>
      <c r="AE269" s="57"/>
      <c r="AF269" s="57"/>
      <c r="AG269" s="57"/>
      <c r="AH269" s="173"/>
      <c r="AI269" s="174"/>
      <c r="AJ269" s="174"/>
      <c r="AK269" s="174"/>
      <c r="AL269" s="174"/>
      <c r="AM269" s="174"/>
      <c r="AN269" s="174"/>
      <c r="AO269" s="174"/>
      <c r="AP269" s="174"/>
      <c r="AQ269" s="174"/>
      <c r="AR269" s="174"/>
      <c r="AS269" s="174"/>
      <c r="AT269" s="174"/>
      <c r="AU269" s="174"/>
      <c r="AV269" s="174"/>
      <c r="AW269" s="174"/>
      <c r="AX269" s="174"/>
      <c r="AY269" s="174"/>
      <c r="AZ269" s="174"/>
      <c r="BA269" s="174"/>
      <c r="BB269" s="174"/>
      <c r="BC269" s="174"/>
      <c r="BD269" s="174"/>
      <c r="BE269" s="174"/>
    </row>
    <row r="270" spans="1:57" ht="24.75" hidden="1" customHeight="1">
      <c r="A270" s="57"/>
      <c r="B270" s="158" t="s">
        <v>1396</v>
      </c>
      <c r="C270" s="158"/>
      <c r="D270" s="159"/>
      <c r="E270" s="276"/>
      <c r="F270" s="276"/>
      <c r="G270" s="276"/>
      <c r="H270" s="31"/>
      <c r="I270" s="31"/>
      <c r="J270" s="31"/>
      <c r="K270" s="31"/>
      <c r="L270" s="31"/>
      <c r="M270" s="31"/>
      <c r="N270" s="31"/>
      <c r="O270" s="31"/>
      <c r="P270" s="30"/>
      <c r="Q270" s="31"/>
      <c r="R270" s="45"/>
      <c r="S270" s="45"/>
      <c r="T270" s="45"/>
      <c r="U270" s="45"/>
      <c r="V270" s="12">
        <v>0</v>
      </c>
      <c r="W270" s="12"/>
      <c r="X270" s="144">
        <f t="shared" si="222"/>
        <v>0</v>
      </c>
      <c r="Y270" s="145">
        <f t="shared" si="223"/>
        <v>0</v>
      </c>
      <c r="Z270" s="145">
        <f t="shared" si="224"/>
        <v>0</v>
      </c>
      <c r="AA270" s="211"/>
      <c r="AB270" s="146"/>
      <c r="AC270" s="146"/>
      <c r="AD270" s="147"/>
      <c r="AE270" s="57"/>
      <c r="AF270" s="57"/>
      <c r="AG270" s="57"/>
      <c r="AH270" s="57"/>
      <c r="AI270" s="57"/>
      <c r="AJ270" s="57"/>
      <c r="AK270" s="57"/>
      <c r="AL270" s="57"/>
      <c r="AM270" s="57"/>
      <c r="AN270" s="57"/>
      <c r="AO270" s="57"/>
      <c r="AP270" s="57"/>
      <c r="AQ270" s="57"/>
      <c r="AR270" s="57"/>
      <c r="AS270" s="57"/>
      <c r="AT270" s="57"/>
      <c r="AU270" s="57"/>
      <c r="AV270" s="57"/>
      <c r="AW270" s="57"/>
      <c r="AX270" s="57"/>
      <c r="AY270" s="57"/>
      <c r="AZ270" s="57"/>
      <c r="BA270" s="57"/>
      <c r="BB270" s="57"/>
      <c r="BC270" s="57"/>
      <c r="BD270" s="57"/>
      <c r="BE270" s="57"/>
    </row>
    <row r="271" spans="1:57" ht="24.75" hidden="1" customHeight="1">
      <c r="A271" s="57"/>
      <c r="B271" s="141" t="s">
        <v>955</v>
      </c>
      <c r="C271" s="141" t="s">
        <v>956</v>
      </c>
      <c r="D271" s="162"/>
      <c r="E271" s="42" t="s">
        <v>281</v>
      </c>
      <c r="F271" s="33" t="s">
        <v>25</v>
      </c>
      <c r="G271" s="33"/>
      <c r="H271" s="33" t="s">
        <v>26</v>
      </c>
      <c r="I271" s="33"/>
      <c r="J271" s="33"/>
      <c r="K271" s="33">
        <v>30</v>
      </c>
      <c r="L271" s="33">
        <v>0.114</v>
      </c>
      <c r="M271" s="33">
        <v>1</v>
      </c>
      <c r="N271" s="33"/>
      <c r="O271" s="33"/>
      <c r="P271" s="277"/>
      <c r="Q271" s="278" t="s">
        <v>1395</v>
      </c>
      <c r="R271" s="34">
        <v>7305.99</v>
      </c>
      <c r="S271" s="35">
        <f>R271*M271</f>
        <v>7305.99</v>
      </c>
      <c r="T271" s="36">
        <f t="shared" si="225"/>
        <v>7305.99</v>
      </c>
      <c r="U271" s="36">
        <f t="shared" si="226"/>
        <v>7305.99</v>
      </c>
      <c r="V271" s="143">
        <v>0</v>
      </c>
      <c r="W271" s="144">
        <f>U271*V271</f>
        <v>0</v>
      </c>
      <c r="X271" s="144">
        <f t="shared" si="222"/>
        <v>0</v>
      </c>
      <c r="Y271" s="145">
        <f t="shared" si="223"/>
        <v>0</v>
      </c>
      <c r="Z271" s="145">
        <f t="shared" si="224"/>
        <v>0</v>
      </c>
      <c r="AA271" s="211"/>
      <c r="AB271" s="146">
        <v>204</v>
      </c>
      <c r="AC271" s="146"/>
      <c r="AD271" s="147"/>
      <c r="AE271" s="57"/>
      <c r="AF271" s="57"/>
      <c r="AG271" s="57"/>
      <c r="AH271" s="57"/>
      <c r="AI271" s="57"/>
      <c r="AJ271" s="57"/>
      <c r="AK271" s="57"/>
      <c r="AL271" s="57"/>
      <c r="AM271" s="57"/>
      <c r="AN271" s="57"/>
      <c r="AO271" s="57"/>
      <c r="AP271" s="57"/>
      <c r="AQ271" s="57"/>
      <c r="AR271" s="57"/>
      <c r="AS271" s="57"/>
      <c r="AT271" s="57"/>
      <c r="AU271" s="57"/>
      <c r="AV271" s="57"/>
      <c r="AW271" s="57"/>
      <c r="AX271" s="57"/>
      <c r="AY271" s="57"/>
      <c r="AZ271" s="57"/>
      <c r="BA271" s="57"/>
      <c r="BB271" s="57"/>
      <c r="BC271" s="57"/>
      <c r="BD271" s="57"/>
      <c r="BE271" s="57"/>
    </row>
    <row r="272" spans="1:57" s="3" customFormat="1" ht="24.75" hidden="1" customHeight="1">
      <c r="A272" s="131"/>
      <c r="B272" s="158" t="s">
        <v>939</v>
      </c>
      <c r="C272" s="158"/>
      <c r="D272" s="159"/>
      <c r="E272" s="276"/>
      <c r="F272" s="276"/>
      <c r="G272" s="276"/>
      <c r="H272" s="31"/>
      <c r="I272" s="31"/>
      <c r="J272" s="31"/>
      <c r="K272" s="31"/>
      <c r="L272" s="31"/>
      <c r="M272" s="31"/>
      <c r="N272" s="31"/>
      <c r="O272" s="31"/>
      <c r="P272" s="30"/>
      <c r="Q272" s="31"/>
      <c r="R272" s="45"/>
      <c r="S272" s="45"/>
      <c r="T272" s="44"/>
      <c r="U272" s="44"/>
      <c r="V272" s="7">
        <v>0</v>
      </c>
      <c r="W272" s="7"/>
      <c r="X272" s="144">
        <f t="shared" si="222"/>
        <v>0</v>
      </c>
      <c r="Y272" s="145">
        <f t="shared" si="223"/>
        <v>0</v>
      </c>
      <c r="Z272" s="145">
        <f t="shared" si="224"/>
        <v>0</v>
      </c>
      <c r="AA272" s="211"/>
      <c r="AB272" s="146" t="str">
        <f t="shared" si="227"/>
        <v>VYPRODÁNO</v>
      </c>
      <c r="AC272" s="146"/>
      <c r="AD272" s="147"/>
      <c r="AE272" s="57"/>
      <c r="AF272" s="161"/>
      <c r="AG272" s="161"/>
      <c r="AH272" s="161"/>
      <c r="AI272" s="161"/>
      <c r="AJ272" s="161"/>
      <c r="AK272" s="161"/>
      <c r="AL272" s="161"/>
      <c r="AM272" s="161"/>
      <c r="AN272" s="161"/>
      <c r="AO272" s="161"/>
      <c r="AP272" s="161"/>
      <c r="AQ272" s="161"/>
      <c r="AR272" s="161"/>
      <c r="AS272" s="161"/>
      <c r="AT272" s="161"/>
      <c r="AU272" s="161"/>
      <c r="AV272" s="161"/>
      <c r="AW272" s="161"/>
      <c r="AX272" s="161"/>
      <c r="AY272" s="161"/>
      <c r="AZ272" s="161"/>
      <c r="BA272" s="161"/>
      <c r="BB272" s="161"/>
      <c r="BC272" s="161"/>
      <c r="BD272" s="161"/>
      <c r="BE272" s="161"/>
    </row>
    <row r="273" spans="1:57" s="164" customFormat="1" ht="24.75" hidden="1" customHeight="1">
      <c r="A273" s="62"/>
      <c r="B273" s="168" t="s">
        <v>940</v>
      </c>
      <c r="C273" s="168" t="s">
        <v>941</v>
      </c>
      <c r="D273" s="167" t="s">
        <v>1190</v>
      </c>
      <c r="E273" s="42" t="s">
        <v>281</v>
      </c>
      <c r="F273" s="33" t="s">
        <v>25</v>
      </c>
      <c r="G273" s="33">
        <v>2</v>
      </c>
      <c r="H273" s="33" t="s">
        <v>26</v>
      </c>
      <c r="I273" s="33">
        <v>100</v>
      </c>
      <c r="J273" s="33"/>
      <c r="K273" s="33"/>
      <c r="L273" s="33">
        <v>0.108</v>
      </c>
      <c r="M273" s="33">
        <v>1</v>
      </c>
      <c r="N273" s="33">
        <v>3740</v>
      </c>
      <c r="O273" s="33" t="s">
        <v>942</v>
      </c>
      <c r="P273" s="277" t="s">
        <v>943</v>
      </c>
      <c r="Q273" s="278" t="s">
        <v>1395</v>
      </c>
      <c r="R273" s="34">
        <v>7084.46</v>
      </c>
      <c r="S273" s="35">
        <f>R273*M273</f>
        <v>7084.46</v>
      </c>
      <c r="T273" s="36">
        <f>R273*(1-$C$13)</f>
        <v>7084.46</v>
      </c>
      <c r="U273" s="36">
        <f>S273*(1-$C$13)</f>
        <v>7084.46</v>
      </c>
      <c r="V273" s="143">
        <v>0</v>
      </c>
      <c r="W273" s="144">
        <f>U273*V273</f>
        <v>0</v>
      </c>
      <c r="X273" s="144">
        <f t="shared" si="222"/>
        <v>0</v>
      </c>
      <c r="Y273" s="145">
        <f t="shared" si="223"/>
        <v>0</v>
      </c>
      <c r="Z273" s="145">
        <f t="shared" si="224"/>
        <v>0</v>
      </c>
      <c r="AA273" s="211"/>
      <c r="AB273" s="146">
        <v>0</v>
      </c>
      <c r="AC273" s="146"/>
      <c r="AD273" s="147"/>
      <c r="AE273" s="57"/>
      <c r="AF273" s="57"/>
      <c r="AG273" s="57"/>
      <c r="AH273" s="173"/>
      <c r="AI273" s="174"/>
      <c r="AJ273" s="174"/>
      <c r="AK273" s="174"/>
      <c r="AL273" s="174"/>
      <c r="AM273" s="174"/>
      <c r="AN273" s="174"/>
      <c r="AO273" s="174"/>
      <c r="AP273" s="174"/>
      <c r="AQ273" s="174"/>
      <c r="AR273" s="174"/>
      <c r="AS273" s="174"/>
      <c r="AT273" s="174"/>
      <c r="AU273" s="174"/>
      <c r="AV273" s="174"/>
      <c r="AW273" s="174"/>
      <c r="AX273" s="174"/>
      <c r="AY273" s="174"/>
      <c r="AZ273" s="174"/>
      <c r="BA273" s="174"/>
      <c r="BB273" s="174"/>
      <c r="BC273" s="174"/>
      <c r="BD273" s="174"/>
      <c r="BE273" s="174"/>
    </row>
    <row r="274" spans="1:57" ht="24.75" customHeight="1">
      <c r="A274" s="62"/>
      <c r="B274" s="158" t="s">
        <v>1647</v>
      </c>
      <c r="C274" s="158"/>
      <c r="D274" s="159"/>
      <c r="E274" s="31"/>
      <c r="F274" s="31"/>
      <c r="G274" s="31"/>
      <c r="H274" s="31"/>
      <c r="I274" s="31"/>
      <c r="J274" s="31"/>
      <c r="K274" s="31"/>
      <c r="L274" s="31"/>
      <c r="M274" s="31"/>
      <c r="N274" s="31"/>
      <c r="O274" s="31"/>
      <c r="P274" s="30"/>
      <c r="Q274" s="31"/>
      <c r="R274" s="45"/>
      <c r="S274" s="45"/>
      <c r="T274" s="45"/>
      <c r="U274" s="45"/>
      <c r="V274" s="12"/>
      <c r="W274" s="12"/>
      <c r="X274" s="12">
        <f t="shared" si="222"/>
        <v>0</v>
      </c>
      <c r="Y274" s="12"/>
      <c r="Z274" s="7"/>
      <c r="AA274" s="211"/>
      <c r="AB274" s="146"/>
      <c r="AC274" s="146"/>
      <c r="AD274" s="147"/>
      <c r="AE274" s="57"/>
      <c r="AF274" s="57"/>
      <c r="AG274" s="57"/>
      <c r="AH274" s="57"/>
      <c r="AI274" s="57"/>
      <c r="AJ274" s="57"/>
      <c r="AK274" s="57"/>
      <c r="AL274" s="57"/>
      <c r="AM274" s="57"/>
      <c r="AN274" s="57"/>
      <c r="AO274" s="57"/>
      <c r="AP274" s="57"/>
      <c r="AQ274" s="57"/>
      <c r="AR274" s="57"/>
      <c r="AS274" s="57"/>
      <c r="AT274" s="57"/>
      <c r="AU274" s="57"/>
      <c r="AV274" s="57"/>
      <c r="AW274" s="57"/>
      <c r="AX274" s="57"/>
      <c r="AY274" s="57"/>
      <c r="AZ274" s="57"/>
      <c r="BA274" s="57"/>
      <c r="BB274" s="57"/>
      <c r="BC274" s="57"/>
      <c r="BD274" s="57"/>
      <c r="BE274" s="57"/>
    </row>
    <row r="275" spans="1:57" ht="24.75" customHeight="1">
      <c r="A275" s="62"/>
      <c r="B275" s="166" t="s">
        <v>1454</v>
      </c>
      <c r="C275" s="166" t="s">
        <v>1677</v>
      </c>
      <c r="D275" s="142" t="s">
        <v>1190</v>
      </c>
      <c r="E275" s="42" t="s">
        <v>221</v>
      </c>
      <c r="F275" s="33" t="s">
        <v>25</v>
      </c>
      <c r="G275" s="33">
        <v>2</v>
      </c>
      <c r="H275" s="33" t="s">
        <v>26</v>
      </c>
      <c r="I275" s="33" t="s">
        <v>1469</v>
      </c>
      <c r="J275" s="33" t="s">
        <v>1648</v>
      </c>
      <c r="K275" s="33">
        <v>13</v>
      </c>
      <c r="L275" s="33">
        <v>3.9E-2</v>
      </c>
      <c r="M275" s="33">
        <v>2</v>
      </c>
      <c r="N275" s="33">
        <v>990</v>
      </c>
      <c r="O275" s="33" t="s">
        <v>1451</v>
      </c>
      <c r="P275" s="273" t="s">
        <v>1711</v>
      </c>
      <c r="Q275" s="246" t="s">
        <v>1806</v>
      </c>
      <c r="R275" s="279">
        <v>1642.86</v>
      </c>
      <c r="S275" s="35">
        <f t="shared" ref="S275:S277" si="228">R275*M275</f>
        <v>3285.72</v>
      </c>
      <c r="T275" s="36">
        <f t="shared" ref="T275:T279" si="229">R275*(1-$C$13)</f>
        <v>1642.86</v>
      </c>
      <c r="U275" s="36">
        <f t="shared" ref="U275:U279" si="230">S275*(1-$C$13)</f>
        <v>3285.72</v>
      </c>
      <c r="V275" s="143">
        <v>0</v>
      </c>
      <c r="W275" s="144">
        <f>U275*V275</f>
        <v>0</v>
      </c>
      <c r="X275" s="144">
        <f t="shared" si="222"/>
        <v>0</v>
      </c>
      <c r="Y275" s="145">
        <f>K275*V275</f>
        <v>0</v>
      </c>
      <c r="Z275" s="145">
        <f>V275*L275</f>
        <v>0</v>
      </c>
      <c r="AA275" s="211">
        <v>0</v>
      </c>
      <c r="AB275" s="146">
        <v>0</v>
      </c>
      <c r="AC275" s="146"/>
      <c r="AD275" s="147"/>
      <c r="AE275" s="57"/>
      <c r="AF275" s="57"/>
      <c r="AG275" s="57"/>
      <c r="AH275" s="57"/>
      <c r="AI275" s="57"/>
      <c r="AJ275" s="57"/>
      <c r="AK275" s="57"/>
      <c r="AL275" s="57"/>
      <c r="AM275" s="57"/>
      <c r="AN275" s="57"/>
      <c r="AO275" s="57"/>
      <c r="AP275" s="57"/>
      <c r="AQ275" s="57"/>
      <c r="AR275" s="57"/>
      <c r="AS275" s="57"/>
      <c r="AT275" s="57"/>
      <c r="AU275" s="57"/>
      <c r="AV275" s="57"/>
      <c r="AW275" s="57"/>
      <c r="AX275" s="57"/>
      <c r="AY275" s="57"/>
      <c r="AZ275" s="57"/>
      <c r="BA275" s="57"/>
      <c r="BB275" s="57"/>
      <c r="BC275" s="57"/>
      <c r="BD275" s="57"/>
      <c r="BE275" s="57"/>
    </row>
    <row r="276" spans="1:57" ht="24.75" customHeight="1">
      <c r="A276" s="62"/>
      <c r="B276" s="158" t="s">
        <v>1726</v>
      </c>
      <c r="C276" s="158"/>
      <c r="D276" s="159"/>
      <c r="E276" s="31"/>
      <c r="F276" s="31"/>
      <c r="G276" s="31"/>
      <c r="H276" s="31"/>
      <c r="I276" s="31"/>
      <c r="J276" s="31"/>
      <c r="K276" s="31"/>
      <c r="L276" s="31"/>
      <c r="M276" s="31"/>
      <c r="N276" s="31"/>
      <c r="O276" s="31"/>
      <c r="P276" s="30"/>
      <c r="Q276" s="31"/>
      <c r="R276" s="45"/>
      <c r="S276" s="45"/>
      <c r="T276" s="45"/>
      <c r="U276" s="45"/>
      <c r="V276" s="12"/>
      <c r="W276" s="12"/>
      <c r="X276" s="12">
        <f t="shared" si="222"/>
        <v>0</v>
      </c>
      <c r="Y276" s="12"/>
      <c r="Z276" s="7"/>
      <c r="AA276" s="211"/>
      <c r="AB276" s="146"/>
      <c r="AC276" s="146"/>
      <c r="AD276" s="147"/>
      <c r="AE276" s="57"/>
      <c r="AF276" s="57"/>
      <c r="AG276" s="57"/>
      <c r="AH276" s="57"/>
      <c r="AI276" s="57"/>
      <c r="AJ276" s="57"/>
      <c r="AK276" s="57"/>
      <c r="AL276" s="57"/>
      <c r="AM276" s="57"/>
      <c r="AN276" s="57"/>
      <c r="AO276" s="57"/>
      <c r="AP276" s="57"/>
      <c r="AQ276" s="57"/>
      <c r="AR276" s="57"/>
      <c r="AS276" s="57"/>
      <c r="AT276" s="57"/>
      <c r="AU276" s="57"/>
      <c r="AV276" s="57"/>
      <c r="AW276" s="57"/>
      <c r="AX276" s="57"/>
      <c r="AY276" s="57"/>
      <c r="AZ276" s="57"/>
      <c r="BA276" s="57"/>
      <c r="BB276" s="57"/>
      <c r="BC276" s="57"/>
      <c r="BD276" s="57"/>
      <c r="BE276" s="57"/>
    </row>
    <row r="277" spans="1:57" ht="24.75" customHeight="1">
      <c r="A277" s="62"/>
      <c r="B277" s="166" t="s">
        <v>1811</v>
      </c>
      <c r="C277" s="166" t="s">
        <v>1674</v>
      </c>
      <c r="D277" s="142" t="s">
        <v>1190</v>
      </c>
      <c r="E277" s="42" t="s">
        <v>281</v>
      </c>
      <c r="F277" s="33" t="s">
        <v>18</v>
      </c>
      <c r="G277" s="33">
        <v>2</v>
      </c>
      <c r="H277" s="33" t="s">
        <v>26</v>
      </c>
      <c r="I277" s="33" t="s">
        <v>1649</v>
      </c>
      <c r="J277" s="33" t="s">
        <v>1650</v>
      </c>
      <c r="K277" s="33">
        <v>16.100000000000001</v>
      </c>
      <c r="L277" s="33">
        <v>3.7999999999999999E-2</v>
      </c>
      <c r="M277" s="33">
        <v>1</v>
      </c>
      <c r="N277" s="33">
        <v>1750</v>
      </c>
      <c r="O277" s="33" t="s">
        <v>1456</v>
      </c>
      <c r="P277" s="273" t="s">
        <v>1711</v>
      </c>
      <c r="Q277" s="246" t="s">
        <v>27</v>
      </c>
      <c r="R277" s="279">
        <v>3716.11</v>
      </c>
      <c r="S277" s="35">
        <f t="shared" si="228"/>
        <v>3716.11</v>
      </c>
      <c r="T277" s="36">
        <f t="shared" si="229"/>
        <v>3716.11</v>
      </c>
      <c r="U277" s="36">
        <f t="shared" si="230"/>
        <v>3716.11</v>
      </c>
      <c r="V277" s="143">
        <v>0</v>
      </c>
      <c r="W277" s="144">
        <f>U277*V277</f>
        <v>0</v>
      </c>
      <c r="X277" s="144">
        <f t="shared" si="222"/>
        <v>0</v>
      </c>
      <c r="Y277" s="145">
        <f>K277*V277</f>
        <v>0</v>
      </c>
      <c r="Z277" s="145">
        <f>V277*L277</f>
        <v>0</v>
      </c>
      <c r="AA277" s="211">
        <v>12</v>
      </c>
      <c r="AB277" s="146">
        <v>12</v>
      </c>
      <c r="AC277" s="146"/>
      <c r="AD277" s="147"/>
      <c r="AE277" s="57"/>
      <c r="AF277" s="57"/>
      <c r="AG277" s="57"/>
      <c r="AH277" s="57"/>
      <c r="AI277" s="57"/>
      <c r="AJ277" s="57"/>
      <c r="AK277" s="57"/>
      <c r="AL277" s="57"/>
      <c r="AM277" s="57"/>
      <c r="AN277" s="57"/>
      <c r="AO277" s="57"/>
      <c r="AP277" s="57"/>
      <c r="AQ277" s="57"/>
      <c r="AR277" s="57"/>
      <c r="AS277" s="57"/>
      <c r="AT277" s="57"/>
      <c r="AU277" s="57"/>
      <c r="AV277" s="57"/>
      <c r="AW277" s="57"/>
      <c r="AX277" s="57"/>
      <c r="AY277" s="57"/>
      <c r="AZ277" s="57"/>
      <c r="BA277" s="57"/>
      <c r="BB277" s="57"/>
      <c r="BC277" s="57"/>
      <c r="BD277" s="57"/>
      <c r="BE277" s="57"/>
    </row>
    <row r="278" spans="1:57" ht="24.75" customHeight="1">
      <c r="A278" s="62"/>
      <c r="B278" s="158" t="s">
        <v>1457</v>
      </c>
      <c r="C278" s="158"/>
      <c r="D278" s="12"/>
      <c r="E278" s="31"/>
      <c r="F278" s="31"/>
      <c r="G278" s="31"/>
      <c r="H278" s="31"/>
      <c r="I278" s="31"/>
      <c r="J278" s="31"/>
      <c r="K278" s="31"/>
      <c r="L278" s="31"/>
      <c r="M278" s="31"/>
      <c r="N278" s="31"/>
      <c r="O278" s="31"/>
      <c r="P278" s="30"/>
      <c r="Q278" s="31"/>
      <c r="R278" s="45"/>
      <c r="S278" s="45"/>
      <c r="T278" s="45"/>
      <c r="U278" s="45"/>
      <c r="V278" s="12"/>
      <c r="W278" s="12"/>
      <c r="X278" s="12">
        <f t="shared" si="222"/>
        <v>0</v>
      </c>
      <c r="Z278" s="7"/>
      <c r="AA278" s="211"/>
      <c r="AB278" s="146"/>
      <c r="AC278" s="146"/>
      <c r="AD278" s="147"/>
      <c r="AE278" s="57"/>
      <c r="AF278" s="57"/>
      <c r="AG278" s="57"/>
      <c r="AH278" s="57"/>
      <c r="AI278" s="57"/>
      <c r="AJ278" s="57"/>
      <c r="AK278" s="57"/>
      <c r="AL278" s="57"/>
      <c r="AM278" s="57"/>
      <c r="AN278" s="57"/>
      <c r="AO278" s="57"/>
      <c r="AP278" s="57"/>
      <c r="AQ278" s="57"/>
      <c r="AR278" s="57"/>
      <c r="AS278" s="57"/>
      <c r="AT278" s="57"/>
      <c r="AU278" s="57"/>
      <c r="AV278" s="57"/>
      <c r="AW278" s="57"/>
      <c r="AX278" s="57"/>
      <c r="AY278" s="57"/>
      <c r="AZ278" s="57"/>
      <c r="BA278" s="57"/>
      <c r="BB278" s="57"/>
      <c r="BC278" s="57"/>
      <c r="BD278" s="57"/>
      <c r="BE278" s="57"/>
    </row>
    <row r="279" spans="1:57" ht="24.75" customHeight="1">
      <c r="A279" s="62"/>
      <c r="B279" s="166" t="s">
        <v>1936</v>
      </c>
      <c r="C279" s="166" t="s">
        <v>1675</v>
      </c>
      <c r="D279" s="142" t="s">
        <v>1190</v>
      </c>
      <c r="E279" s="42" t="s">
        <v>281</v>
      </c>
      <c r="F279" s="33" t="s">
        <v>18</v>
      </c>
      <c r="G279" s="33">
        <v>2</v>
      </c>
      <c r="H279" s="33" t="s">
        <v>26</v>
      </c>
      <c r="I279" s="33" t="s">
        <v>1633</v>
      </c>
      <c r="J279" s="33" t="s">
        <v>1651</v>
      </c>
      <c r="K279" s="33">
        <v>16</v>
      </c>
      <c r="L279" s="33">
        <v>0.04</v>
      </c>
      <c r="M279" s="33">
        <v>1</v>
      </c>
      <c r="N279" s="33">
        <v>1850</v>
      </c>
      <c r="O279" s="33" t="s">
        <v>1458</v>
      </c>
      <c r="P279" s="273" t="s">
        <v>1711</v>
      </c>
      <c r="Q279" s="246" t="s">
        <v>20</v>
      </c>
      <c r="R279" s="279">
        <v>3547.26</v>
      </c>
      <c r="S279" s="35">
        <f t="shared" ref="S279" si="231">R279*M291</f>
        <v>3547.26</v>
      </c>
      <c r="T279" s="36">
        <f t="shared" si="229"/>
        <v>3547.26</v>
      </c>
      <c r="U279" s="36">
        <f t="shared" si="230"/>
        <v>3547.26</v>
      </c>
      <c r="V279" s="143">
        <v>0</v>
      </c>
      <c r="W279" s="144">
        <f>U279*V279</f>
        <v>0</v>
      </c>
      <c r="X279" s="144">
        <f t="shared" si="222"/>
        <v>0</v>
      </c>
      <c r="Y279" s="145">
        <f>K279*V279</f>
        <v>0</v>
      </c>
      <c r="Z279" s="145">
        <f>V279*L279</f>
        <v>0</v>
      </c>
      <c r="AA279" s="211">
        <v>0</v>
      </c>
      <c r="AB279" s="146">
        <v>0</v>
      </c>
      <c r="AC279" s="146"/>
      <c r="AD279" s="147"/>
      <c r="AE279" s="57"/>
      <c r="AF279" s="57"/>
      <c r="AG279" s="57"/>
      <c r="AH279" s="57"/>
      <c r="AI279" s="57"/>
      <c r="AJ279" s="57"/>
      <c r="AK279" s="57"/>
      <c r="AL279" s="57"/>
      <c r="AM279" s="57"/>
      <c r="AN279" s="57"/>
      <c r="AO279" s="57"/>
      <c r="AP279" s="57"/>
      <c r="AQ279" s="57"/>
      <c r="AR279" s="57"/>
      <c r="AS279" s="57"/>
      <c r="AT279" s="57"/>
      <c r="AU279" s="57"/>
      <c r="AV279" s="57"/>
      <c r="AW279" s="57"/>
      <c r="AX279" s="57"/>
      <c r="AY279" s="57"/>
      <c r="AZ279" s="57"/>
      <c r="BA279" s="57"/>
      <c r="BB279" s="57"/>
      <c r="BC279" s="57"/>
      <c r="BD279" s="57"/>
      <c r="BE279" s="57"/>
    </row>
    <row r="280" spans="1:57" s="3" customFormat="1" ht="24.75" customHeight="1">
      <c r="A280" s="131"/>
      <c r="B280" s="158" t="s">
        <v>273</v>
      </c>
      <c r="C280" s="158"/>
      <c r="D280" s="7"/>
      <c r="E280" s="31"/>
      <c r="F280" s="31"/>
      <c r="G280" s="31"/>
      <c r="H280" s="31"/>
      <c r="I280" s="31"/>
      <c r="J280" s="31"/>
      <c r="K280" s="31"/>
      <c r="L280" s="31"/>
      <c r="M280" s="31"/>
      <c r="N280" s="31"/>
      <c r="O280" s="31"/>
      <c r="P280" s="30"/>
      <c r="Q280" s="31"/>
      <c r="R280" s="45"/>
      <c r="S280" s="45"/>
      <c r="T280" s="44"/>
      <c r="U280" s="44"/>
      <c r="V280" s="7"/>
      <c r="W280" s="7"/>
      <c r="X280" s="7"/>
      <c r="Y280" s="7"/>
      <c r="Z280" s="7"/>
      <c r="AA280" s="211"/>
      <c r="AB280" s="146" t="str">
        <f t="shared" si="227"/>
        <v>VYPRODÁNO</v>
      </c>
      <c r="AC280" s="146"/>
      <c r="AD280" s="147"/>
      <c r="AE280" s="57"/>
      <c r="AF280" s="161"/>
      <c r="AG280" s="161"/>
      <c r="AH280" s="161"/>
      <c r="AI280" s="161"/>
      <c r="AJ280" s="161"/>
      <c r="AK280" s="161"/>
      <c r="AL280" s="161"/>
      <c r="AM280" s="161"/>
      <c r="AN280" s="161"/>
      <c r="AO280" s="161"/>
      <c r="AP280" s="161"/>
      <c r="AQ280" s="161"/>
      <c r="AR280" s="161"/>
      <c r="AS280" s="161"/>
      <c r="AT280" s="161"/>
      <c r="AU280" s="161"/>
      <c r="AV280" s="161"/>
      <c r="AW280" s="161"/>
      <c r="AX280" s="161"/>
      <c r="AY280" s="161"/>
      <c r="AZ280" s="161"/>
      <c r="BA280" s="161"/>
      <c r="BB280" s="161"/>
      <c r="BC280" s="161"/>
      <c r="BD280" s="161"/>
      <c r="BE280" s="161"/>
    </row>
    <row r="281" spans="1:57" ht="24.75" customHeight="1">
      <c r="A281" s="57"/>
      <c r="B281" s="141" t="s">
        <v>274</v>
      </c>
      <c r="C281" s="141" t="s">
        <v>1011</v>
      </c>
      <c r="D281" s="142" t="s">
        <v>1190</v>
      </c>
      <c r="E281" s="33" t="s">
        <v>221</v>
      </c>
      <c r="F281" s="33" t="s">
        <v>25</v>
      </c>
      <c r="G281" s="33">
        <v>2</v>
      </c>
      <c r="H281" s="33" t="s">
        <v>26</v>
      </c>
      <c r="I281" s="33" t="s">
        <v>1444</v>
      </c>
      <c r="J281" s="33" t="s">
        <v>1652</v>
      </c>
      <c r="K281" s="33">
        <v>16.899999999999999</v>
      </c>
      <c r="L281" s="33">
        <v>4.8000000000000001E-2</v>
      </c>
      <c r="M281" s="33">
        <v>2</v>
      </c>
      <c r="N281" s="33">
        <v>950</v>
      </c>
      <c r="O281" s="33" t="s">
        <v>256</v>
      </c>
      <c r="P281" s="244" t="s">
        <v>1711</v>
      </c>
      <c r="Q281" s="245" t="s">
        <v>1817</v>
      </c>
      <c r="R281" s="34">
        <v>2544.19</v>
      </c>
      <c r="S281" s="35">
        <f>R281*M281</f>
        <v>5088.38</v>
      </c>
      <c r="T281" s="36">
        <f t="shared" ref="T281:U291" si="232">R281*(1-$C$13)</f>
        <v>2544.19</v>
      </c>
      <c r="U281" s="36">
        <f t="shared" si="232"/>
        <v>5088.38</v>
      </c>
      <c r="V281" s="143">
        <v>0</v>
      </c>
      <c r="W281" s="144">
        <f>U281*V281</f>
        <v>0</v>
      </c>
      <c r="X281" s="144">
        <f t="shared" ref="X281:X297" si="233">V281*U281</f>
        <v>0</v>
      </c>
      <c r="Y281" s="145">
        <f t="shared" ref="Y281:Y287" si="234">K281*V281</f>
        <v>0</v>
      </c>
      <c r="Z281" s="145">
        <f t="shared" ref="Z281:Z287" si="235">V281*L281</f>
        <v>0</v>
      </c>
      <c r="AA281" s="211">
        <v>0</v>
      </c>
      <c r="AB281" s="146">
        <v>31</v>
      </c>
      <c r="AC281" s="146"/>
      <c r="AD281" s="147"/>
      <c r="AE281" s="57"/>
      <c r="AF281" s="57"/>
      <c r="AG281" s="57"/>
      <c r="AH281" s="57"/>
      <c r="AI281" s="57"/>
      <c r="AJ281" s="57"/>
      <c r="AK281" s="57"/>
      <c r="AL281" s="57"/>
      <c r="AM281" s="57"/>
      <c r="AN281" s="57"/>
      <c r="AO281" s="57"/>
      <c r="AP281" s="57"/>
      <c r="AQ281" s="57"/>
      <c r="AR281" s="57"/>
      <c r="AS281" s="57"/>
      <c r="AT281" s="57"/>
      <c r="AU281" s="57"/>
      <c r="AV281" s="57"/>
      <c r="AW281" s="57"/>
      <c r="AX281" s="57"/>
      <c r="AY281" s="57"/>
      <c r="AZ281" s="57"/>
      <c r="BA281" s="57"/>
      <c r="BB281" s="57"/>
      <c r="BC281" s="57"/>
      <c r="BD281" s="57"/>
      <c r="BE281" s="57"/>
    </row>
    <row r="282" spans="1:57" ht="24.75" hidden="1" customHeight="1">
      <c r="A282" s="57"/>
      <c r="B282" s="141" t="s">
        <v>275</v>
      </c>
      <c r="C282" s="141" t="s">
        <v>1012</v>
      </c>
      <c r="D282" s="142" t="s">
        <v>1190</v>
      </c>
      <c r="E282" s="33" t="s">
        <v>221</v>
      </c>
      <c r="F282" s="33" t="s">
        <v>25</v>
      </c>
      <c r="G282" s="33">
        <v>2</v>
      </c>
      <c r="H282" s="33" t="s">
        <v>26</v>
      </c>
      <c r="I282" s="33" t="s">
        <v>1444</v>
      </c>
      <c r="J282" s="33" t="s">
        <v>1652</v>
      </c>
      <c r="K282" s="33">
        <v>19.5</v>
      </c>
      <c r="L282" s="33">
        <v>4.8000000000000001E-2</v>
      </c>
      <c r="M282" s="33">
        <v>2</v>
      </c>
      <c r="N282" s="33">
        <v>950</v>
      </c>
      <c r="O282" s="33" t="s">
        <v>256</v>
      </c>
      <c r="P282" s="37" t="s">
        <v>276</v>
      </c>
      <c r="Q282" s="245" t="s">
        <v>20</v>
      </c>
      <c r="R282" s="34">
        <v>2150.84</v>
      </c>
      <c r="S282" s="35">
        <f>R282*M282</f>
        <v>4301.68</v>
      </c>
      <c r="T282" s="36">
        <f t="shared" si="232"/>
        <v>2150.84</v>
      </c>
      <c r="U282" s="36">
        <f t="shared" si="232"/>
        <v>4301.68</v>
      </c>
      <c r="V282" s="143">
        <v>0</v>
      </c>
      <c r="W282" s="144">
        <f>U282*V282</f>
        <v>0</v>
      </c>
      <c r="X282" s="144">
        <f t="shared" si="233"/>
        <v>0</v>
      </c>
      <c r="Y282" s="145">
        <f t="shared" si="234"/>
        <v>0</v>
      </c>
      <c r="Z282" s="145">
        <f t="shared" si="235"/>
        <v>0</v>
      </c>
      <c r="AA282" s="211"/>
      <c r="AB282" s="146">
        <v>0</v>
      </c>
      <c r="AC282" s="146"/>
      <c r="AD282" s="147"/>
      <c r="AE282" s="57"/>
      <c r="AF282" s="57"/>
      <c r="AG282" s="57"/>
      <c r="AH282" s="57"/>
      <c r="AI282" s="57"/>
      <c r="AJ282" s="57"/>
      <c r="AK282" s="57"/>
      <c r="AL282" s="57"/>
      <c r="AM282" s="57"/>
      <c r="AN282" s="57"/>
      <c r="AO282" s="57"/>
      <c r="AP282" s="57"/>
      <c r="AQ282" s="57"/>
      <c r="AR282" s="57"/>
      <c r="AS282" s="57"/>
      <c r="AT282" s="57"/>
      <c r="AU282" s="57"/>
      <c r="AV282" s="57"/>
      <c r="AW282" s="57"/>
      <c r="AX282" s="57"/>
      <c r="AY282" s="57"/>
      <c r="AZ282" s="57"/>
      <c r="BA282" s="57"/>
      <c r="BB282" s="57"/>
      <c r="BC282" s="57"/>
      <c r="BD282" s="57"/>
      <c r="BE282" s="57"/>
    </row>
    <row r="283" spans="1:57" ht="24.75" hidden="1" customHeight="1">
      <c r="A283" s="57"/>
      <c r="B283" s="141" t="s">
        <v>277</v>
      </c>
      <c r="C283" s="141" t="s">
        <v>278</v>
      </c>
      <c r="D283" s="162"/>
      <c r="E283" s="33" t="s">
        <v>221</v>
      </c>
      <c r="F283" s="33" t="s">
        <v>25</v>
      </c>
      <c r="G283" s="33">
        <v>2</v>
      </c>
      <c r="H283" s="33" t="s">
        <v>26</v>
      </c>
      <c r="I283" s="33">
        <v>120</v>
      </c>
      <c r="J283" s="33"/>
      <c r="K283" s="33">
        <v>16</v>
      </c>
      <c r="L283" s="33">
        <v>4.8000000000000001E-2</v>
      </c>
      <c r="M283" s="33">
        <v>2</v>
      </c>
      <c r="N283" s="33">
        <v>1000</v>
      </c>
      <c r="O283" s="33" t="s">
        <v>256</v>
      </c>
      <c r="P283" s="37" t="s">
        <v>276</v>
      </c>
      <c r="Q283" s="38" t="s">
        <v>20</v>
      </c>
      <c r="R283" s="34">
        <v>2280.9917355371899</v>
      </c>
      <c r="S283" s="35">
        <f t="shared" ref="S283:S285" si="236">R283*M283</f>
        <v>4561.9834710743798</v>
      </c>
      <c r="T283" s="36">
        <f t="shared" ref="T283:T285" si="237">R283*(1-$C$13)</f>
        <v>2280.9917355371899</v>
      </c>
      <c r="U283" s="36">
        <f t="shared" ref="U283:U285" si="238">S283*(1-$C$13)</f>
        <v>4561.9834710743798</v>
      </c>
      <c r="V283" s="143">
        <v>0</v>
      </c>
      <c r="W283" s="144">
        <f>U283*V283</f>
        <v>0</v>
      </c>
      <c r="X283" s="144">
        <f t="shared" si="233"/>
        <v>0</v>
      </c>
      <c r="Y283" s="145">
        <f t="shared" si="234"/>
        <v>0</v>
      </c>
      <c r="Z283" s="145">
        <f t="shared" si="235"/>
        <v>0</v>
      </c>
      <c r="AA283" s="211"/>
      <c r="AB283" s="146">
        <v>4</v>
      </c>
      <c r="AC283" s="146"/>
      <c r="AD283" s="147"/>
      <c r="AE283" s="57"/>
      <c r="AF283" s="57"/>
      <c r="AG283" s="57"/>
      <c r="AH283" s="57"/>
      <c r="AI283" s="57"/>
      <c r="AJ283" s="57"/>
      <c r="AK283" s="57"/>
      <c r="AL283" s="57"/>
      <c r="AM283" s="57"/>
      <c r="AN283" s="57"/>
      <c r="AO283" s="57"/>
      <c r="AP283" s="57"/>
      <c r="AQ283" s="57"/>
      <c r="AR283" s="57"/>
      <c r="AS283" s="57"/>
      <c r="AT283" s="57"/>
      <c r="AU283" s="57"/>
      <c r="AV283" s="57"/>
      <c r="AW283" s="57"/>
      <c r="AX283" s="57"/>
      <c r="AY283" s="57"/>
      <c r="AZ283" s="57"/>
      <c r="BA283" s="57"/>
      <c r="BB283" s="57"/>
      <c r="BC283" s="57"/>
      <c r="BD283" s="57"/>
      <c r="BE283" s="57"/>
    </row>
    <row r="284" spans="1:57" s="183" customFormat="1" ht="24.75" hidden="1" customHeight="1">
      <c r="A284" s="161"/>
      <c r="B284" s="141" t="s">
        <v>920</v>
      </c>
      <c r="C284" s="141" t="s">
        <v>921</v>
      </c>
      <c r="D284" s="162"/>
      <c r="E284" s="42" t="s">
        <v>221</v>
      </c>
      <c r="F284" s="280" t="s">
        <v>1307</v>
      </c>
      <c r="G284" s="33">
        <v>2</v>
      </c>
      <c r="H284" s="33" t="s">
        <v>26</v>
      </c>
      <c r="I284" s="33">
        <v>200</v>
      </c>
      <c r="J284" s="33"/>
      <c r="K284" s="33">
        <v>20</v>
      </c>
      <c r="L284" s="33">
        <v>5.0999999999999997E-2</v>
      </c>
      <c r="M284" s="33">
        <v>2</v>
      </c>
      <c r="N284" s="33">
        <v>1300</v>
      </c>
      <c r="O284" s="33" t="s">
        <v>58</v>
      </c>
      <c r="P284" s="281" t="s">
        <v>935</v>
      </c>
      <c r="Q284" s="245" t="s">
        <v>1305</v>
      </c>
      <c r="R284" s="279">
        <v>2320.5100000000002</v>
      </c>
      <c r="S284" s="35">
        <f t="shared" si="236"/>
        <v>4641.0200000000004</v>
      </c>
      <c r="T284" s="36">
        <f t="shared" si="237"/>
        <v>2320.5100000000002</v>
      </c>
      <c r="U284" s="36">
        <f t="shared" si="238"/>
        <v>4641.0200000000004</v>
      </c>
      <c r="V284" s="143">
        <v>0</v>
      </c>
      <c r="W284" s="144">
        <f>U284*V284</f>
        <v>0</v>
      </c>
      <c r="X284" s="144">
        <f t="shared" si="233"/>
        <v>0</v>
      </c>
      <c r="Y284" s="145">
        <f t="shared" si="234"/>
        <v>0</v>
      </c>
      <c r="Z284" s="145">
        <f t="shared" si="235"/>
        <v>0</v>
      </c>
      <c r="AA284" s="211"/>
      <c r="AB284" s="146" t="str">
        <f t="shared" si="227"/>
        <v>VYPRODÁNO</v>
      </c>
      <c r="AC284" s="146"/>
      <c r="AD284" s="147"/>
      <c r="AE284" s="57"/>
      <c r="AF284" s="161"/>
      <c r="AG284" s="161"/>
      <c r="AH284" s="181"/>
      <c r="AI284" s="182"/>
      <c r="AJ284" s="182"/>
      <c r="AK284" s="182"/>
      <c r="AL284" s="182"/>
      <c r="AM284" s="182"/>
      <c r="AN284" s="182"/>
      <c r="AO284" s="182"/>
      <c r="AP284" s="182"/>
      <c r="AQ284" s="182"/>
      <c r="AR284" s="182"/>
      <c r="AS284" s="182"/>
      <c r="AT284" s="182"/>
      <c r="AU284" s="182"/>
      <c r="AV284" s="182"/>
      <c r="AW284" s="182"/>
      <c r="AX284" s="182"/>
      <c r="AY284" s="182"/>
      <c r="AZ284" s="182"/>
      <c r="BA284" s="182"/>
      <c r="BB284" s="182"/>
      <c r="BC284" s="182"/>
      <c r="BD284" s="182"/>
      <c r="BE284" s="182"/>
    </row>
    <row r="285" spans="1:57" s="4" customFormat="1" ht="24.75" hidden="1" customHeight="1">
      <c r="A285" s="161"/>
      <c r="B285" s="141" t="s">
        <v>933</v>
      </c>
      <c r="C285" s="141" t="s">
        <v>934</v>
      </c>
      <c r="D285" s="167" t="s">
        <v>1190</v>
      </c>
      <c r="E285" s="42" t="s">
        <v>221</v>
      </c>
      <c r="F285" s="33" t="s">
        <v>18</v>
      </c>
      <c r="G285" s="33">
        <v>2</v>
      </c>
      <c r="H285" s="33" t="s">
        <v>26</v>
      </c>
      <c r="I285" s="33">
        <v>150</v>
      </c>
      <c r="J285" s="33"/>
      <c r="K285" s="33">
        <v>18</v>
      </c>
      <c r="L285" s="33">
        <v>2.5999999999999999E-2</v>
      </c>
      <c r="M285" s="33">
        <v>2</v>
      </c>
      <c r="N285" s="33">
        <v>1391</v>
      </c>
      <c r="O285" s="33" t="s">
        <v>284</v>
      </c>
      <c r="P285" s="282" t="s">
        <v>936</v>
      </c>
      <c r="Q285" s="278" t="s">
        <v>1395</v>
      </c>
      <c r="R285" s="279">
        <v>1903.96</v>
      </c>
      <c r="S285" s="35">
        <f t="shared" si="236"/>
        <v>3807.92</v>
      </c>
      <c r="T285" s="36">
        <f t="shared" si="237"/>
        <v>1903.96</v>
      </c>
      <c r="U285" s="36">
        <f t="shared" si="238"/>
        <v>3807.92</v>
      </c>
      <c r="V285" s="143">
        <v>0</v>
      </c>
      <c r="W285" s="144">
        <f>U285*V285</f>
        <v>0</v>
      </c>
      <c r="X285" s="144">
        <f t="shared" si="233"/>
        <v>0</v>
      </c>
      <c r="Y285" s="145">
        <f t="shared" si="234"/>
        <v>0</v>
      </c>
      <c r="Z285" s="145">
        <f t="shared" si="235"/>
        <v>0</v>
      </c>
      <c r="AA285" s="211"/>
      <c r="AB285" s="146" t="str">
        <f t="shared" si="227"/>
        <v>VYPRODÁNO</v>
      </c>
      <c r="AC285" s="146"/>
      <c r="AD285" s="147"/>
      <c r="AE285" s="57"/>
      <c r="AF285" s="161"/>
      <c r="AG285" s="161"/>
      <c r="AH285" s="184"/>
      <c r="AI285" s="185"/>
      <c r="AJ285" s="185"/>
      <c r="AK285" s="185"/>
      <c r="AL285" s="185"/>
      <c r="AM285" s="185"/>
      <c r="AN285" s="185"/>
      <c r="AO285" s="185"/>
      <c r="AP285" s="185"/>
      <c r="AQ285" s="185"/>
      <c r="AR285" s="185"/>
      <c r="AS285" s="185"/>
      <c r="AT285" s="185"/>
      <c r="AU285" s="185"/>
      <c r="AV285" s="185"/>
      <c r="AW285" s="185"/>
      <c r="AX285" s="185"/>
      <c r="AY285" s="185"/>
      <c r="AZ285" s="185"/>
      <c r="BA285" s="185"/>
      <c r="BB285" s="185"/>
      <c r="BC285" s="185"/>
      <c r="BD285" s="185"/>
      <c r="BE285" s="185"/>
    </row>
    <row r="286" spans="1:57" s="3" customFormat="1" ht="24.75" hidden="1" customHeight="1">
      <c r="A286" s="131"/>
      <c r="B286" s="158" t="s">
        <v>949</v>
      </c>
      <c r="C286" s="158"/>
      <c r="D286" s="159"/>
      <c r="E286" s="31"/>
      <c r="F286" s="31"/>
      <c r="G286" s="31"/>
      <c r="H286" s="31"/>
      <c r="I286" s="31"/>
      <c r="J286" s="31"/>
      <c r="K286" s="31"/>
      <c r="L286" s="31"/>
      <c r="M286" s="31"/>
      <c r="N286" s="31"/>
      <c r="O286" s="31"/>
      <c r="P286" s="30"/>
      <c r="Q286" s="31"/>
      <c r="R286" s="45"/>
      <c r="S286" s="45"/>
      <c r="T286" s="45"/>
      <c r="U286" s="45"/>
      <c r="V286" s="12">
        <v>0</v>
      </c>
      <c r="W286" s="12"/>
      <c r="X286" s="144">
        <f t="shared" si="233"/>
        <v>0</v>
      </c>
      <c r="Y286" s="145">
        <f t="shared" si="234"/>
        <v>0</v>
      </c>
      <c r="Z286" s="145">
        <f t="shared" si="235"/>
        <v>0</v>
      </c>
      <c r="AA286" s="219"/>
      <c r="AB286" s="146" t="str">
        <f t="shared" si="227"/>
        <v>VYPRODÁNO</v>
      </c>
      <c r="AC286" s="146"/>
      <c r="AD286" s="160"/>
      <c r="AE286" s="161"/>
      <c r="AF286" s="161"/>
      <c r="AG286" s="161"/>
      <c r="AH286" s="161"/>
      <c r="AI286" s="161"/>
      <c r="AJ286" s="161"/>
      <c r="AK286" s="161"/>
      <c r="AL286" s="161"/>
      <c r="AM286" s="161"/>
      <c r="AN286" s="161"/>
      <c r="AO286" s="161"/>
      <c r="AP286" s="161"/>
      <c r="AQ286" s="161"/>
      <c r="AR286" s="161"/>
      <c r="AS286" s="161"/>
      <c r="AT286" s="161"/>
      <c r="AU286" s="161"/>
      <c r="AV286" s="161"/>
      <c r="AW286" s="161"/>
      <c r="AX286" s="161"/>
      <c r="AY286" s="161"/>
      <c r="AZ286" s="161"/>
      <c r="BA286" s="161"/>
      <c r="BB286" s="161"/>
      <c r="BC286" s="161"/>
      <c r="BD286" s="161"/>
      <c r="BE286" s="161"/>
    </row>
    <row r="287" spans="1:57" s="4" customFormat="1" ht="24.75" hidden="1" customHeight="1">
      <c r="A287" s="161"/>
      <c r="B287" s="141" t="s">
        <v>950</v>
      </c>
      <c r="C287" s="141" t="s">
        <v>951</v>
      </c>
      <c r="D287" s="162"/>
      <c r="E287" s="283" t="s">
        <v>281</v>
      </c>
      <c r="F287" s="33" t="s">
        <v>25</v>
      </c>
      <c r="G287" s="275">
        <v>2</v>
      </c>
      <c r="H287" s="275" t="s">
        <v>26</v>
      </c>
      <c r="I287" s="275">
        <v>100</v>
      </c>
      <c r="J287" s="275"/>
      <c r="K287" s="275">
        <v>29</v>
      </c>
      <c r="L287" s="275">
        <v>7.3999999999999996E-2</v>
      </c>
      <c r="M287" s="275">
        <v>1</v>
      </c>
      <c r="N287" s="275">
        <v>3900</v>
      </c>
      <c r="O287" s="275" t="s">
        <v>952</v>
      </c>
      <c r="P287" s="277" t="s">
        <v>953</v>
      </c>
      <c r="Q287" s="284" t="s">
        <v>928</v>
      </c>
      <c r="R287" s="279">
        <v>5228.1499999999996</v>
      </c>
      <c r="S287" s="35">
        <f t="shared" ref="S287:S291" si="239">R287*M287</f>
        <v>5228.1499999999996</v>
      </c>
      <c r="T287" s="36">
        <f t="shared" si="232"/>
        <v>5228.1499999999996</v>
      </c>
      <c r="U287" s="36">
        <f t="shared" si="232"/>
        <v>5228.1499999999996</v>
      </c>
      <c r="V287" s="143">
        <v>0</v>
      </c>
      <c r="W287" s="144">
        <f>U287*V287</f>
        <v>0</v>
      </c>
      <c r="X287" s="144">
        <f t="shared" si="233"/>
        <v>0</v>
      </c>
      <c r="Y287" s="145">
        <f t="shared" si="234"/>
        <v>0</v>
      </c>
      <c r="Z287" s="145">
        <f t="shared" si="235"/>
        <v>0</v>
      </c>
      <c r="AA287" s="211"/>
      <c r="AB287" s="146" t="str">
        <f t="shared" si="227"/>
        <v>VYPRODÁNO</v>
      </c>
      <c r="AC287" s="146"/>
      <c r="AD287" s="147"/>
      <c r="AE287" s="57"/>
      <c r="AF287" s="161"/>
      <c r="AG287" s="161"/>
      <c r="AH287" s="184"/>
      <c r="AI287" s="185"/>
      <c r="AJ287" s="185"/>
      <c r="AK287" s="185"/>
      <c r="AL287" s="185"/>
      <c r="AM287" s="185"/>
      <c r="AN287" s="185"/>
      <c r="AO287" s="185"/>
      <c r="AP287" s="185"/>
      <c r="AQ287" s="185"/>
      <c r="AR287" s="185"/>
      <c r="AS287" s="185"/>
      <c r="AT287" s="185"/>
      <c r="AU287" s="185"/>
      <c r="AV287" s="185"/>
      <c r="AW287" s="185"/>
      <c r="AX287" s="185"/>
      <c r="AY287" s="185"/>
      <c r="AZ287" s="185"/>
      <c r="BA287" s="185"/>
      <c r="BB287" s="185"/>
      <c r="BC287" s="185"/>
      <c r="BD287" s="185"/>
      <c r="BE287" s="185"/>
    </row>
    <row r="288" spans="1:57" s="3" customFormat="1" ht="24.75" customHeight="1">
      <c r="A288" s="161"/>
      <c r="B288" s="158" t="s">
        <v>1350</v>
      </c>
      <c r="C288" s="158"/>
      <c r="D288" s="159"/>
      <c r="E288" s="276"/>
      <c r="F288" s="276"/>
      <c r="G288" s="276"/>
      <c r="H288" s="31"/>
      <c r="I288" s="31"/>
      <c r="J288" s="31"/>
      <c r="K288" s="31"/>
      <c r="L288" s="31"/>
      <c r="M288" s="31"/>
      <c r="N288" s="31"/>
      <c r="O288" s="31"/>
      <c r="P288" s="30"/>
      <c r="Q288" s="31"/>
      <c r="R288" s="45"/>
      <c r="S288" s="45"/>
      <c r="T288" s="45"/>
      <c r="U288" s="45"/>
      <c r="V288" s="12"/>
      <c r="W288" s="12"/>
      <c r="X288" s="12">
        <f t="shared" si="233"/>
        <v>0</v>
      </c>
      <c r="Y288" s="12"/>
      <c r="Z288" s="7"/>
      <c r="AA288" s="211"/>
      <c r="AB288" s="146"/>
      <c r="AC288" s="146"/>
      <c r="AD288" s="147"/>
      <c r="AE288" s="57"/>
      <c r="AF288" s="161"/>
      <c r="AG288" s="161"/>
      <c r="AH288" s="161"/>
      <c r="AI288" s="161"/>
      <c r="AJ288" s="161"/>
      <c r="AK288" s="161"/>
      <c r="AL288" s="161"/>
      <c r="AM288" s="161"/>
      <c r="AN288" s="161"/>
      <c r="AO288" s="161"/>
      <c r="AP288" s="161"/>
      <c r="AQ288" s="161"/>
      <c r="AR288" s="161"/>
      <c r="AS288" s="161"/>
      <c r="AT288" s="161"/>
      <c r="AU288" s="161"/>
      <c r="AV288" s="161"/>
      <c r="AW288" s="161"/>
      <c r="AX288" s="161"/>
      <c r="AY288" s="161"/>
      <c r="AZ288" s="161"/>
      <c r="BA288" s="161"/>
      <c r="BB288" s="161"/>
      <c r="BC288" s="161"/>
      <c r="BD288" s="161"/>
      <c r="BE288" s="161"/>
    </row>
    <row r="289" spans="1:57" s="3" customFormat="1" ht="24.75" customHeight="1">
      <c r="A289" s="161"/>
      <c r="B289" s="186" t="s">
        <v>1351</v>
      </c>
      <c r="C289" s="187" t="s">
        <v>1688</v>
      </c>
      <c r="D289" s="142" t="s">
        <v>1190</v>
      </c>
      <c r="E289" s="42" t="s">
        <v>281</v>
      </c>
      <c r="F289" s="33" t="s">
        <v>18</v>
      </c>
      <c r="G289" s="33">
        <v>2</v>
      </c>
      <c r="H289" s="33" t="s">
        <v>26</v>
      </c>
      <c r="I289" s="33" t="s">
        <v>1653</v>
      </c>
      <c r="J289" s="33" t="s">
        <v>1654</v>
      </c>
      <c r="K289" s="33">
        <v>20</v>
      </c>
      <c r="L289" s="33">
        <v>5.2999999999999999E-2</v>
      </c>
      <c r="M289" s="33">
        <v>1</v>
      </c>
      <c r="N289" s="33">
        <v>1971</v>
      </c>
      <c r="O289" s="33" t="s">
        <v>1352</v>
      </c>
      <c r="P289" s="273" t="s">
        <v>1711</v>
      </c>
      <c r="Q289" s="245" t="s">
        <v>1817</v>
      </c>
      <c r="R289" s="279">
        <v>5402.24</v>
      </c>
      <c r="S289" s="35">
        <f t="shared" si="239"/>
        <v>5402.24</v>
      </c>
      <c r="T289" s="36">
        <f t="shared" si="232"/>
        <v>5402.24</v>
      </c>
      <c r="U289" s="36">
        <f t="shared" si="232"/>
        <v>5402.24</v>
      </c>
      <c r="V289" s="143">
        <v>0</v>
      </c>
      <c r="W289" s="144">
        <f>U289*V289</f>
        <v>0</v>
      </c>
      <c r="X289" s="144">
        <f t="shared" si="233"/>
        <v>0</v>
      </c>
      <c r="Y289" s="145">
        <f>K289*V289</f>
        <v>0</v>
      </c>
      <c r="Z289" s="145">
        <f>V289*L289</f>
        <v>0</v>
      </c>
      <c r="AA289" s="211">
        <v>0</v>
      </c>
      <c r="AB289" s="146">
        <v>0</v>
      </c>
      <c r="AC289" s="146"/>
      <c r="AD289" s="147"/>
      <c r="AE289" s="57"/>
      <c r="AF289" s="161"/>
      <c r="AG289" s="161"/>
      <c r="AH289" s="161"/>
      <c r="AI289" s="161"/>
      <c r="AJ289" s="161"/>
      <c r="AK289" s="161"/>
      <c r="AL289" s="161"/>
      <c r="AM289" s="161"/>
      <c r="AN289" s="161"/>
      <c r="AO289" s="161"/>
      <c r="AP289" s="161"/>
      <c r="AQ289" s="161"/>
      <c r="AR289" s="161"/>
      <c r="AS289" s="161"/>
      <c r="AT289" s="161"/>
      <c r="AU289" s="161"/>
      <c r="AV289" s="161"/>
      <c r="AW289" s="161"/>
      <c r="AX289" s="161"/>
      <c r="AY289" s="161"/>
      <c r="AZ289" s="161"/>
      <c r="BA289" s="161"/>
      <c r="BB289" s="161"/>
      <c r="BC289" s="161"/>
      <c r="BD289" s="161"/>
      <c r="BE289" s="161"/>
    </row>
    <row r="290" spans="1:57" s="3" customFormat="1" ht="24.75" customHeight="1">
      <c r="A290" s="161"/>
      <c r="B290" s="158" t="s">
        <v>1353</v>
      </c>
      <c r="C290" s="158"/>
      <c r="D290" s="159"/>
      <c r="E290" s="276"/>
      <c r="F290" s="276"/>
      <c r="G290" s="276"/>
      <c r="H290" s="31"/>
      <c r="I290" s="31"/>
      <c r="J290" s="31"/>
      <c r="K290" s="31"/>
      <c r="L290" s="31"/>
      <c r="M290" s="31"/>
      <c r="N290" s="31"/>
      <c r="O290" s="31"/>
      <c r="P290" s="30"/>
      <c r="Q290" s="31"/>
      <c r="R290" s="45"/>
      <c r="S290" s="45"/>
      <c r="T290" s="45"/>
      <c r="U290" s="45"/>
      <c r="V290" s="12"/>
      <c r="W290" s="12"/>
      <c r="X290" s="12">
        <f t="shared" si="233"/>
        <v>0</v>
      </c>
      <c r="Y290" s="12"/>
      <c r="Z290" s="7"/>
      <c r="AA290" s="211"/>
      <c r="AB290" s="146"/>
      <c r="AC290" s="146"/>
      <c r="AD290" s="147"/>
      <c r="AE290" s="57"/>
      <c r="AF290" s="161"/>
      <c r="AG290" s="161"/>
      <c r="AH290" s="161"/>
      <c r="AI290" s="161"/>
      <c r="AJ290" s="161"/>
      <c r="AK290" s="161"/>
      <c r="AL290" s="161"/>
      <c r="AM290" s="161"/>
      <c r="AN290" s="161"/>
      <c r="AO290" s="161"/>
      <c r="AP290" s="161"/>
      <c r="AQ290" s="161"/>
      <c r="AR290" s="161"/>
      <c r="AS290" s="161"/>
      <c r="AT290" s="161"/>
      <c r="AU290" s="161"/>
      <c r="AV290" s="161"/>
      <c r="AW290" s="161"/>
      <c r="AX290" s="161"/>
      <c r="AY290" s="161"/>
      <c r="AZ290" s="161"/>
      <c r="BA290" s="161"/>
      <c r="BB290" s="161"/>
      <c r="BC290" s="161"/>
      <c r="BD290" s="161"/>
      <c r="BE290" s="161"/>
    </row>
    <row r="291" spans="1:57" s="3" customFormat="1" ht="24.75" customHeight="1">
      <c r="A291" s="161"/>
      <c r="B291" s="188" t="s">
        <v>1354</v>
      </c>
      <c r="C291" s="189" t="s">
        <v>1689</v>
      </c>
      <c r="D291" s="142" t="s">
        <v>1190</v>
      </c>
      <c r="E291" s="42" t="s">
        <v>281</v>
      </c>
      <c r="F291" s="33" t="s">
        <v>18</v>
      </c>
      <c r="G291" s="33">
        <v>2</v>
      </c>
      <c r="H291" s="33" t="s">
        <v>26</v>
      </c>
      <c r="I291" s="33" t="s">
        <v>1633</v>
      </c>
      <c r="J291" s="33" t="s">
        <v>1655</v>
      </c>
      <c r="K291" s="33">
        <v>17</v>
      </c>
      <c r="L291" s="33">
        <v>5.5E-2</v>
      </c>
      <c r="M291" s="33">
        <v>1</v>
      </c>
      <c r="N291" s="33">
        <v>1764</v>
      </c>
      <c r="O291" s="33" t="s">
        <v>1355</v>
      </c>
      <c r="P291" s="273" t="s">
        <v>1711</v>
      </c>
      <c r="Q291" s="245" t="s">
        <v>1817</v>
      </c>
      <c r="R291" s="279">
        <v>4824.21</v>
      </c>
      <c r="S291" s="35">
        <f t="shared" si="239"/>
        <v>4824.21</v>
      </c>
      <c r="T291" s="36">
        <f t="shared" si="232"/>
        <v>4824.21</v>
      </c>
      <c r="U291" s="36">
        <f t="shared" si="232"/>
        <v>4824.21</v>
      </c>
      <c r="V291" s="143">
        <v>0</v>
      </c>
      <c r="W291" s="144">
        <f>U291*V291</f>
        <v>0</v>
      </c>
      <c r="X291" s="144">
        <f t="shared" si="233"/>
        <v>0</v>
      </c>
      <c r="Y291" s="145">
        <f t="shared" ref="Y291:Y297" si="240">K291*V291</f>
        <v>0</v>
      </c>
      <c r="Z291" s="145">
        <f t="shared" ref="Z291:Z297" si="241">V291*L291</f>
        <v>0</v>
      </c>
      <c r="AA291" s="211">
        <v>0</v>
      </c>
      <c r="AB291" s="146">
        <v>0</v>
      </c>
      <c r="AC291" s="146"/>
      <c r="AD291" s="147"/>
      <c r="AE291" s="57"/>
      <c r="AF291" s="161"/>
      <c r="AG291" s="161"/>
      <c r="AH291" s="161"/>
      <c r="AI291" s="161"/>
      <c r="AJ291" s="161"/>
      <c r="AK291" s="161"/>
      <c r="AL291" s="161"/>
      <c r="AM291" s="161"/>
      <c r="AN291" s="161"/>
      <c r="AO291" s="161"/>
      <c r="AP291" s="161"/>
      <c r="AQ291" s="161"/>
      <c r="AR291" s="161"/>
      <c r="AS291" s="161"/>
      <c r="AT291" s="161"/>
      <c r="AU291" s="161"/>
      <c r="AV291" s="161"/>
      <c r="AW291" s="161"/>
      <c r="AX291" s="161"/>
      <c r="AY291" s="161"/>
      <c r="AZ291" s="161"/>
      <c r="BA291" s="161"/>
      <c r="BB291" s="161"/>
      <c r="BC291" s="161"/>
      <c r="BD291" s="161"/>
      <c r="BE291" s="161"/>
    </row>
    <row r="292" spans="1:57" s="3" customFormat="1" ht="24.75" hidden="1" customHeight="1">
      <c r="A292" s="131"/>
      <c r="B292" s="158" t="s">
        <v>944</v>
      </c>
      <c r="C292" s="158"/>
      <c r="D292" s="159"/>
      <c r="E292" s="276"/>
      <c r="F292" s="276"/>
      <c r="G292" s="276"/>
      <c r="H292" s="31"/>
      <c r="I292" s="31"/>
      <c r="J292" s="31"/>
      <c r="K292" s="31"/>
      <c r="L292" s="31"/>
      <c r="M292" s="31"/>
      <c r="N292" s="31"/>
      <c r="O292" s="31"/>
      <c r="P292" s="30"/>
      <c r="Q292" s="31"/>
      <c r="R292" s="45"/>
      <c r="S292" s="45"/>
      <c r="T292" s="44"/>
      <c r="U292" s="44"/>
      <c r="V292" s="7">
        <v>0</v>
      </c>
      <c r="W292" s="7"/>
      <c r="X292" s="144">
        <f t="shared" si="233"/>
        <v>0</v>
      </c>
      <c r="Y292" s="145">
        <f t="shared" si="240"/>
        <v>0</v>
      </c>
      <c r="Z292" s="145">
        <f t="shared" si="241"/>
        <v>0</v>
      </c>
      <c r="AA292" s="211"/>
      <c r="AB292" s="146" t="str">
        <f t="shared" si="227"/>
        <v>VYPRODÁNO</v>
      </c>
      <c r="AC292" s="146"/>
      <c r="AD292" s="147"/>
      <c r="AE292" s="57"/>
      <c r="AF292" s="161"/>
      <c r="AG292" s="161"/>
      <c r="AH292" s="161"/>
      <c r="AI292" s="161"/>
      <c r="AJ292" s="161"/>
      <c r="AK292" s="161"/>
      <c r="AL292" s="161"/>
      <c r="AM292" s="161"/>
      <c r="AN292" s="161"/>
      <c r="AO292" s="161"/>
      <c r="AP292" s="161"/>
      <c r="AQ292" s="161"/>
      <c r="AR292" s="161"/>
      <c r="AS292" s="161"/>
      <c r="AT292" s="161"/>
      <c r="AU292" s="161"/>
      <c r="AV292" s="161"/>
      <c r="AW292" s="161"/>
      <c r="AX292" s="161"/>
      <c r="AY292" s="161"/>
      <c r="AZ292" s="161"/>
      <c r="BA292" s="161"/>
      <c r="BB292" s="161"/>
      <c r="BC292" s="161"/>
      <c r="BD292" s="161"/>
      <c r="BE292" s="161"/>
    </row>
    <row r="293" spans="1:57" s="4" customFormat="1" ht="24.75" hidden="1" customHeight="1">
      <c r="A293" s="161"/>
      <c r="B293" s="141" t="s">
        <v>945</v>
      </c>
      <c r="C293" s="141" t="s">
        <v>946</v>
      </c>
      <c r="D293" s="167" t="s">
        <v>1190</v>
      </c>
      <c r="E293" s="42" t="s">
        <v>281</v>
      </c>
      <c r="F293" s="33" t="s">
        <v>25</v>
      </c>
      <c r="G293" s="33">
        <v>2</v>
      </c>
      <c r="H293" s="33" t="s">
        <v>26</v>
      </c>
      <c r="I293" s="33"/>
      <c r="J293" s="33"/>
      <c r="K293" s="33"/>
      <c r="L293" s="33">
        <v>7.9000000000000001E-2</v>
      </c>
      <c r="M293" s="33">
        <v>1</v>
      </c>
      <c r="N293" s="33">
        <v>3700</v>
      </c>
      <c r="O293" s="33" t="s">
        <v>947</v>
      </c>
      <c r="P293" s="277" t="s">
        <v>948</v>
      </c>
      <c r="Q293" s="278" t="s">
        <v>1395</v>
      </c>
      <c r="R293" s="279">
        <v>6386.98</v>
      </c>
      <c r="S293" s="35">
        <f>R293*M293</f>
        <v>6386.98</v>
      </c>
      <c r="T293" s="36">
        <f>R293*(1-$C$13)</f>
        <v>6386.98</v>
      </c>
      <c r="U293" s="36">
        <f>S293*(1-$C$13)</f>
        <v>6386.98</v>
      </c>
      <c r="V293" s="143">
        <v>0</v>
      </c>
      <c r="W293" s="144">
        <f>U293*V293</f>
        <v>0</v>
      </c>
      <c r="X293" s="144">
        <f t="shared" si="233"/>
        <v>0</v>
      </c>
      <c r="Y293" s="145">
        <f t="shared" si="240"/>
        <v>0</v>
      </c>
      <c r="Z293" s="145">
        <f t="shared" si="241"/>
        <v>0</v>
      </c>
      <c r="AA293" s="211"/>
      <c r="AB293" s="146">
        <v>4</v>
      </c>
      <c r="AC293" s="146"/>
      <c r="AD293" s="147"/>
      <c r="AE293" s="57"/>
      <c r="AF293" s="161"/>
      <c r="AG293" s="161"/>
      <c r="AH293" s="184"/>
      <c r="AI293" s="185"/>
      <c r="AJ293" s="185"/>
      <c r="AK293" s="185"/>
      <c r="AL293" s="185"/>
      <c r="AM293" s="185"/>
      <c r="AN293" s="185"/>
      <c r="AO293" s="185"/>
      <c r="AP293" s="185"/>
      <c r="AQ293" s="185"/>
      <c r="AR293" s="185"/>
      <c r="AS293" s="185"/>
      <c r="AT293" s="185"/>
      <c r="AU293" s="185"/>
      <c r="AV293" s="185"/>
      <c r="AW293" s="185"/>
      <c r="AX293" s="185"/>
      <c r="AY293" s="185"/>
      <c r="AZ293" s="185"/>
      <c r="BA293" s="185"/>
      <c r="BB293" s="185"/>
      <c r="BC293" s="185"/>
      <c r="BD293" s="185"/>
      <c r="BE293" s="185"/>
    </row>
    <row r="294" spans="1:57" s="3" customFormat="1" ht="24.75" hidden="1" customHeight="1">
      <c r="A294" s="131"/>
      <c r="B294" s="158" t="s">
        <v>926</v>
      </c>
      <c r="C294" s="158"/>
      <c r="D294" s="7"/>
      <c r="E294" s="31"/>
      <c r="F294" s="31"/>
      <c r="G294" s="31"/>
      <c r="H294" s="31"/>
      <c r="I294" s="31"/>
      <c r="J294" s="31"/>
      <c r="K294" s="31"/>
      <c r="L294" s="31"/>
      <c r="M294" s="31"/>
      <c r="N294" s="31"/>
      <c r="O294" s="31"/>
      <c r="P294" s="30"/>
      <c r="Q294" s="30"/>
      <c r="R294" s="45"/>
      <c r="S294" s="45"/>
      <c r="T294" s="44"/>
      <c r="U294" s="44"/>
      <c r="V294" s="7">
        <v>0</v>
      </c>
      <c r="W294" s="7"/>
      <c r="X294" s="144">
        <f t="shared" si="233"/>
        <v>0</v>
      </c>
      <c r="Y294" s="145">
        <f t="shared" si="240"/>
        <v>0</v>
      </c>
      <c r="Z294" s="145">
        <f t="shared" si="241"/>
        <v>0</v>
      </c>
      <c r="AA294" s="211"/>
      <c r="AB294" s="146" t="str">
        <f t="shared" si="227"/>
        <v>VYPRODÁNO</v>
      </c>
      <c r="AC294" s="146"/>
      <c r="AD294" s="147"/>
      <c r="AE294" s="57"/>
      <c r="AF294" s="161"/>
      <c r="AG294" s="161"/>
      <c r="AH294" s="161"/>
      <c r="AI294" s="161"/>
      <c r="AJ294" s="161"/>
      <c r="AK294" s="161"/>
      <c r="AL294" s="161"/>
      <c r="AM294" s="161"/>
      <c r="AN294" s="161"/>
      <c r="AO294" s="161"/>
      <c r="AP294" s="161"/>
      <c r="AQ294" s="161"/>
      <c r="AR294" s="161"/>
      <c r="AS294" s="161"/>
      <c r="AT294" s="161"/>
      <c r="AU294" s="161"/>
      <c r="AV294" s="161"/>
      <c r="AW294" s="161"/>
      <c r="AX294" s="161"/>
      <c r="AY294" s="161"/>
      <c r="AZ294" s="161"/>
      <c r="BA294" s="161"/>
      <c r="BB294" s="161"/>
      <c r="BC294" s="161"/>
      <c r="BD294" s="161"/>
      <c r="BE294" s="161"/>
    </row>
    <row r="295" spans="1:57" s="4" customFormat="1" ht="24.75" hidden="1" customHeight="1">
      <c r="A295" s="131"/>
      <c r="B295" s="168" t="s">
        <v>924</v>
      </c>
      <c r="C295" s="168" t="s">
        <v>925</v>
      </c>
      <c r="D295" s="167" t="s">
        <v>1190</v>
      </c>
      <c r="E295" s="42" t="s">
        <v>281</v>
      </c>
      <c r="F295" s="33" t="s">
        <v>18</v>
      </c>
      <c r="G295" s="33">
        <v>2</v>
      </c>
      <c r="H295" s="33" t="s">
        <v>26</v>
      </c>
      <c r="I295" s="33">
        <v>200</v>
      </c>
      <c r="J295" s="33"/>
      <c r="K295" s="33">
        <v>17</v>
      </c>
      <c r="L295" s="33">
        <v>5.2999999999999999E-2</v>
      </c>
      <c r="M295" s="33">
        <v>1</v>
      </c>
      <c r="N295" s="33">
        <v>1920</v>
      </c>
      <c r="O295" s="33" t="s">
        <v>927</v>
      </c>
      <c r="P295" s="285" t="s">
        <v>937</v>
      </c>
      <c r="Q295" s="278" t="s">
        <v>1395</v>
      </c>
      <c r="R295" s="279">
        <v>4151.34</v>
      </c>
      <c r="S295" s="35">
        <f>R295*M295</f>
        <v>4151.34</v>
      </c>
      <c r="T295" s="36">
        <f>R295*(1-$C$13)</f>
        <v>4151.34</v>
      </c>
      <c r="U295" s="36">
        <f>S295*(1-$C$13)</f>
        <v>4151.34</v>
      </c>
      <c r="V295" s="143">
        <v>0</v>
      </c>
      <c r="W295" s="144">
        <f>U295*V295</f>
        <v>0</v>
      </c>
      <c r="X295" s="144">
        <f t="shared" si="233"/>
        <v>0</v>
      </c>
      <c r="Y295" s="145">
        <f t="shared" si="240"/>
        <v>0</v>
      </c>
      <c r="Z295" s="145">
        <f t="shared" si="241"/>
        <v>0</v>
      </c>
      <c r="AA295" s="211"/>
      <c r="AB295" s="146" t="str">
        <f t="shared" si="227"/>
        <v>VYPRODÁNO</v>
      </c>
      <c r="AC295" s="146"/>
      <c r="AD295" s="147"/>
      <c r="AE295" s="57"/>
      <c r="AF295" s="161"/>
      <c r="AG295" s="161"/>
      <c r="AH295" s="184"/>
      <c r="AI295" s="185"/>
      <c r="AJ295" s="185"/>
      <c r="AK295" s="185"/>
      <c r="AL295" s="185"/>
      <c r="AM295" s="185"/>
      <c r="AN295" s="185"/>
      <c r="AO295" s="185"/>
      <c r="AP295" s="185"/>
      <c r="AQ295" s="185"/>
      <c r="AR295" s="185"/>
      <c r="AS295" s="185"/>
      <c r="AT295" s="185"/>
      <c r="AU295" s="185"/>
      <c r="AV295" s="185"/>
      <c r="AW295" s="185"/>
      <c r="AX295" s="185"/>
      <c r="AY295" s="185"/>
      <c r="AZ295" s="185"/>
      <c r="BA295" s="185"/>
      <c r="BB295" s="185"/>
      <c r="BC295" s="185"/>
      <c r="BD295" s="185"/>
      <c r="BE295" s="185"/>
    </row>
    <row r="296" spans="1:57" s="3" customFormat="1" ht="24.75" hidden="1" customHeight="1">
      <c r="A296" s="131"/>
      <c r="B296" s="158" t="s">
        <v>926</v>
      </c>
      <c r="C296" s="158"/>
      <c r="D296" s="7"/>
      <c r="E296" s="31"/>
      <c r="F296" s="31"/>
      <c r="G296" s="31"/>
      <c r="H296" s="31"/>
      <c r="I296" s="31"/>
      <c r="J296" s="31"/>
      <c r="K296" s="31"/>
      <c r="L296" s="31"/>
      <c r="M296" s="31"/>
      <c r="N296" s="31"/>
      <c r="O296" s="31"/>
      <c r="P296" s="30"/>
      <c r="Q296" s="30"/>
      <c r="R296" s="45"/>
      <c r="S296" s="45"/>
      <c r="T296" s="44"/>
      <c r="U296" s="44"/>
      <c r="V296" s="7">
        <v>0</v>
      </c>
      <c r="W296" s="7"/>
      <c r="X296" s="144">
        <f t="shared" si="233"/>
        <v>0</v>
      </c>
      <c r="Y296" s="145">
        <f t="shared" si="240"/>
        <v>0</v>
      </c>
      <c r="Z296" s="145">
        <f t="shared" si="241"/>
        <v>0</v>
      </c>
      <c r="AA296" s="211"/>
      <c r="AB296" s="146" t="str">
        <f t="shared" si="227"/>
        <v>VYPRODÁNO</v>
      </c>
      <c r="AC296" s="146"/>
      <c r="AD296" s="147"/>
      <c r="AE296" s="57"/>
      <c r="AF296" s="161"/>
      <c r="AG296" s="161"/>
      <c r="AH296" s="161"/>
      <c r="AI296" s="161"/>
      <c r="AJ296" s="161"/>
      <c r="AK296" s="161"/>
      <c r="AL296" s="161"/>
      <c r="AM296" s="161"/>
      <c r="AN296" s="161"/>
      <c r="AO296" s="161"/>
      <c r="AP296" s="161"/>
      <c r="AQ296" s="161"/>
      <c r="AR296" s="161"/>
      <c r="AS296" s="161"/>
      <c r="AT296" s="161"/>
      <c r="AU296" s="161"/>
      <c r="AV296" s="161"/>
      <c r="AW296" s="161"/>
      <c r="AX296" s="161"/>
      <c r="AY296" s="161"/>
      <c r="AZ296" s="161"/>
      <c r="BA296" s="161"/>
      <c r="BB296" s="161"/>
      <c r="BC296" s="161"/>
      <c r="BD296" s="161"/>
      <c r="BE296" s="161"/>
    </row>
    <row r="297" spans="1:57" s="4" customFormat="1" ht="24.75" hidden="1" customHeight="1">
      <c r="A297" s="161"/>
      <c r="B297" s="141" t="s">
        <v>929</v>
      </c>
      <c r="C297" s="141" t="s">
        <v>930</v>
      </c>
      <c r="D297" s="167" t="s">
        <v>1190</v>
      </c>
      <c r="E297" s="42" t="s">
        <v>281</v>
      </c>
      <c r="F297" s="286" t="s">
        <v>1307</v>
      </c>
      <c r="G297" s="33">
        <v>2</v>
      </c>
      <c r="H297" s="33" t="s">
        <v>26</v>
      </c>
      <c r="I297" s="33">
        <v>200</v>
      </c>
      <c r="J297" s="33"/>
      <c r="K297" s="33">
        <v>19.5</v>
      </c>
      <c r="L297" s="33">
        <v>4.5999999999999999E-2</v>
      </c>
      <c r="M297" s="33">
        <v>1</v>
      </c>
      <c r="N297" s="33">
        <v>1937.5</v>
      </c>
      <c r="O297" s="33" t="s">
        <v>59</v>
      </c>
      <c r="P297" s="37" t="s">
        <v>922</v>
      </c>
      <c r="Q297" s="278" t="s">
        <v>1395</v>
      </c>
      <c r="R297" s="279">
        <v>4147.75</v>
      </c>
      <c r="S297" s="35">
        <f>R297*M297</f>
        <v>4147.75</v>
      </c>
      <c r="T297" s="36">
        <f>R297*(1-$C$13)</f>
        <v>4147.75</v>
      </c>
      <c r="U297" s="36">
        <f>S297*(1-$C$13)</f>
        <v>4147.75</v>
      </c>
      <c r="V297" s="143">
        <v>0</v>
      </c>
      <c r="W297" s="144">
        <f>U297*V297</f>
        <v>0</v>
      </c>
      <c r="X297" s="144">
        <f t="shared" si="233"/>
        <v>0</v>
      </c>
      <c r="Y297" s="145">
        <f t="shared" si="240"/>
        <v>0</v>
      </c>
      <c r="Z297" s="145">
        <f t="shared" si="241"/>
        <v>0</v>
      </c>
      <c r="AA297" s="219"/>
      <c r="AB297" s="146">
        <v>2</v>
      </c>
      <c r="AC297" s="146"/>
      <c r="AD297" s="147"/>
      <c r="AE297" s="161"/>
      <c r="AF297" s="161"/>
      <c r="AG297" s="161"/>
      <c r="AH297" s="184"/>
      <c r="AI297" s="185"/>
      <c r="AJ297" s="185"/>
      <c r="AK297" s="185"/>
      <c r="AL297" s="185"/>
      <c r="AM297" s="185"/>
      <c r="AN297" s="185"/>
      <c r="AO297" s="185"/>
      <c r="AP297" s="185"/>
      <c r="AQ297" s="185"/>
      <c r="AR297" s="185"/>
      <c r="AS297" s="185"/>
      <c r="AT297" s="185"/>
      <c r="AU297" s="185"/>
      <c r="AV297" s="185"/>
      <c r="AW297" s="185"/>
      <c r="AX297" s="185"/>
      <c r="AY297" s="185"/>
      <c r="AZ297" s="185"/>
      <c r="BA297" s="185"/>
      <c r="BB297" s="185"/>
      <c r="BC297" s="185"/>
      <c r="BD297" s="185"/>
      <c r="BE297" s="185"/>
    </row>
    <row r="298" spans="1:57" s="3" customFormat="1" ht="24.75" customHeight="1">
      <c r="A298" s="131"/>
      <c r="B298" s="158" t="s">
        <v>279</v>
      </c>
      <c r="C298" s="158"/>
      <c r="D298" s="159"/>
      <c r="E298" s="276"/>
      <c r="F298" s="31"/>
      <c r="G298" s="31"/>
      <c r="H298" s="31"/>
      <c r="I298" s="31"/>
      <c r="J298" s="31"/>
      <c r="K298" s="31"/>
      <c r="L298" s="31"/>
      <c r="M298" s="31"/>
      <c r="N298" s="31"/>
      <c r="O298" s="31"/>
      <c r="P298" s="30"/>
      <c r="Q298" s="31"/>
      <c r="R298" s="45"/>
      <c r="S298" s="45"/>
      <c r="T298" s="44"/>
      <c r="U298" s="44"/>
      <c r="V298" s="7"/>
      <c r="W298" s="7"/>
      <c r="X298" s="7"/>
      <c r="Y298" s="7"/>
      <c r="Z298" s="7"/>
      <c r="AA298" s="307"/>
      <c r="AB298" s="146"/>
      <c r="AC298" s="146"/>
      <c r="AD298" s="147"/>
      <c r="AE298" s="57"/>
      <c r="AF298" s="161"/>
      <c r="AG298" s="161"/>
      <c r="AH298" s="161"/>
      <c r="AI298" s="161"/>
      <c r="AJ298" s="161"/>
      <c r="AK298" s="161"/>
      <c r="AL298" s="161"/>
      <c r="AM298" s="161"/>
      <c r="AN298" s="161"/>
      <c r="AO298" s="161"/>
      <c r="AP298" s="161"/>
      <c r="AQ298" s="161"/>
      <c r="AR298" s="161"/>
      <c r="AS298" s="161"/>
      <c r="AT298" s="161"/>
      <c r="AU298" s="161"/>
      <c r="AV298" s="161"/>
      <c r="AW298" s="161"/>
      <c r="AX298" s="161"/>
      <c r="AY298" s="161"/>
      <c r="AZ298" s="161"/>
      <c r="BA298" s="161"/>
      <c r="BB298" s="161"/>
      <c r="BC298" s="161"/>
      <c r="BD298" s="161"/>
      <c r="BE298" s="161"/>
    </row>
    <row r="299" spans="1:57" ht="24.75" hidden="1" customHeight="1">
      <c r="A299" s="57"/>
      <c r="B299" s="141" t="s">
        <v>280</v>
      </c>
      <c r="C299" s="141" t="s">
        <v>1013</v>
      </c>
      <c r="D299" s="167" t="s">
        <v>1190</v>
      </c>
      <c r="E299" s="33" t="s">
        <v>281</v>
      </c>
      <c r="F299" s="33" t="s">
        <v>18</v>
      </c>
      <c r="G299" s="33">
        <v>2</v>
      </c>
      <c r="H299" s="33" t="s">
        <v>26</v>
      </c>
      <c r="I299" s="33">
        <v>150</v>
      </c>
      <c r="J299" s="33"/>
      <c r="K299" s="33">
        <v>17</v>
      </c>
      <c r="L299" s="33">
        <v>3.4700000000000002E-2</v>
      </c>
      <c r="M299" s="33">
        <v>1</v>
      </c>
      <c r="N299" s="33">
        <v>1955</v>
      </c>
      <c r="O299" s="33" t="s">
        <v>59</v>
      </c>
      <c r="P299" s="37" t="s">
        <v>282</v>
      </c>
      <c r="Q299" s="246" t="s">
        <v>20</v>
      </c>
      <c r="R299" s="34">
        <v>4206.6115702479337</v>
      </c>
      <c r="S299" s="35">
        <f t="shared" ref="S299:S309" si="242">R299*M299</f>
        <v>4206.6115702479337</v>
      </c>
      <c r="T299" s="36">
        <f t="shared" ref="T299:T309" si="243">R299*(1-$C$13)</f>
        <v>4206.6115702479337</v>
      </c>
      <c r="U299" s="36">
        <f t="shared" ref="U299:U309" si="244">S299*(1-$C$13)</f>
        <v>4206.6115702479337</v>
      </c>
      <c r="V299" s="143">
        <v>0</v>
      </c>
      <c r="W299" s="144">
        <f t="shared" ref="W299:W309" si="245">U299*V299</f>
        <v>0</v>
      </c>
      <c r="X299" s="144">
        <f t="shared" ref="X299:X309" si="246">V299*U299</f>
        <v>0</v>
      </c>
      <c r="Y299" s="145">
        <f t="shared" ref="Y299:Y309" si="247">K299*V299</f>
        <v>0</v>
      </c>
      <c r="Z299" s="145">
        <f t="shared" ref="Z299:Z309" si="248">V299*L299</f>
        <v>0</v>
      </c>
      <c r="AA299" s="308"/>
      <c r="AB299" s="146">
        <v>0</v>
      </c>
      <c r="AC299" s="146"/>
      <c r="AD299" s="147"/>
      <c r="AE299" s="57"/>
      <c r="AF299" s="57"/>
      <c r="AG299" s="57"/>
      <c r="AH299" s="57"/>
      <c r="AI299" s="57"/>
      <c r="AJ299" s="57"/>
      <c r="AK299" s="57"/>
      <c r="AL299" s="57"/>
      <c r="AM299" s="57"/>
      <c r="AN299" s="57"/>
      <c r="AO299" s="57"/>
      <c r="AP299" s="57"/>
      <c r="AQ299" s="57"/>
      <c r="AR299" s="57"/>
      <c r="AS299" s="57"/>
      <c r="AT299" s="57"/>
      <c r="AU299" s="57"/>
      <c r="AV299" s="57"/>
      <c r="AW299" s="57"/>
      <c r="AX299" s="57"/>
      <c r="AY299" s="57"/>
      <c r="AZ299" s="57"/>
      <c r="BA299" s="57"/>
      <c r="BB299" s="57"/>
      <c r="BC299" s="57"/>
      <c r="BD299" s="57"/>
      <c r="BE299" s="57"/>
    </row>
    <row r="300" spans="1:57" ht="24.75" customHeight="1">
      <c r="A300" s="57"/>
      <c r="B300" s="141" t="s">
        <v>283</v>
      </c>
      <c r="C300" s="141" t="s">
        <v>1405</v>
      </c>
      <c r="D300" s="142" t="s">
        <v>1190</v>
      </c>
      <c r="E300" s="33" t="s">
        <v>184</v>
      </c>
      <c r="F300" s="33" t="s">
        <v>18</v>
      </c>
      <c r="G300" s="33">
        <v>2</v>
      </c>
      <c r="H300" s="33" t="s">
        <v>26</v>
      </c>
      <c r="I300" s="33" t="s">
        <v>1633</v>
      </c>
      <c r="J300" s="33" t="s">
        <v>1659</v>
      </c>
      <c r="K300" s="33">
        <v>20</v>
      </c>
      <c r="L300" s="33">
        <v>4.2999999999999997E-2</v>
      </c>
      <c r="M300" s="33">
        <v>4</v>
      </c>
      <c r="N300" s="33">
        <v>725.8</v>
      </c>
      <c r="O300" s="33" t="s">
        <v>284</v>
      </c>
      <c r="P300" s="244" t="s">
        <v>1716</v>
      </c>
      <c r="Q300" s="245" t="s">
        <v>20</v>
      </c>
      <c r="R300" s="34">
        <v>1467.25</v>
      </c>
      <c r="S300" s="35">
        <f t="shared" si="242"/>
        <v>5869</v>
      </c>
      <c r="T300" s="36">
        <f t="shared" si="243"/>
        <v>1467.25</v>
      </c>
      <c r="U300" s="36">
        <f t="shared" si="244"/>
        <v>5869</v>
      </c>
      <c r="V300" s="143">
        <v>0</v>
      </c>
      <c r="W300" s="144">
        <f t="shared" si="245"/>
        <v>0</v>
      </c>
      <c r="X300" s="144">
        <f t="shared" si="246"/>
        <v>0</v>
      </c>
      <c r="Y300" s="145">
        <f t="shared" si="247"/>
        <v>0</v>
      </c>
      <c r="Z300" s="145">
        <f t="shared" si="248"/>
        <v>0</v>
      </c>
      <c r="AA300" s="308"/>
      <c r="AB300" s="146">
        <v>0</v>
      </c>
      <c r="AC300" s="146"/>
      <c r="AD300" s="147"/>
      <c r="AE300" s="57"/>
      <c r="AF300" s="57"/>
      <c r="AG300" s="57"/>
      <c r="AH300" s="57"/>
      <c r="AI300" s="57"/>
      <c r="AJ300" s="57"/>
      <c r="AK300" s="57"/>
      <c r="AL300" s="57"/>
      <c r="AM300" s="57"/>
      <c r="AN300" s="57"/>
      <c r="AO300" s="57"/>
      <c r="AP300" s="57"/>
      <c r="AQ300" s="57"/>
      <c r="AR300" s="57"/>
      <c r="AS300" s="57"/>
      <c r="AT300" s="57"/>
      <c r="AU300" s="57"/>
      <c r="AV300" s="57"/>
      <c r="AW300" s="57"/>
      <c r="AX300" s="57"/>
      <c r="AY300" s="57"/>
      <c r="AZ300" s="57"/>
      <c r="BA300" s="57"/>
      <c r="BB300" s="57"/>
      <c r="BC300" s="57"/>
      <c r="BD300" s="57"/>
      <c r="BE300" s="57"/>
    </row>
    <row r="301" spans="1:57" ht="24.75" customHeight="1">
      <c r="A301" s="57"/>
      <c r="B301" s="141" t="s">
        <v>882</v>
      </c>
      <c r="C301" s="141" t="s">
        <v>1409</v>
      </c>
      <c r="D301" s="142" t="s">
        <v>1190</v>
      </c>
      <c r="E301" s="33" t="s">
        <v>281</v>
      </c>
      <c r="F301" s="33" t="s">
        <v>18</v>
      </c>
      <c r="G301" s="33">
        <v>2</v>
      </c>
      <c r="H301" s="33" t="s">
        <v>26</v>
      </c>
      <c r="I301" s="33" t="s">
        <v>1442</v>
      </c>
      <c r="J301" s="33" t="s">
        <v>1669</v>
      </c>
      <c r="K301" s="33">
        <v>11.9</v>
      </c>
      <c r="L301" s="33">
        <v>2.9000000000000001E-2</v>
      </c>
      <c r="M301" s="33">
        <v>1</v>
      </c>
      <c r="N301" s="33">
        <v>1515</v>
      </c>
      <c r="O301" s="33" t="s">
        <v>256</v>
      </c>
      <c r="P301" s="37" t="s">
        <v>285</v>
      </c>
      <c r="Q301" s="245" t="s">
        <v>27</v>
      </c>
      <c r="R301" s="34">
        <v>4057.8512396694218</v>
      </c>
      <c r="S301" s="35">
        <f t="shared" si="242"/>
        <v>4057.8512396694218</v>
      </c>
      <c r="T301" s="36">
        <f t="shared" si="243"/>
        <v>4057.8512396694218</v>
      </c>
      <c r="U301" s="36">
        <f t="shared" si="244"/>
        <v>4057.8512396694218</v>
      </c>
      <c r="V301" s="143">
        <v>0</v>
      </c>
      <c r="W301" s="144">
        <f t="shared" si="245"/>
        <v>0</v>
      </c>
      <c r="X301" s="144">
        <f t="shared" si="246"/>
        <v>0</v>
      </c>
      <c r="Y301" s="145">
        <f t="shared" si="247"/>
        <v>0</v>
      </c>
      <c r="Z301" s="145">
        <f t="shared" si="248"/>
        <v>0</v>
      </c>
      <c r="AA301" s="308">
        <v>57</v>
      </c>
      <c r="AB301" s="146">
        <v>0</v>
      </c>
      <c r="AC301" s="146"/>
      <c r="AD301" s="147"/>
      <c r="AE301" s="57"/>
      <c r="AF301" s="57"/>
      <c r="AG301" s="57"/>
      <c r="AH301" s="57"/>
      <c r="AI301" s="57"/>
      <c r="AJ301" s="57"/>
      <c r="AK301" s="57"/>
      <c r="AL301" s="57"/>
      <c r="AM301" s="57"/>
      <c r="AN301" s="57"/>
      <c r="AO301" s="57"/>
      <c r="AP301" s="57"/>
      <c r="AQ301" s="57"/>
      <c r="AR301" s="57"/>
      <c r="AS301" s="57"/>
      <c r="AT301" s="57"/>
      <c r="AU301" s="57"/>
      <c r="AV301" s="57"/>
      <c r="AW301" s="57"/>
      <c r="AX301" s="57"/>
      <c r="AY301" s="57"/>
      <c r="AZ301" s="57"/>
      <c r="BA301" s="57"/>
      <c r="BB301" s="57"/>
      <c r="BC301" s="57"/>
      <c r="BD301" s="57"/>
      <c r="BE301" s="57"/>
    </row>
    <row r="302" spans="1:57" ht="24.75" hidden="1" customHeight="1">
      <c r="A302" s="57"/>
      <c r="B302" s="141" t="s">
        <v>286</v>
      </c>
      <c r="C302" s="141" t="s">
        <v>287</v>
      </c>
      <c r="D302" s="148"/>
      <c r="E302" s="33" t="s">
        <v>281</v>
      </c>
      <c r="F302" s="33" t="s">
        <v>25</v>
      </c>
      <c r="G302" s="33">
        <v>2</v>
      </c>
      <c r="H302" s="33" t="s">
        <v>26</v>
      </c>
      <c r="I302" s="33" t="s">
        <v>288</v>
      </c>
      <c r="J302" s="33"/>
      <c r="K302" s="33">
        <v>29</v>
      </c>
      <c r="L302" s="33">
        <v>0.105</v>
      </c>
      <c r="M302" s="33">
        <v>1</v>
      </c>
      <c r="N302" s="33">
        <v>3888.9</v>
      </c>
      <c r="O302" s="33" t="s">
        <v>289</v>
      </c>
      <c r="P302" s="37" t="s">
        <v>290</v>
      </c>
      <c r="Q302" s="38" t="s">
        <v>20</v>
      </c>
      <c r="R302" s="34">
        <v>9247.9338842975212</v>
      </c>
      <c r="S302" s="35">
        <f t="shared" si="242"/>
        <v>9247.9338842975212</v>
      </c>
      <c r="T302" s="36">
        <f t="shared" si="243"/>
        <v>9247.9338842975212</v>
      </c>
      <c r="U302" s="36">
        <f t="shared" si="244"/>
        <v>9247.9338842975212</v>
      </c>
      <c r="V302" s="143">
        <v>0</v>
      </c>
      <c r="W302" s="144">
        <f t="shared" si="245"/>
        <v>0</v>
      </c>
      <c r="X302" s="144">
        <f t="shared" si="246"/>
        <v>0</v>
      </c>
      <c r="Y302" s="145">
        <f t="shared" si="247"/>
        <v>0</v>
      </c>
      <c r="Z302" s="145">
        <f t="shared" si="248"/>
        <v>0</v>
      </c>
      <c r="AA302" s="308"/>
      <c r="AB302" s="146" t="str">
        <f t="shared" ref="AB302" si="249">IF(AA302=0,"VYPRODÁNO","SKLADEM")</f>
        <v>VYPRODÁNO</v>
      </c>
      <c r="AC302" s="146"/>
      <c r="AD302" s="147"/>
      <c r="AE302" s="57"/>
      <c r="AF302" s="57"/>
      <c r="AG302" s="57"/>
      <c r="AH302" s="57"/>
      <c r="AI302" s="57"/>
      <c r="AJ302" s="57"/>
      <c r="AK302" s="57"/>
      <c r="AL302" s="57"/>
      <c r="AM302" s="57"/>
      <c r="AN302" s="57"/>
      <c r="AO302" s="57"/>
      <c r="AP302" s="57"/>
      <c r="AQ302" s="57"/>
      <c r="AR302" s="57"/>
      <c r="AS302" s="57"/>
      <c r="AT302" s="57"/>
      <c r="AU302" s="57"/>
      <c r="AV302" s="57"/>
      <c r="AW302" s="57"/>
      <c r="AX302" s="57"/>
      <c r="AY302" s="57"/>
      <c r="AZ302" s="57"/>
      <c r="BA302" s="57"/>
      <c r="BB302" s="57"/>
      <c r="BC302" s="57"/>
      <c r="BD302" s="57"/>
      <c r="BE302" s="57"/>
    </row>
    <row r="303" spans="1:57" ht="24.75" hidden="1" customHeight="1">
      <c r="A303" s="57"/>
      <c r="B303" s="141" t="s">
        <v>291</v>
      </c>
      <c r="C303" s="141" t="s">
        <v>292</v>
      </c>
      <c r="D303" s="148"/>
      <c r="E303" s="33" t="s">
        <v>281</v>
      </c>
      <c r="F303" s="33" t="s">
        <v>25</v>
      </c>
      <c r="G303" s="33">
        <v>2</v>
      </c>
      <c r="H303" s="33" t="s">
        <v>26</v>
      </c>
      <c r="I303" s="33" t="s">
        <v>293</v>
      </c>
      <c r="J303" s="33"/>
      <c r="K303" s="33">
        <v>20</v>
      </c>
      <c r="L303" s="33">
        <v>6.1699999999999998E-2</v>
      </c>
      <c r="M303" s="33">
        <v>1</v>
      </c>
      <c r="N303" s="33">
        <v>2509.1</v>
      </c>
      <c r="O303" s="33" t="s">
        <v>59</v>
      </c>
      <c r="P303" s="37" t="s">
        <v>294</v>
      </c>
      <c r="Q303" s="38" t="s">
        <v>20</v>
      </c>
      <c r="R303" s="34">
        <v>7023.9669421487606</v>
      </c>
      <c r="S303" s="35">
        <f t="shared" si="242"/>
        <v>7023.9669421487606</v>
      </c>
      <c r="T303" s="36">
        <f t="shared" si="243"/>
        <v>7023.9669421487606</v>
      </c>
      <c r="U303" s="36">
        <f t="shared" si="244"/>
        <v>7023.9669421487606</v>
      </c>
      <c r="V303" s="143">
        <v>0</v>
      </c>
      <c r="W303" s="144">
        <f t="shared" si="245"/>
        <v>0</v>
      </c>
      <c r="X303" s="144">
        <f t="shared" si="246"/>
        <v>0</v>
      </c>
      <c r="Y303" s="145">
        <f t="shared" si="247"/>
        <v>0</v>
      </c>
      <c r="Z303" s="145">
        <f t="shared" si="248"/>
        <v>0</v>
      </c>
      <c r="AA303" s="308"/>
      <c r="AB303" s="146">
        <v>0</v>
      </c>
      <c r="AC303" s="146"/>
      <c r="AD303" s="147"/>
      <c r="AE303" s="57"/>
      <c r="AF303" s="57"/>
      <c r="AG303" s="57"/>
      <c r="AH303" s="57"/>
      <c r="AI303" s="57"/>
      <c r="AJ303" s="57"/>
      <c r="AK303" s="57"/>
      <c r="AL303" s="57"/>
      <c r="AM303" s="57"/>
      <c r="AN303" s="57"/>
      <c r="AO303" s="57"/>
      <c r="AP303" s="57"/>
      <c r="AQ303" s="57"/>
      <c r="AR303" s="57"/>
      <c r="AS303" s="57"/>
      <c r="AT303" s="57"/>
      <c r="AU303" s="57"/>
      <c r="AV303" s="57"/>
      <c r="AW303" s="57"/>
      <c r="AX303" s="57"/>
      <c r="AY303" s="57"/>
      <c r="AZ303" s="57"/>
      <c r="BA303" s="57"/>
      <c r="BB303" s="57"/>
      <c r="BC303" s="57"/>
      <c r="BD303" s="57"/>
      <c r="BE303" s="57"/>
    </row>
    <row r="304" spans="1:57" ht="24.75" customHeight="1">
      <c r="A304" s="57"/>
      <c r="B304" s="141" t="s">
        <v>295</v>
      </c>
      <c r="C304" s="141" t="s">
        <v>1406</v>
      </c>
      <c r="D304" s="142" t="s">
        <v>1190</v>
      </c>
      <c r="E304" s="33" t="s">
        <v>281</v>
      </c>
      <c r="F304" s="33" t="s">
        <v>25</v>
      </c>
      <c r="G304" s="33">
        <v>2</v>
      </c>
      <c r="H304" s="33" t="s">
        <v>26</v>
      </c>
      <c r="I304" s="33" t="s">
        <v>1443</v>
      </c>
      <c r="J304" s="33" t="s">
        <v>1658</v>
      </c>
      <c r="K304" s="33">
        <v>28</v>
      </c>
      <c r="L304" s="33">
        <v>6.7000000000000004E-2</v>
      </c>
      <c r="M304" s="33">
        <v>1</v>
      </c>
      <c r="N304" s="33">
        <v>3108</v>
      </c>
      <c r="O304" s="33" t="s">
        <v>256</v>
      </c>
      <c r="P304" s="37" t="s">
        <v>296</v>
      </c>
      <c r="Q304" s="245" t="s">
        <v>1806</v>
      </c>
      <c r="R304" s="34">
        <v>6750.98</v>
      </c>
      <c r="S304" s="35">
        <f t="shared" si="242"/>
        <v>6750.98</v>
      </c>
      <c r="T304" s="36">
        <f t="shared" si="243"/>
        <v>6750.98</v>
      </c>
      <c r="U304" s="36">
        <f t="shared" si="244"/>
        <v>6750.98</v>
      </c>
      <c r="V304" s="143">
        <v>0</v>
      </c>
      <c r="W304" s="144">
        <f t="shared" si="245"/>
        <v>0</v>
      </c>
      <c r="X304" s="144">
        <f t="shared" si="246"/>
        <v>0</v>
      </c>
      <c r="Y304" s="145">
        <f t="shared" si="247"/>
        <v>0</v>
      </c>
      <c r="Z304" s="145">
        <f t="shared" si="248"/>
        <v>0</v>
      </c>
      <c r="AA304" s="308"/>
      <c r="AB304" s="146">
        <v>0</v>
      </c>
      <c r="AC304" s="146"/>
      <c r="AD304" s="147"/>
      <c r="AE304" s="57"/>
      <c r="AF304" s="57"/>
      <c r="AG304" s="57"/>
      <c r="AH304" s="57"/>
      <c r="AI304" s="57"/>
      <c r="AJ304" s="57"/>
      <c r="AK304" s="57"/>
      <c r="AL304" s="57"/>
      <c r="AM304" s="57"/>
      <c r="AN304" s="57"/>
      <c r="AO304" s="57"/>
      <c r="AP304" s="57"/>
      <c r="AQ304" s="57"/>
      <c r="AR304" s="57"/>
      <c r="AS304" s="57"/>
      <c r="AT304" s="57"/>
      <c r="AU304" s="57"/>
      <c r="AV304" s="57"/>
      <c r="AW304" s="57"/>
      <c r="AX304" s="57"/>
      <c r="AY304" s="57"/>
      <c r="AZ304" s="57"/>
      <c r="BA304" s="57"/>
      <c r="BB304" s="57"/>
      <c r="BC304" s="57"/>
      <c r="BD304" s="57"/>
      <c r="BE304" s="57"/>
    </row>
    <row r="305" spans="1:57" ht="24.75" customHeight="1">
      <c r="A305" s="57"/>
      <c r="B305" s="141" t="s">
        <v>297</v>
      </c>
      <c r="C305" s="141" t="s">
        <v>1407</v>
      </c>
      <c r="D305" s="142" t="s">
        <v>1190</v>
      </c>
      <c r="E305" s="33" t="s">
        <v>281</v>
      </c>
      <c r="F305" s="33" t="s">
        <v>25</v>
      </c>
      <c r="G305" s="33">
        <v>2</v>
      </c>
      <c r="H305" s="33" t="s">
        <v>26</v>
      </c>
      <c r="I305" s="33" t="s">
        <v>1443</v>
      </c>
      <c r="J305" s="33" t="s">
        <v>1656</v>
      </c>
      <c r="K305" s="33">
        <v>17.899999999999999</v>
      </c>
      <c r="L305" s="33">
        <v>0.05</v>
      </c>
      <c r="M305" s="33">
        <v>1</v>
      </c>
      <c r="N305" s="33">
        <v>2262</v>
      </c>
      <c r="O305" s="33" t="s">
        <v>298</v>
      </c>
      <c r="P305" s="37" t="s">
        <v>299</v>
      </c>
      <c r="Q305" s="245" t="s">
        <v>1806</v>
      </c>
      <c r="R305" s="34">
        <v>4531.78</v>
      </c>
      <c r="S305" s="35">
        <f t="shared" si="242"/>
        <v>4531.78</v>
      </c>
      <c r="T305" s="36">
        <f t="shared" si="243"/>
        <v>4531.78</v>
      </c>
      <c r="U305" s="36">
        <f t="shared" si="244"/>
        <v>4531.78</v>
      </c>
      <c r="V305" s="143">
        <v>0</v>
      </c>
      <c r="W305" s="144">
        <f t="shared" si="245"/>
        <v>0</v>
      </c>
      <c r="X305" s="144">
        <f t="shared" si="246"/>
        <v>0</v>
      </c>
      <c r="Y305" s="145">
        <f t="shared" si="247"/>
        <v>0</v>
      </c>
      <c r="Z305" s="145">
        <f t="shared" si="248"/>
        <v>0</v>
      </c>
      <c r="AA305" s="308"/>
      <c r="AB305" s="146">
        <v>0</v>
      </c>
      <c r="AC305" s="146"/>
      <c r="AD305" s="147"/>
      <c r="AE305" s="57"/>
      <c r="AF305" s="57"/>
      <c r="AG305" s="57"/>
      <c r="AH305" s="57"/>
      <c r="AI305" s="57"/>
      <c r="AJ305" s="57"/>
      <c r="AK305" s="57"/>
      <c r="AL305" s="57"/>
      <c r="AM305" s="57"/>
      <c r="AN305" s="57"/>
      <c r="AO305" s="57"/>
      <c r="AP305" s="57"/>
      <c r="AQ305" s="57"/>
      <c r="AR305" s="57"/>
      <c r="AS305" s="57"/>
      <c r="AT305" s="57"/>
      <c r="AU305" s="57"/>
      <c r="AV305" s="57"/>
      <c r="AW305" s="57"/>
      <c r="AX305" s="57"/>
      <c r="AY305" s="57"/>
      <c r="AZ305" s="57"/>
      <c r="BA305" s="57"/>
      <c r="BB305" s="57"/>
      <c r="BC305" s="57"/>
      <c r="BD305" s="57"/>
      <c r="BE305" s="57"/>
    </row>
    <row r="306" spans="1:57" ht="24.75" hidden="1" customHeight="1">
      <c r="A306" s="57"/>
      <c r="B306" s="141" t="s">
        <v>300</v>
      </c>
      <c r="C306" s="141" t="s">
        <v>1408</v>
      </c>
      <c r="D306" s="142" t="s">
        <v>1190</v>
      </c>
      <c r="E306" s="33" t="s">
        <v>281</v>
      </c>
      <c r="F306" s="33" t="s">
        <v>18</v>
      </c>
      <c r="G306" s="33">
        <v>2</v>
      </c>
      <c r="H306" s="33" t="s">
        <v>26</v>
      </c>
      <c r="I306" s="33" t="s">
        <v>1629</v>
      </c>
      <c r="J306" s="33" t="s">
        <v>1670</v>
      </c>
      <c r="K306" s="33">
        <v>16.600000000000001</v>
      </c>
      <c r="L306" s="33">
        <v>4.9000000000000002E-2</v>
      </c>
      <c r="M306" s="33">
        <v>1</v>
      </c>
      <c r="N306" s="33">
        <v>1968</v>
      </c>
      <c r="O306" s="33" t="s">
        <v>256</v>
      </c>
      <c r="P306" s="37" t="s">
        <v>301</v>
      </c>
      <c r="Q306" s="245" t="s">
        <v>27</v>
      </c>
      <c r="R306" s="34">
        <v>3573.21</v>
      </c>
      <c r="S306" s="35">
        <f t="shared" si="242"/>
        <v>3573.21</v>
      </c>
      <c r="T306" s="36">
        <f t="shared" si="243"/>
        <v>3573.21</v>
      </c>
      <c r="U306" s="36">
        <f t="shared" si="244"/>
        <v>3573.21</v>
      </c>
      <c r="V306" s="143">
        <v>0</v>
      </c>
      <c r="W306" s="144">
        <f t="shared" si="245"/>
        <v>0</v>
      </c>
      <c r="X306" s="144">
        <f t="shared" si="246"/>
        <v>0</v>
      </c>
      <c r="Y306" s="145">
        <f t="shared" si="247"/>
        <v>0</v>
      </c>
      <c r="Z306" s="145">
        <f t="shared" si="248"/>
        <v>0</v>
      </c>
      <c r="AA306" s="308"/>
      <c r="AB306" s="146">
        <v>0</v>
      </c>
      <c r="AC306" s="146"/>
      <c r="AD306" s="147"/>
      <c r="AE306" s="57"/>
      <c r="AF306" s="57"/>
      <c r="AG306" s="57"/>
      <c r="AH306" s="57"/>
      <c r="AI306" s="57"/>
      <c r="AJ306" s="57"/>
      <c r="AK306" s="57"/>
      <c r="AL306" s="57"/>
      <c r="AM306" s="57"/>
      <c r="AN306" s="57"/>
      <c r="AO306" s="57"/>
      <c r="AP306" s="57"/>
      <c r="AQ306" s="57"/>
      <c r="AR306" s="57"/>
      <c r="AS306" s="57"/>
      <c r="AT306" s="57"/>
      <c r="AU306" s="57"/>
      <c r="AV306" s="57"/>
      <c r="AW306" s="57"/>
      <c r="AX306" s="57"/>
      <c r="AY306" s="57"/>
      <c r="AZ306" s="57"/>
      <c r="BA306" s="57"/>
      <c r="BB306" s="57"/>
      <c r="BC306" s="57"/>
      <c r="BD306" s="57"/>
      <c r="BE306" s="57"/>
    </row>
    <row r="307" spans="1:57" ht="24.75" customHeight="1">
      <c r="A307" s="57"/>
      <c r="B307" s="141" t="s">
        <v>302</v>
      </c>
      <c r="C307" s="141" t="s">
        <v>1410</v>
      </c>
      <c r="D307" s="142" t="s">
        <v>1190</v>
      </c>
      <c r="E307" s="33" t="s">
        <v>221</v>
      </c>
      <c r="F307" s="33" t="s">
        <v>18</v>
      </c>
      <c r="G307" s="33">
        <v>2</v>
      </c>
      <c r="H307" s="33" t="s">
        <v>26</v>
      </c>
      <c r="I307" s="33" t="s">
        <v>1444</v>
      </c>
      <c r="J307" s="33" t="s">
        <v>1671</v>
      </c>
      <c r="K307" s="33">
        <v>21.1</v>
      </c>
      <c r="L307" s="33">
        <v>5.5E-2</v>
      </c>
      <c r="M307" s="33">
        <v>2</v>
      </c>
      <c r="N307" s="33">
        <v>1321</v>
      </c>
      <c r="O307" s="33" t="s">
        <v>256</v>
      </c>
      <c r="P307" s="37" t="s">
        <v>303</v>
      </c>
      <c r="Q307" s="245" t="s">
        <v>20</v>
      </c>
      <c r="R307" s="34">
        <v>2478.29</v>
      </c>
      <c r="S307" s="35">
        <f t="shared" si="242"/>
        <v>4956.58</v>
      </c>
      <c r="T307" s="36">
        <f t="shared" si="243"/>
        <v>2478.29</v>
      </c>
      <c r="U307" s="36">
        <f t="shared" si="244"/>
        <v>4956.58</v>
      </c>
      <c r="V307" s="143">
        <v>0</v>
      </c>
      <c r="W307" s="144">
        <f t="shared" si="245"/>
        <v>0</v>
      </c>
      <c r="X307" s="144">
        <f t="shared" si="246"/>
        <v>0</v>
      </c>
      <c r="Y307" s="145">
        <f t="shared" si="247"/>
        <v>0</v>
      </c>
      <c r="Z307" s="145">
        <f t="shared" si="248"/>
        <v>0</v>
      </c>
      <c r="AA307" s="212">
        <v>3</v>
      </c>
      <c r="AB307" s="146">
        <v>1</v>
      </c>
      <c r="AC307" s="146"/>
      <c r="AD307" s="147"/>
      <c r="AE307" s="57"/>
      <c r="AF307" s="57"/>
      <c r="AG307" s="57"/>
      <c r="AH307" s="57"/>
      <c r="AI307" s="57"/>
      <c r="AJ307" s="57"/>
      <c r="AK307" s="57"/>
      <c r="AL307" s="57"/>
      <c r="AM307" s="57"/>
      <c r="AN307" s="57"/>
      <c r="AO307" s="57"/>
      <c r="AP307" s="57"/>
      <c r="AQ307" s="57"/>
      <c r="AR307" s="57"/>
      <c r="AS307" s="57"/>
      <c r="AT307" s="57"/>
      <c r="AU307" s="57"/>
      <c r="AV307" s="57"/>
      <c r="AW307" s="57"/>
      <c r="AX307" s="57"/>
      <c r="AY307" s="57"/>
      <c r="AZ307" s="57"/>
      <c r="BA307" s="57"/>
      <c r="BB307" s="57"/>
      <c r="BC307" s="57"/>
      <c r="BD307" s="57"/>
      <c r="BE307" s="57"/>
    </row>
    <row r="308" spans="1:57" ht="24.75" hidden="1" customHeight="1">
      <c r="A308" s="57"/>
      <c r="B308" s="141" t="s">
        <v>304</v>
      </c>
      <c r="C308" s="141" t="s">
        <v>1014</v>
      </c>
      <c r="D308" s="148"/>
      <c r="E308" s="33" t="s">
        <v>281</v>
      </c>
      <c r="F308" s="33" t="s">
        <v>18</v>
      </c>
      <c r="G308" s="33">
        <v>2</v>
      </c>
      <c r="H308" s="33" t="s">
        <v>26</v>
      </c>
      <c r="I308" s="33">
        <v>225</v>
      </c>
      <c r="J308" s="33"/>
      <c r="K308" s="33">
        <v>15</v>
      </c>
      <c r="L308" s="33">
        <v>4.2999999999999997E-2</v>
      </c>
      <c r="M308" s="33">
        <v>1</v>
      </c>
      <c r="N308" s="33">
        <v>1900</v>
      </c>
      <c r="O308" s="33" t="s">
        <v>77</v>
      </c>
      <c r="P308" s="37" t="s">
        <v>305</v>
      </c>
      <c r="Q308" s="38" t="s">
        <v>20</v>
      </c>
      <c r="R308" s="34">
        <v>4347.1074380165292</v>
      </c>
      <c r="S308" s="35">
        <f t="shared" si="242"/>
        <v>4347.1074380165292</v>
      </c>
      <c r="T308" s="36">
        <f t="shared" si="243"/>
        <v>4347.1074380165292</v>
      </c>
      <c r="U308" s="36">
        <f t="shared" si="244"/>
        <v>4347.1074380165292</v>
      </c>
      <c r="V308" s="143">
        <v>0</v>
      </c>
      <c r="W308" s="144">
        <f t="shared" si="245"/>
        <v>0</v>
      </c>
      <c r="X308" s="144">
        <f t="shared" si="246"/>
        <v>0</v>
      </c>
      <c r="Y308" s="145">
        <f t="shared" si="247"/>
        <v>0</v>
      </c>
      <c r="Z308" s="145">
        <f t="shared" si="248"/>
        <v>0</v>
      </c>
      <c r="AA308" s="309"/>
      <c r="AB308" s="146" t="str">
        <f t="shared" ref="AB308:AB323" si="250">IF(AA308=0,"VYPRODÁNO","SKLADEM")</f>
        <v>VYPRODÁNO</v>
      </c>
      <c r="AC308" s="146"/>
      <c r="AD308" s="147"/>
      <c r="AE308" s="57"/>
      <c r="AF308" s="57"/>
      <c r="AG308" s="57"/>
      <c r="AH308" s="57"/>
      <c r="AI308" s="57"/>
      <c r="AJ308" s="57"/>
      <c r="AK308" s="57"/>
      <c r="AL308" s="57"/>
      <c r="AM308" s="57"/>
      <c r="AN308" s="57"/>
      <c r="AO308" s="57"/>
      <c r="AP308" s="57"/>
      <c r="AQ308" s="57"/>
      <c r="AR308" s="57"/>
      <c r="AS308" s="57"/>
      <c r="AT308" s="57"/>
      <c r="AU308" s="57"/>
      <c r="AV308" s="57"/>
      <c r="AW308" s="57"/>
      <c r="AX308" s="57"/>
      <c r="AY308" s="57"/>
      <c r="AZ308" s="57"/>
      <c r="BA308" s="57"/>
      <c r="BB308" s="57"/>
      <c r="BC308" s="57"/>
      <c r="BD308" s="57"/>
      <c r="BE308" s="57"/>
    </row>
    <row r="309" spans="1:57" ht="24.75" customHeight="1">
      <c r="A309" s="57"/>
      <c r="B309" s="141" t="s">
        <v>881</v>
      </c>
      <c r="C309" s="141" t="s">
        <v>1411</v>
      </c>
      <c r="D309" s="142" t="s">
        <v>1190</v>
      </c>
      <c r="E309" s="42" t="s">
        <v>221</v>
      </c>
      <c r="F309" s="33" t="s">
        <v>18</v>
      </c>
      <c r="G309" s="33">
        <v>2</v>
      </c>
      <c r="H309" s="33" t="s">
        <v>26</v>
      </c>
      <c r="I309" s="33" t="s">
        <v>1442</v>
      </c>
      <c r="J309" s="33" t="s">
        <v>1657</v>
      </c>
      <c r="K309" s="33">
        <v>18</v>
      </c>
      <c r="L309" s="33">
        <v>7.9000000000000001E-2</v>
      </c>
      <c r="M309" s="33">
        <v>2</v>
      </c>
      <c r="N309" s="33">
        <v>2086</v>
      </c>
      <c r="O309" s="33" t="s">
        <v>298</v>
      </c>
      <c r="P309" s="37" t="s">
        <v>1306</v>
      </c>
      <c r="Q309" s="245" t="s">
        <v>1806</v>
      </c>
      <c r="R309" s="34">
        <v>4081.79</v>
      </c>
      <c r="S309" s="35">
        <f t="shared" si="242"/>
        <v>8163.58</v>
      </c>
      <c r="T309" s="36">
        <f t="shared" si="243"/>
        <v>4081.79</v>
      </c>
      <c r="U309" s="36">
        <f t="shared" si="244"/>
        <v>8163.58</v>
      </c>
      <c r="V309" s="143">
        <v>0</v>
      </c>
      <c r="W309" s="144">
        <f t="shared" si="245"/>
        <v>0</v>
      </c>
      <c r="X309" s="144">
        <f t="shared" si="246"/>
        <v>0</v>
      </c>
      <c r="Y309" s="145">
        <f t="shared" si="247"/>
        <v>0</v>
      </c>
      <c r="Z309" s="145">
        <f t="shared" si="248"/>
        <v>0</v>
      </c>
      <c r="AA309" s="309"/>
      <c r="AB309" s="146">
        <v>0</v>
      </c>
      <c r="AC309" s="146"/>
      <c r="AD309" s="147"/>
      <c r="AE309" s="57"/>
      <c r="AF309" s="57"/>
      <c r="AG309" s="57"/>
      <c r="AH309" s="57"/>
      <c r="AI309" s="57"/>
      <c r="AJ309" s="57"/>
      <c r="AK309" s="57"/>
      <c r="AL309" s="57"/>
      <c r="AM309" s="57"/>
      <c r="AN309" s="57"/>
      <c r="AO309" s="57"/>
      <c r="AP309" s="57"/>
      <c r="AQ309" s="57"/>
      <c r="AR309" s="57"/>
      <c r="AS309" s="57"/>
      <c r="AT309" s="57"/>
      <c r="AU309" s="57"/>
      <c r="AV309" s="57"/>
      <c r="AW309" s="57"/>
      <c r="AX309" s="57"/>
      <c r="AY309" s="57"/>
      <c r="AZ309" s="57"/>
      <c r="BA309" s="57"/>
      <c r="BB309" s="57"/>
      <c r="BC309" s="57"/>
      <c r="BD309" s="57"/>
      <c r="BE309" s="57"/>
    </row>
    <row r="310" spans="1:57" ht="24.75" customHeight="1">
      <c r="A310" s="57"/>
      <c r="B310" s="158" t="s">
        <v>1400</v>
      </c>
      <c r="C310" s="158"/>
      <c r="D310" s="7"/>
      <c r="E310" s="276"/>
      <c r="F310" s="31"/>
      <c r="G310" s="31"/>
      <c r="H310" s="31"/>
      <c r="I310" s="31"/>
      <c r="J310" s="31"/>
      <c r="K310" s="31"/>
      <c r="L310" s="31"/>
      <c r="M310" s="31"/>
      <c r="N310" s="31"/>
      <c r="O310" s="31"/>
      <c r="P310" s="30"/>
      <c r="Q310" s="31"/>
      <c r="R310" s="45"/>
      <c r="S310" s="45"/>
      <c r="T310" s="44"/>
      <c r="U310" s="44"/>
      <c r="V310" s="7"/>
      <c r="W310" s="7"/>
      <c r="X310" s="7"/>
      <c r="Y310" s="7"/>
      <c r="Z310" s="7"/>
      <c r="AA310" s="309"/>
      <c r="AB310" s="146"/>
      <c r="AC310" s="146"/>
      <c r="AD310" s="147"/>
      <c r="AE310" s="57"/>
      <c r="AF310" s="57"/>
      <c r="AG310" s="57"/>
      <c r="AH310" s="57"/>
      <c r="AI310" s="57"/>
      <c r="AJ310" s="57"/>
      <c r="AK310" s="57"/>
      <c r="AL310" s="57"/>
      <c r="AM310" s="57"/>
      <c r="AN310" s="57"/>
      <c r="AO310" s="57"/>
      <c r="AP310" s="57"/>
      <c r="AQ310" s="57"/>
      <c r="AR310" s="57"/>
      <c r="AS310" s="57"/>
      <c r="AT310" s="57"/>
      <c r="AU310" s="57"/>
      <c r="AV310" s="57"/>
      <c r="AW310" s="57"/>
      <c r="AX310" s="57"/>
      <c r="AY310" s="57"/>
      <c r="AZ310" s="57"/>
      <c r="BA310" s="57"/>
      <c r="BB310" s="57"/>
      <c r="BC310" s="57"/>
      <c r="BD310" s="57"/>
      <c r="BE310" s="57"/>
    </row>
    <row r="311" spans="1:57" ht="24.75" customHeight="1">
      <c r="A311" s="57"/>
      <c r="B311" s="141" t="s">
        <v>1477</v>
      </c>
      <c r="C311" s="141" t="s">
        <v>1480</v>
      </c>
      <c r="D311" s="142" t="s">
        <v>1190</v>
      </c>
      <c r="E311" s="42" t="s">
        <v>281</v>
      </c>
      <c r="F311" s="33" t="s">
        <v>18</v>
      </c>
      <c r="G311" s="33">
        <v>1</v>
      </c>
      <c r="H311" s="33" t="s">
        <v>26</v>
      </c>
      <c r="I311" s="33" t="s">
        <v>1443</v>
      </c>
      <c r="J311" s="33" t="s">
        <v>1663</v>
      </c>
      <c r="K311" s="33">
        <v>17.5</v>
      </c>
      <c r="L311" s="33">
        <v>5.3999999999999999E-2</v>
      </c>
      <c r="M311" s="33">
        <v>1</v>
      </c>
      <c r="N311" s="33">
        <v>1931.5</v>
      </c>
      <c r="O311" s="33" t="s">
        <v>58</v>
      </c>
      <c r="P311" s="244" t="s">
        <v>1711</v>
      </c>
      <c r="Q311" s="247" t="s">
        <v>27</v>
      </c>
      <c r="R311" s="279">
        <v>4126.71</v>
      </c>
      <c r="S311" s="35">
        <f t="shared" ref="S311:S317" si="251">R311*M311</f>
        <v>4126.71</v>
      </c>
      <c r="T311" s="36">
        <f t="shared" ref="T311:T312" si="252">R311*(1-$C$13)</f>
        <v>4126.71</v>
      </c>
      <c r="U311" s="36">
        <f t="shared" ref="U311:U312" si="253">S311*(1-$C$13)</f>
        <v>4126.71</v>
      </c>
      <c r="V311" s="143">
        <v>0</v>
      </c>
      <c r="W311" s="144">
        <f t="shared" ref="W311:W317" si="254">U311*V311</f>
        <v>0</v>
      </c>
      <c r="X311" s="144">
        <f t="shared" ref="X311:X320" si="255">V311*U311</f>
        <v>0</v>
      </c>
      <c r="Y311" s="145">
        <f t="shared" ref="Y311:Y317" si="256">K311*V311</f>
        <v>0</v>
      </c>
      <c r="Z311" s="145">
        <f t="shared" ref="Z311:Z317" si="257">V311*L311</f>
        <v>0</v>
      </c>
      <c r="AA311" s="309">
        <v>238</v>
      </c>
      <c r="AB311" s="146">
        <v>233</v>
      </c>
      <c r="AC311" s="146"/>
      <c r="AD311" s="147"/>
      <c r="AE311" s="57"/>
      <c r="AF311" s="57"/>
      <c r="AG311" s="57"/>
      <c r="AH311" s="57"/>
      <c r="AI311" s="57"/>
      <c r="AJ311" s="57"/>
      <c r="AK311" s="57"/>
      <c r="AL311" s="57"/>
      <c r="AM311" s="57"/>
      <c r="AN311" s="57"/>
      <c r="AO311" s="57"/>
      <c r="AP311" s="57"/>
      <c r="AQ311" s="57"/>
      <c r="AR311" s="57"/>
      <c r="AS311" s="57"/>
      <c r="AT311" s="57"/>
      <c r="AU311" s="57"/>
      <c r="AV311" s="57"/>
      <c r="AW311" s="57"/>
      <c r="AX311" s="57"/>
      <c r="AY311" s="57"/>
      <c r="AZ311" s="57"/>
      <c r="BA311" s="57"/>
      <c r="BB311" s="57"/>
      <c r="BC311" s="57"/>
      <c r="BD311" s="57"/>
      <c r="BE311" s="57"/>
    </row>
    <row r="312" spans="1:57" ht="24.75" hidden="1" customHeight="1">
      <c r="A312" s="57"/>
      <c r="B312" s="141" t="s">
        <v>933</v>
      </c>
      <c r="C312" s="141" t="s">
        <v>934</v>
      </c>
      <c r="D312" s="142" t="s">
        <v>1190</v>
      </c>
      <c r="E312" s="42" t="s">
        <v>221</v>
      </c>
      <c r="F312" s="33" t="s">
        <v>18</v>
      </c>
      <c r="G312" s="33">
        <v>2</v>
      </c>
      <c r="H312" s="33" t="s">
        <v>26</v>
      </c>
      <c r="I312" s="33">
        <v>150</v>
      </c>
      <c r="J312" s="33"/>
      <c r="K312" s="33">
        <v>18</v>
      </c>
      <c r="L312" s="33">
        <v>2.5999999999999999E-2</v>
      </c>
      <c r="M312" s="33">
        <v>2</v>
      </c>
      <c r="N312" s="33">
        <v>1391</v>
      </c>
      <c r="O312" s="33" t="s">
        <v>284</v>
      </c>
      <c r="P312" s="282" t="s">
        <v>936</v>
      </c>
      <c r="Q312" s="278" t="s">
        <v>1395</v>
      </c>
      <c r="R312" s="279">
        <v>1903.96</v>
      </c>
      <c r="S312" s="35">
        <f t="shared" si="251"/>
        <v>3807.92</v>
      </c>
      <c r="T312" s="36">
        <f t="shared" si="252"/>
        <v>1903.96</v>
      </c>
      <c r="U312" s="36">
        <f t="shared" si="253"/>
        <v>3807.92</v>
      </c>
      <c r="V312" s="143">
        <v>0</v>
      </c>
      <c r="W312" s="144">
        <f t="shared" si="254"/>
        <v>0</v>
      </c>
      <c r="X312" s="144">
        <f t="shared" si="255"/>
        <v>0</v>
      </c>
      <c r="Y312" s="145">
        <f t="shared" si="256"/>
        <v>0</v>
      </c>
      <c r="Z312" s="145">
        <f t="shared" si="257"/>
        <v>0</v>
      </c>
      <c r="AA312" s="309"/>
      <c r="AB312" s="146"/>
      <c r="AC312" s="146"/>
      <c r="AD312" s="147"/>
      <c r="AE312" s="57"/>
      <c r="AF312" s="57"/>
      <c r="AG312" s="57"/>
      <c r="AH312" s="57"/>
      <c r="AI312" s="57"/>
      <c r="AJ312" s="57"/>
      <c r="AK312" s="57"/>
      <c r="AL312" s="57"/>
      <c r="AM312" s="57"/>
      <c r="AN312" s="57"/>
      <c r="AO312" s="57"/>
      <c r="AP312" s="57"/>
      <c r="AQ312" s="57"/>
      <c r="AR312" s="57"/>
      <c r="AS312" s="57"/>
      <c r="AT312" s="57"/>
      <c r="AU312" s="57"/>
      <c r="AV312" s="57"/>
      <c r="AW312" s="57"/>
      <c r="AX312" s="57"/>
      <c r="AY312" s="57"/>
      <c r="AZ312" s="57"/>
      <c r="BA312" s="57"/>
      <c r="BB312" s="57"/>
      <c r="BC312" s="57"/>
      <c r="BD312" s="57"/>
      <c r="BE312" s="57"/>
    </row>
    <row r="313" spans="1:57" ht="24.75" customHeight="1">
      <c r="A313" s="57"/>
      <c r="B313" s="141" t="s">
        <v>929</v>
      </c>
      <c r="C313" s="141" t="s">
        <v>1478</v>
      </c>
      <c r="D313" s="142" t="s">
        <v>1190</v>
      </c>
      <c r="E313" s="42" t="s">
        <v>281</v>
      </c>
      <c r="F313" s="280" t="s">
        <v>1307</v>
      </c>
      <c r="G313" s="33">
        <v>2</v>
      </c>
      <c r="H313" s="33" t="s">
        <v>26</v>
      </c>
      <c r="I313" s="33" t="s">
        <v>1444</v>
      </c>
      <c r="J313" s="33" t="s">
        <v>1664</v>
      </c>
      <c r="K313" s="33">
        <v>19.5</v>
      </c>
      <c r="L313" s="33">
        <v>4.5999999999999999E-2</v>
      </c>
      <c r="M313" s="33">
        <v>1</v>
      </c>
      <c r="N313" s="33">
        <v>1937.5</v>
      </c>
      <c r="O313" s="33" t="s">
        <v>59</v>
      </c>
      <c r="P313" s="244" t="s">
        <v>1711</v>
      </c>
      <c r="Q313" s="245" t="s">
        <v>20</v>
      </c>
      <c r="R313" s="279">
        <v>4506.12</v>
      </c>
      <c r="S313" s="35">
        <f t="shared" si="251"/>
        <v>4506.12</v>
      </c>
      <c r="T313" s="36">
        <f t="shared" ref="T313:U316" si="258">R313*(1-$C$13)</f>
        <v>4506.12</v>
      </c>
      <c r="U313" s="36">
        <f t="shared" si="258"/>
        <v>4506.12</v>
      </c>
      <c r="V313" s="143">
        <v>0</v>
      </c>
      <c r="W313" s="144">
        <f t="shared" si="254"/>
        <v>0</v>
      </c>
      <c r="X313" s="144">
        <f t="shared" si="255"/>
        <v>0</v>
      </c>
      <c r="Y313" s="145">
        <f t="shared" si="256"/>
        <v>0</v>
      </c>
      <c r="Z313" s="145">
        <f t="shared" si="257"/>
        <v>0</v>
      </c>
      <c r="AA313" s="309">
        <v>0</v>
      </c>
      <c r="AB313" s="146">
        <v>2</v>
      </c>
      <c r="AC313" s="146"/>
      <c r="AD313" s="147"/>
      <c r="AE313" s="57"/>
      <c r="AF313" s="57"/>
      <c r="AG313" s="57"/>
      <c r="AH313" s="57"/>
      <c r="AI313" s="57"/>
      <c r="AJ313" s="57"/>
      <c r="AK313" s="57"/>
      <c r="AL313" s="57"/>
      <c r="AM313" s="57"/>
      <c r="AN313" s="57"/>
      <c r="AO313" s="57"/>
      <c r="AP313" s="57"/>
      <c r="AQ313" s="57"/>
      <c r="AR313" s="57"/>
      <c r="AS313" s="57"/>
      <c r="AT313" s="57"/>
      <c r="AU313" s="57"/>
      <c r="AV313" s="57"/>
      <c r="AW313" s="57"/>
      <c r="AX313" s="57"/>
      <c r="AY313" s="57"/>
      <c r="AZ313" s="57"/>
      <c r="BA313" s="57"/>
      <c r="BB313" s="57"/>
      <c r="BC313" s="57"/>
      <c r="BD313" s="57"/>
      <c r="BE313" s="57"/>
    </row>
    <row r="314" spans="1:57" ht="24.75" customHeight="1">
      <c r="A314" s="57"/>
      <c r="B314" s="141" t="s">
        <v>945</v>
      </c>
      <c r="C314" s="141" t="s">
        <v>1479</v>
      </c>
      <c r="D314" s="142" t="s">
        <v>1190</v>
      </c>
      <c r="E314" s="42" t="s">
        <v>281</v>
      </c>
      <c r="F314" s="33" t="s">
        <v>25</v>
      </c>
      <c r="G314" s="33">
        <v>2</v>
      </c>
      <c r="H314" s="33" t="s">
        <v>26</v>
      </c>
      <c r="I314" s="287" t="s">
        <v>1660</v>
      </c>
      <c r="J314" s="33" t="s">
        <v>1665</v>
      </c>
      <c r="K314" s="33">
        <v>29</v>
      </c>
      <c r="L314" s="33">
        <v>7.9000000000000001E-2</v>
      </c>
      <c r="M314" s="33">
        <v>1</v>
      </c>
      <c r="N314" s="33">
        <v>3700</v>
      </c>
      <c r="O314" s="33" t="s">
        <v>947</v>
      </c>
      <c r="P314" s="273" t="s">
        <v>1711</v>
      </c>
      <c r="Q314" s="245" t="s">
        <v>20</v>
      </c>
      <c r="R314" s="279">
        <v>7010.15</v>
      </c>
      <c r="S314" s="35">
        <f t="shared" si="251"/>
        <v>7010.15</v>
      </c>
      <c r="T314" s="36">
        <f t="shared" si="258"/>
        <v>7010.15</v>
      </c>
      <c r="U314" s="36">
        <f t="shared" si="258"/>
        <v>7010.15</v>
      </c>
      <c r="V314" s="143">
        <v>0</v>
      </c>
      <c r="W314" s="144">
        <f t="shared" si="254"/>
        <v>0</v>
      </c>
      <c r="X314" s="144">
        <f t="shared" si="255"/>
        <v>0</v>
      </c>
      <c r="Y314" s="145">
        <f t="shared" si="256"/>
        <v>0</v>
      </c>
      <c r="Z314" s="145">
        <f t="shared" si="257"/>
        <v>0</v>
      </c>
      <c r="AA314" s="309">
        <v>0</v>
      </c>
      <c r="AB314" s="146">
        <v>4</v>
      </c>
      <c r="AC314" s="146"/>
      <c r="AD314" s="147"/>
      <c r="AE314" s="57"/>
      <c r="AF314" s="57"/>
      <c r="AG314" s="57"/>
      <c r="AH314" s="57"/>
      <c r="AI314" s="57"/>
      <c r="AJ314" s="57"/>
      <c r="AK314" s="57"/>
      <c r="AL314" s="57"/>
      <c r="AM314" s="57"/>
      <c r="AN314" s="57"/>
      <c r="AO314" s="57"/>
      <c r="AP314" s="57"/>
      <c r="AQ314" s="57"/>
      <c r="AR314" s="57"/>
      <c r="AS314" s="57"/>
      <c r="AT314" s="57"/>
      <c r="AU314" s="57"/>
      <c r="AV314" s="57"/>
      <c r="AW314" s="57"/>
      <c r="AX314" s="57"/>
      <c r="AY314" s="57"/>
      <c r="AZ314" s="57"/>
      <c r="BA314" s="57"/>
      <c r="BB314" s="57"/>
      <c r="BC314" s="57"/>
      <c r="BD314" s="57"/>
      <c r="BE314" s="57"/>
    </row>
    <row r="315" spans="1:57" ht="24.75" customHeight="1">
      <c r="A315" s="57"/>
      <c r="B315" s="141" t="s">
        <v>959</v>
      </c>
      <c r="C315" s="141" t="s">
        <v>1552</v>
      </c>
      <c r="D315" s="142" t="s">
        <v>1190</v>
      </c>
      <c r="E315" s="42" t="s">
        <v>281</v>
      </c>
      <c r="F315" s="33" t="s">
        <v>25</v>
      </c>
      <c r="G315" s="33">
        <v>2</v>
      </c>
      <c r="H315" s="33" t="s">
        <v>26</v>
      </c>
      <c r="I315" s="33" t="s">
        <v>1631</v>
      </c>
      <c r="J315" s="33" t="s">
        <v>1666</v>
      </c>
      <c r="K315" s="33">
        <v>27</v>
      </c>
      <c r="L315" s="33">
        <v>0.107</v>
      </c>
      <c r="M315" s="33">
        <v>1</v>
      </c>
      <c r="N315" s="33">
        <v>3771.4</v>
      </c>
      <c r="O315" s="33" t="s">
        <v>947</v>
      </c>
      <c r="P315" s="244" t="s">
        <v>1711</v>
      </c>
      <c r="Q315" s="247" t="s">
        <v>27</v>
      </c>
      <c r="R315" s="279">
        <v>7879.55</v>
      </c>
      <c r="S315" s="35">
        <f t="shared" si="251"/>
        <v>7879.55</v>
      </c>
      <c r="T315" s="36">
        <f t="shared" si="258"/>
        <v>7879.55</v>
      </c>
      <c r="U315" s="36">
        <f t="shared" si="258"/>
        <v>7879.55</v>
      </c>
      <c r="V315" s="143">
        <v>0</v>
      </c>
      <c r="W315" s="144">
        <f t="shared" si="254"/>
        <v>0</v>
      </c>
      <c r="X315" s="144">
        <f t="shared" si="255"/>
        <v>0</v>
      </c>
      <c r="Y315" s="145">
        <f t="shared" si="256"/>
        <v>0</v>
      </c>
      <c r="Z315" s="145">
        <f t="shared" si="257"/>
        <v>0</v>
      </c>
      <c r="AA315" s="309">
        <v>198</v>
      </c>
      <c r="AB315" s="146">
        <v>202</v>
      </c>
      <c r="AC315" s="146"/>
      <c r="AD315" s="147"/>
      <c r="AE315" s="57"/>
      <c r="AF315" s="57"/>
      <c r="AG315" s="57"/>
      <c r="AH315" s="57"/>
      <c r="AI315" s="57"/>
      <c r="AJ315" s="57"/>
      <c r="AK315" s="57"/>
      <c r="AL315" s="57"/>
      <c r="AM315" s="57"/>
      <c r="AN315" s="57"/>
      <c r="AO315" s="57"/>
      <c r="AP315" s="57"/>
      <c r="AQ315" s="57"/>
      <c r="AR315" s="57"/>
      <c r="AS315" s="57"/>
      <c r="AT315" s="57"/>
      <c r="AU315" s="57"/>
      <c r="AV315" s="57"/>
      <c r="AW315" s="57"/>
      <c r="AX315" s="57"/>
      <c r="AY315" s="57"/>
      <c r="AZ315" s="57"/>
      <c r="BA315" s="57"/>
      <c r="BB315" s="57"/>
      <c r="BC315" s="57"/>
      <c r="BD315" s="57"/>
      <c r="BE315" s="57"/>
    </row>
    <row r="316" spans="1:57" ht="24.75" customHeight="1">
      <c r="A316" s="57"/>
      <c r="B316" s="168" t="s">
        <v>940</v>
      </c>
      <c r="C316" s="168" t="s">
        <v>1466</v>
      </c>
      <c r="D316" s="142" t="s">
        <v>1190</v>
      </c>
      <c r="E316" s="42" t="s">
        <v>281</v>
      </c>
      <c r="F316" s="33" t="s">
        <v>25</v>
      </c>
      <c r="G316" s="33">
        <v>2</v>
      </c>
      <c r="H316" s="33" t="s">
        <v>26</v>
      </c>
      <c r="I316" s="287" t="s">
        <v>1661</v>
      </c>
      <c r="J316" s="33" t="s">
        <v>1667</v>
      </c>
      <c r="K316" s="33">
        <v>32</v>
      </c>
      <c r="L316" s="33">
        <v>0.108</v>
      </c>
      <c r="M316" s="33">
        <v>1</v>
      </c>
      <c r="N316" s="33">
        <v>3740</v>
      </c>
      <c r="O316" s="33" t="s">
        <v>942</v>
      </c>
      <c r="P316" s="273" t="s">
        <v>1711</v>
      </c>
      <c r="Q316" s="245" t="s">
        <v>1806</v>
      </c>
      <c r="R316" s="34">
        <v>7931.78</v>
      </c>
      <c r="S316" s="35">
        <f t="shared" si="251"/>
        <v>7931.78</v>
      </c>
      <c r="T316" s="36">
        <f t="shared" si="258"/>
        <v>7931.78</v>
      </c>
      <c r="U316" s="36">
        <f t="shared" si="258"/>
        <v>7931.78</v>
      </c>
      <c r="V316" s="143">
        <v>0</v>
      </c>
      <c r="W316" s="144">
        <f t="shared" si="254"/>
        <v>0</v>
      </c>
      <c r="X316" s="144">
        <f t="shared" si="255"/>
        <v>0</v>
      </c>
      <c r="Y316" s="145">
        <f t="shared" si="256"/>
        <v>0</v>
      </c>
      <c r="Z316" s="145">
        <f t="shared" si="257"/>
        <v>0</v>
      </c>
      <c r="AA316" s="309">
        <v>240</v>
      </c>
      <c r="AB316" s="146">
        <v>0</v>
      </c>
      <c r="AC316" s="146"/>
      <c r="AD316" s="147"/>
      <c r="AE316" s="57"/>
      <c r="AF316" s="57"/>
      <c r="AG316" s="57"/>
      <c r="AH316" s="57"/>
      <c r="AI316" s="57"/>
      <c r="AJ316" s="57"/>
      <c r="AK316" s="57"/>
      <c r="AL316" s="57"/>
      <c r="AM316" s="57"/>
      <c r="AN316" s="57"/>
      <c r="AO316" s="57"/>
      <c r="AP316" s="57"/>
      <c r="AQ316" s="57"/>
      <c r="AR316" s="57"/>
      <c r="AS316" s="57"/>
      <c r="AT316" s="57"/>
      <c r="AU316" s="57"/>
      <c r="AV316" s="57"/>
      <c r="AW316" s="57"/>
      <c r="AX316" s="57"/>
      <c r="AY316" s="57"/>
      <c r="AZ316" s="57"/>
      <c r="BA316" s="57"/>
      <c r="BB316" s="57"/>
      <c r="BC316" s="57"/>
      <c r="BD316" s="57"/>
      <c r="BE316" s="57"/>
    </row>
    <row r="317" spans="1:57" ht="24.75" customHeight="1">
      <c r="A317" s="57"/>
      <c r="B317" s="141" t="s">
        <v>955</v>
      </c>
      <c r="C317" s="141" t="s">
        <v>1465</v>
      </c>
      <c r="D317" s="142" t="s">
        <v>1190</v>
      </c>
      <c r="E317" s="42" t="s">
        <v>281</v>
      </c>
      <c r="F317" s="33" t="s">
        <v>25</v>
      </c>
      <c r="G317" s="33">
        <v>2</v>
      </c>
      <c r="H317" s="33" t="s">
        <v>26</v>
      </c>
      <c r="I317" s="33" t="s">
        <v>1631</v>
      </c>
      <c r="J317" s="33" t="s">
        <v>1668</v>
      </c>
      <c r="K317" s="33">
        <v>30</v>
      </c>
      <c r="L317" s="33">
        <v>0.114</v>
      </c>
      <c r="M317" s="33">
        <v>1</v>
      </c>
      <c r="N317" s="33">
        <v>3659.5</v>
      </c>
      <c r="O317" s="33" t="s">
        <v>284</v>
      </c>
      <c r="P317" s="37" t="s">
        <v>922</v>
      </c>
      <c r="Q317" s="247" t="s">
        <v>27</v>
      </c>
      <c r="R317" s="34">
        <v>8200.3799999999992</v>
      </c>
      <c r="S317" s="35">
        <f t="shared" si="251"/>
        <v>8200.3799999999992</v>
      </c>
      <c r="T317" s="36">
        <f t="shared" ref="T317:T320" si="259">R317*(1-$C$13)</f>
        <v>8200.3799999999992</v>
      </c>
      <c r="U317" s="36">
        <f t="shared" ref="U317:U320" si="260">S317*(1-$C$13)</f>
        <v>8200.3799999999992</v>
      </c>
      <c r="V317" s="143">
        <v>0</v>
      </c>
      <c r="W317" s="144">
        <f t="shared" si="254"/>
        <v>0</v>
      </c>
      <c r="X317" s="144">
        <f t="shared" si="255"/>
        <v>0</v>
      </c>
      <c r="Y317" s="145">
        <f t="shared" si="256"/>
        <v>0</v>
      </c>
      <c r="Z317" s="145">
        <f t="shared" si="257"/>
        <v>0</v>
      </c>
      <c r="AA317" s="309">
        <v>201</v>
      </c>
      <c r="AB317" s="146">
        <v>204</v>
      </c>
      <c r="AC317" s="146"/>
      <c r="AD317" s="147"/>
      <c r="AE317" s="57"/>
      <c r="AF317" s="57"/>
      <c r="AG317" s="57"/>
      <c r="AH317" s="57"/>
      <c r="AI317" s="57"/>
      <c r="AJ317" s="57"/>
      <c r="AK317" s="57"/>
      <c r="AL317" s="57"/>
      <c r="AM317" s="57"/>
      <c r="AN317" s="57"/>
      <c r="AO317" s="57"/>
      <c r="AP317" s="57"/>
      <c r="AQ317" s="57"/>
      <c r="AR317" s="57"/>
      <c r="AS317" s="57"/>
      <c r="AT317" s="57"/>
      <c r="AU317" s="57"/>
      <c r="AV317" s="57"/>
      <c r="AW317" s="57"/>
      <c r="AX317" s="57"/>
      <c r="AY317" s="57"/>
      <c r="AZ317" s="57"/>
      <c r="BA317" s="57"/>
      <c r="BB317" s="57"/>
      <c r="BC317" s="57"/>
      <c r="BD317" s="57"/>
      <c r="BE317" s="57"/>
    </row>
    <row r="318" spans="1:57" ht="24.75" customHeight="1">
      <c r="A318" s="57"/>
      <c r="B318" s="158" t="s">
        <v>1400</v>
      </c>
      <c r="C318" s="158"/>
      <c r="D318" s="159"/>
      <c r="E318" s="276"/>
      <c r="F318" s="31"/>
      <c r="G318" s="31"/>
      <c r="H318" s="31"/>
      <c r="I318" s="31"/>
      <c r="J318" s="31"/>
      <c r="K318" s="31"/>
      <c r="L318" s="31"/>
      <c r="M318" s="31"/>
      <c r="N318" s="31"/>
      <c r="O318" s="31"/>
      <c r="P318" s="30"/>
      <c r="Q318" s="31"/>
      <c r="R318" s="45"/>
      <c r="S318" s="45"/>
      <c r="T318" s="45"/>
      <c r="U318" s="45"/>
      <c r="V318" s="12"/>
      <c r="W318" s="12"/>
      <c r="X318" s="12">
        <f t="shared" si="255"/>
        <v>0</v>
      </c>
      <c r="Y318" s="12"/>
      <c r="Z318" s="7"/>
      <c r="AA318" s="309"/>
      <c r="AB318" s="146"/>
      <c r="AC318" s="146"/>
      <c r="AD318" s="147"/>
      <c r="AE318" s="57"/>
      <c r="AF318" s="57"/>
      <c r="AG318" s="57"/>
      <c r="AH318" s="57"/>
      <c r="AI318" s="57"/>
      <c r="AJ318" s="57"/>
      <c r="AK318" s="57"/>
      <c r="AL318" s="57"/>
      <c r="AM318" s="57"/>
      <c r="AN318" s="57"/>
      <c r="AO318" s="57"/>
      <c r="AP318" s="57"/>
      <c r="AQ318" s="57"/>
      <c r="AR318" s="57"/>
      <c r="AS318" s="57"/>
      <c r="AT318" s="57"/>
      <c r="AU318" s="57"/>
      <c r="AV318" s="57"/>
      <c r="AW318" s="57"/>
      <c r="AX318" s="57"/>
      <c r="AY318" s="57"/>
      <c r="AZ318" s="57"/>
      <c r="BA318" s="57"/>
      <c r="BB318" s="57"/>
      <c r="BC318" s="57"/>
      <c r="BD318" s="57"/>
      <c r="BE318" s="57"/>
    </row>
    <row r="319" spans="1:57" ht="24.75" customHeight="1">
      <c r="A319" s="57"/>
      <c r="B319" s="166" t="s">
        <v>1459</v>
      </c>
      <c r="C319" s="166" t="s">
        <v>1678</v>
      </c>
      <c r="D319" s="142" t="s">
        <v>1190</v>
      </c>
      <c r="E319" s="42" t="s">
        <v>281</v>
      </c>
      <c r="F319" s="33" t="s">
        <v>25</v>
      </c>
      <c r="G319" s="33">
        <v>2</v>
      </c>
      <c r="H319" s="33" t="s">
        <v>26</v>
      </c>
      <c r="I319" s="33" t="s">
        <v>1653</v>
      </c>
      <c r="J319" s="33" t="s">
        <v>1662</v>
      </c>
      <c r="K319" s="33">
        <v>31</v>
      </c>
      <c r="L319" s="33">
        <v>8.5999999999999993E-2</v>
      </c>
      <c r="M319" s="33">
        <v>1</v>
      </c>
      <c r="N319" s="33">
        <v>3800</v>
      </c>
      <c r="O319" s="33" t="s">
        <v>1461</v>
      </c>
      <c r="P319" s="273" t="s">
        <v>1711</v>
      </c>
      <c r="Q319" s="245" t="s">
        <v>27</v>
      </c>
      <c r="R319" s="34">
        <v>7655.79</v>
      </c>
      <c r="S319" s="35">
        <f t="shared" ref="S319:S320" si="261">R319*M319</f>
        <v>7655.79</v>
      </c>
      <c r="T319" s="36">
        <f t="shared" si="259"/>
        <v>7655.79</v>
      </c>
      <c r="U319" s="36">
        <f t="shared" si="260"/>
        <v>7655.79</v>
      </c>
      <c r="V319" s="143">
        <v>0</v>
      </c>
      <c r="W319" s="144">
        <f>U319*V319</f>
        <v>0</v>
      </c>
      <c r="X319" s="144">
        <f t="shared" si="255"/>
        <v>0</v>
      </c>
      <c r="Y319" s="145">
        <f>K319*V319</f>
        <v>0</v>
      </c>
      <c r="Z319" s="145">
        <f>V319*L319</f>
        <v>0</v>
      </c>
      <c r="AA319" s="309">
        <v>51</v>
      </c>
      <c r="AB319" s="146">
        <v>51</v>
      </c>
      <c r="AC319" s="146"/>
      <c r="AD319" s="147"/>
      <c r="AE319" s="57"/>
      <c r="AF319" s="57"/>
      <c r="AG319" s="57"/>
      <c r="AH319" s="57"/>
      <c r="AI319" s="57"/>
      <c r="AJ319" s="57"/>
      <c r="AK319" s="57"/>
      <c r="AL319" s="57"/>
      <c r="AM319" s="57"/>
      <c r="AN319" s="57"/>
      <c r="AO319" s="57"/>
      <c r="AP319" s="57"/>
      <c r="AQ319" s="57"/>
      <c r="AR319" s="57"/>
      <c r="AS319" s="57"/>
      <c r="AT319" s="57"/>
      <c r="AU319" s="57"/>
      <c r="AV319" s="57"/>
      <c r="AW319" s="57"/>
      <c r="AX319" s="57"/>
      <c r="AY319" s="57"/>
      <c r="AZ319" s="57"/>
      <c r="BA319" s="57"/>
      <c r="BB319" s="57"/>
      <c r="BC319" s="57"/>
      <c r="BD319" s="57"/>
      <c r="BE319" s="57"/>
    </row>
    <row r="320" spans="1:57" ht="24.75" hidden="1" customHeight="1">
      <c r="A320" s="57"/>
      <c r="B320" s="166" t="s">
        <v>1463</v>
      </c>
      <c r="C320" s="166" t="s">
        <v>1464</v>
      </c>
      <c r="D320" s="167" t="s">
        <v>1190</v>
      </c>
      <c r="E320" s="42" t="s">
        <v>281</v>
      </c>
      <c r="F320" s="33" t="s">
        <v>25</v>
      </c>
      <c r="G320" s="33">
        <v>2</v>
      </c>
      <c r="H320" s="33" t="s">
        <v>26</v>
      </c>
      <c r="I320" s="33" t="s">
        <v>1460</v>
      </c>
      <c r="J320" s="33"/>
      <c r="K320" s="33">
        <v>39</v>
      </c>
      <c r="L320" s="33">
        <v>0.09</v>
      </c>
      <c r="M320" s="33">
        <v>1</v>
      </c>
      <c r="N320" s="33">
        <v>3800</v>
      </c>
      <c r="O320" s="33" t="s">
        <v>1467</v>
      </c>
      <c r="P320" s="277"/>
      <c r="Q320" s="245" t="s">
        <v>1462</v>
      </c>
      <c r="R320" s="34">
        <v>8578.9500000000007</v>
      </c>
      <c r="S320" s="35">
        <f t="shared" si="261"/>
        <v>8578.9500000000007</v>
      </c>
      <c r="T320" s="36">
        <f t="shared" si="259"/>
        <v>8578.9500000000007</v>
      </c>
      <c r="U320" s="36">
        <f t="shared" si="260"/>
        <v>8578.9500000000007</v>
      </c>
      <c r="V320" s="143">
        <v>0</v>
      </c>
      <c r="W320" s="144">
        <f>U320*V320</f>
        <v>0</v>
      </c>
      <c r="X320" s="144">
        <f t="shared" si="255"/>
        <v>0</v>
      </c>
      <c r="Y320" s="145">
        <f>K320*V320</f>
        <v>0</v>
      </c>
      <c r="Z320" s="145">
        <f>V320*L320</f>
        <v>0</v>
      </c>
      <c r="AA320" s="309"/>
      <c r="AB320" s="146">
        <v>0</v>
      </c>
      <c r="AC320" s="146"/>
      <c r="AD320" s="147"/>
      <c r="AE320" s="57"/>
      <c r="AF320" s="57"/>
      <c r="AG320" s="57"/>
      <c r="AH320" s="57"/>
      <c r="AI320" s="57"/>
      <c r="AJ320" s="57"/>
      <c r="AK320" s="57"/>
      <c r="AL320" s="57"/>
      <c r="AM320" s="57"/>
      <c r="AN320" s="57"/>
      <c r="AO320" s="57"/>
      <c r="AP320" s="57"/>
      <c r="AQ320" s="57"/>
      <c r="AR320" s="57"/>
      <c r="AS320" s="57"/>
      <c r="AT320" s="57"/>
      <c r="AU320" s="57"/>
      <c r="AV320" s="57"/>
      <c r="AW320" s="57"/>
      <c r="AX320" s="57"/>
      <c r="AY320" s="57"/>
      <c r="AZ320" s="57"/>
      <c r="BA320" s="57"/>
      <c r="BB320" s="57"/>
      <c r="BC320" s="57"/>
      <c r="BD320" s="57"/>
      <c r="BE320" s="57"/>
    </row>
    <row r="321" spans="1:57" s="3" customFormat="1" ht="24.75" customHeight="1">
      <c r="A321" s="131"/>
      <c r="B321" s="158" t="s">
        <v>306</v>
      </c>
      <c r="C321" s="158"/>
      <c r="D321" s="159"/>
      <c r="E321" s="31"/>
      <c r="F321" s="31"/>
      <c r="G321" s="31"/>
      <c r="H321" s="31"/>
      <c r="I321" s="31"/>
      <c r="J321" s="31"/>
      <c r="K321" s="31"/>
      <c r="L321" s="31"/>
      <c r="M321" s="31"/>
      <c r="N321" s="31"/>
      <c r="O321" s="31"/>
      <c r="P321" s="30"/>
      <c r="Q321" s="31"/>
      <c r="R321" s="45"/>
      <c r="S321" s="45"/>
      <c r="T321" s="44"/>
      <c r="U321" s="44"/>
      <c r="V321" s="7"/>
      <c r="W321" s="7"/>
      <c r="X321" s="7"/>
      <c r="Y321" s="7"/>
      <c r="Z321" s="7"/>
      <c r="AA321" s="308"/>
      <c r="AB321" s="146" t="str">
        <f t="shared" si="250"/>
        <v>VYPRODÁNO</v>
      </c>
      <c r="AC321" s="146"/>
      <c r="AD321" s="147"/>
      <c r="AE321" s="57"/>
      <c r="AF321" s="161"/>
      <c r="AG321" s="161"/>
      <c r="AH321" s="161"/>
      <c r="AI321" s="161"/>
      <c r="AJ321" s="161"/>
      <c r="AK321" s="161"/>
      <c r="AL321" s="161"/>
      <c r="AM321" s="161"/>
      <c r="AN321" s="161"/>
      <c r="AO321" s="161"/>
      <c r="AP321" s="161"/>
      <c r="AQ321" s="161"/>
      <c r="AR321" s="161"/>
      <c r="AS321" s="161"/>
      <c r="AT321" s="161"/>
      <c r="AU321" s="161"/>
      <c r="AV321" s="161"/>
      <c r="AW321" s="161"/>
      <c r="AX321" s="161"/>
      <c r="AY321" s="161"/>
      <c r="AZ321" s="161"/>
      <c r="BA321" s="161"/>
      <c r="BB321" s="161"/>
      <c r="BC321" s="161"/>
      <c r="BD321" s="161"/>
      <c r="BE321" s="161"/>
    </row>
    <row r="322" spans="1:57" ht="24.75" customHeight="1">
      <c r="A322" s="57"/>
      <c r="B322" s="150" t="s">
        <v>307</v>
      </c>
      <c r="C322" s="150" t="s">
        <v>308</v>
      </c>
      <c r="D322" s="190"/>
      <c r="E322" s="39" t="s">
        <v>309</v>
      </c>
      <c r="F322" s="39" t="s">
        <v>76</v>
      </c>
      <c r="G322" s="39"/>
      <c r="H322" s="39" t="s">
        <v>310</v>
      </c>
      <c r="I322" s="39"/>
      <c r="J322" s="39"/>
      <c r="K322" s="39">
        <v>14</v>
      </c>
      <c r="L322" s="39"/>
      <c r="M322" s="39">
        <v>20</v>
      </c>
      <c r="N322" s="39">
        <v>0.04</v>
      </c>
      <c r="O322" s="39"/>
      <c r="P322" s="288" t="s">
        <v>311</v>
      </c>
      <c r="Q322" s="38" t="s">
        <v>27</v>
      </c>
      <c r="R322" s="289">
        <v>700</v>
      </c>
      <c r="S322" s="290"/>
      <c r="T322" s="290"/>
      <c r="U322" s="291">
        <v>14000</v>
      </c>
      <c r="V322" s="143">
        <v>0</v>
      </c>
      <c r="W322" s="191">
        <f t="shared" ref="W322:W328" si="262">U322*V322</f>
        <v>0</v>
      </c>
      <c r="X322" s="191">
        <f t="shared" ref="X322:X328" si="263">V322*U322</f>
        <v>0</v>
      </c>
      <c r="Y322" s="192">
        <f t="shared" ref="Y322:Y328" si="264">K322*V322</f>
        <v>0</v>
      </c>
      <c r="Z322" s="192">
        <f t="shared" ref="Z322:Z328" si="265">V322*L322</f>
        <v>0</v>
      </c>
      <c r="AA322" s="308"/>
      <c r="AB322" s="146" t="str">
        <f t="shared" si="250"/>
        <v>VYPRODÁNO</v>
      </c>
      <c r="AC322" s="146"/>
      <c r="AD322" s="147"/>
      <c r="AE322" s="57"/>
      <c r="AF322" s="57"/>
      <c r="AG322" s="57"/>
      <c r="AH322" s="57"/>
      <c r="AI322" s="57"/>
      <c r="AJ322" s="57"/>
      <c r="AK322" s="57"/>
      <c r="AL322" s="57"/>
      <c r="AM322" s="57"/>
      <c r="AN322" s="57"/>
      <c r="AO322" s="57"/>
      <c r="AP322" s="57"/>
      <c r="AQ322" s="57"/>
      <c r="AR322" s="57"/>
      <c r="AS322" s="57"/>
      <c r="AT322" s="57"/>
      <c r="AU322" s="57"/>
      <c r="AV322" s="57"/>
      <c r="AW322" s="57"/>
      <c r="AX322" s="57"/>
      <c r="AY322" s="57"/>
      <c r="AZ322" s="57"/>
      <c r="BA322" s="57"/>
      <c r="BB322" s="57"/>
      <c r="BC322" s="57"/>
      <c r="BD322" s="57"/>
      <c r="BE322" s="57"/>
    </row>
    <row r="323" spans="1:57" ht="24.75" hidden="1" customHeight="1">
      <c r="A323" s="57"/>
      <c r="B323" s="150" t="s">
        <v>312</v>
      </c>
      <c r="C323" s="150" t="s">
        <v>313</v>
      </c>
      <c r="D323" s="190"/>
      <c r="E323" s="39" t="s">
        <v>314</v>
      </c>
      <c r="F323" s="39" t="s">
        <v>76</v>
      </c>
      <c r="G323" s="39"/>
      <c r="H323" s="39" t="s">
        <v>310</v>
      </c>
      <c r="I323" s="39"/>
      <c r="J323" s="39"/>
      <c r="K323" s="39">
        <v>17</v>
      </c>
      <c r="L323" s="39">
        <v>4.2393749999999994E-2</v>
      </c>
      <c r="M323" s="39">
        <v>500</v>
      </c>
      <c r="N323" s="39">
        <v>0.04</v>
      </c>
      <c r="O323" s="39"/>
      <c r="P323" s="288" t="s">
        <v>315</v>
      </c>
      <c r="Q323" s="38" t="s">
        <v>27</v>
      </c>
      <c r="R323" s="289">
        <v>1980</v>
      </c>
      <c r="S323" s="290"/>
      <c r="T323" s="290"/>
      <c r="U323" s="291">
        <f t="shared" ref="U323:U326" si="266">T323*M323</f>
        <v>0</v>
      </c>
      <c r="V323" s="143">
        <v>0</v>
      </c>
      <c r="W323" s="191">
        <f t="shared" si="262"/>
        <v>0</v>
      </c>
      <c r="X323" s="191">
        <f t="shared" si="263"/>
        <v>0</v>
      </c>
      <c r="Y323" s="192">
        <f t="shared" si="264"/>
        <v>0</v>
      </c>
      <c r="Z323" s="192">
        <f t="shared" si="265"/>
        <v>0</v>
      </c>
      <c r="AA323" s="308"/>
      <c r="AB323" s="146" t="str">
        <f t="shared" si="250"/>
        <v>VYPRODÁNO</v>
      </c>
      <c r="AC323" s="146"/>
      <c r="AD323" s="147"/>
      <c r="AE323" s="57"/>
      <c r="AF323" s="57"/>
      <c r="AG323" s="57"/>
      <c r="AH323" s="57"/>
      <c r="AI323" s="57"/>
      <c r="AJ323" s="57"/>
      <c r="AK323" s="57"/>
      <c r="AL323" s="57"/>
      <c r="AM323" s="57"/>
      <c r="AN323" s="57"/>
      <c r="AO323" s="57"/>
      <c r="AP323" s="57"/>
      <c r="AQ323" s="57"/>
      <c r="AR323" s="57"/>
      <c r="AS323" s="57"/>
      <c r="AT323" s="57"/>
      <c r="AU323" s="57"/>
      <c r="AV323" s="57"/>
      <c r="AW323" s="57"/>
      <c r="AX323" s="57"/>
      <c r="AY323" s="57"/>
      <c r="AZ323" s="57"/>
      <c r="BA323" s="57"/>
      <c r="BB323" s="57"/>
      <c r="BC323" s="57"/>
      <c r="BD323" s="57"/>
      <c r="BE323" s="57"/>
    </row>
    <row r="324" spans="1:57" ht="24.75" customHeight="1">
      <c r="A324" s="57"/>
      <c r="B324" s="150" t="s">
        <v>1412</v>
      </c>
      <c r="C324" s="150" t="s">
        <v>1413</v>
      </c>
      <c r="D324" s="190"/>
      <c r="E324" s="39" t="s">
        <v>309</v>
      </c>
      <c r="F324" s="39" t="s">
        <v>76</v>
      </c>
      <c r="G324" s="39" t="s">
        <v>1414</v>
      </c>
      <c r="H324" s="39" t="s">
        <v>310</v>
      </c>
      <c r="I324" s="39" t="s">
        <v>1415</v>
      </c>
      <c r="J324" s="39"/>
      <c r="K324" s="39">
        <v>13.7</v>
      </c>
      <c r="L324" s="39"/>
      <c r="M324" s="39">
        <v>20</v>
      </c>
      <c r="N324" s="39">
        <v>0.04</v>
      </c>
      <c r="O324" s="39"/>
      <c r="P324" s="288"/>
      <c r="Q324" s="38" t="s">
        <v>27</v>
      </c>
      <c r="R324" s="289">
        <v>974</v>
      </c>
      <c r="S324" s="290"/>
      <c r="T324" s="290"/>
      <c r="U324" s="291">
        <v>19480</v>
      </c>
      <c r="V324" s="143">
        <v>0</v>
      </c>
      <c r="W324" s="191">
        <f t="shared" si="262"/>
        <v>0</v>
      </c>
      <c r="X324" s="191">
        <f t="shared" si="263"/>
        <v>0</v>
      </c>
      <c r="Y324" s="192">
        <f t="shared" si="264"/>
        <v>0</v>
      </c>
      <c r="Z324" s="192">
        <f t="shared" si="265"/>
        <v>0</v>
      </c>
      <c r="AA324" s="308">
        <v>18600</v>
      </c>
      <c r="AB324" s="146"/>
      <c r="AC324" s="146"/>
      <c r="AD324" s="147"/>
      <c r="AE324" s="57"/>
      <c r="AF324" s="57"/>
      <c r="AG324" s="57"/>
      <c r="AH324" s="57"/>
      <c r="AI324" s="57"/>
      <c r="AJ324" s="57"/>
      <c r="AK324" s="57"/>
      <c r="AL324" s="57"/>
      <c r="AM324" s="57"/>
      <c r="AN324" s="57"/>
      <c r="AO324" s="57"/>
      <c r="AP324" s="57"/>
      <c r="AQ324" s="57"/>
      <c r="AR324" s="57"/>
      <c r="AS324" s="57"/>
      <c r="AT324" s="57"/>
      <c r="AU324" s="57"/>
      <c r="AV324" s="57"/>
      <c r="AW324" s="57"/>
      <c r="AX324" s="57"/>
      <c r="AY324" s="57"/>
      <c r="AZ324" s="57"/>
      <c r="BA324" s="57"/>
      <c r="BB324" s="57"/>
      <c r="BC324" s="57"/>
      <c r="BD324" s="57"/>
      <c r="BE324" s="57"/>
    </row>
    <row r="325" spans="1:57" ht="24.75" customHeight="1">
      <c r="A325" s="57"/>
      <c r="B325" s="150" t="s">
        <v>1416</v>
      </c>
      <c r="C325" s="150" t="s">
        <v>1417</v>
      </c>
      <c r="D325" s="190"/>
      <c r="E325" s="39" t="s">
        <v>1418</v>
      </c>
      <c r="F325" s="39" t="s">
        <v>76</v>
      </c>
      <c r="G325" s="39" t="s">
        <v>1414</v>
      </c>
      <c r="H325" s="39" t="s">
        <v>310</v>
      </c>
      <c r="I325" s="39" t="s">
        <v>1419</v>
      </c>
      <c r="J325" s="39"/>
      <c r="K325" s="39">
        <v>13.7</v>
      </c>
      <c r="L325" s="39"/>
      <c r="M325" s="39">
        <v>20</v>
      </c>
      <c r="N325" s="39">
        <v>0.04</v>
      </c>
      <c r="O325" s="39"/>
      <c r="P325" s="288"/>
      <c r="Q325" s="38" t="s">
        <v>27</v>
      </c>
      <c r="R325" s="289">
        <v>752</v>
      </c>
      <c r="S325" s="290"/>
      <c r="T325" s="290"/>
      <c r="U325" s="291">
        <v>15040</v>
      </c>
      <c r="V325" s="143">
        <v>0</v>
      </c>
      <c r="W325" s="191">
        <f t="shared" si="262"/>
        <v>0</v>
      </c>
      <c r="X325" s="191">
        <f t="shared" si="263"/>
        <v>0</v>
      </c>
      <c r="Y325" s="192">
        <f t="shared" si="264"/>
        <v>0</v>
      </c>
      <c r="Z325" s="192">
        <f t="shared" si="265"/>
        <v>0</v>
      </c>
      <c r="AA325" s="308">
        <v>11298</v>
      </c>
      <c r="AB325" s="146"/>
      <c r="AC325" s="146"/>
      <c r="AD325" s="147"/>
      <c r="AE325" s="57"/>
      <c r="AF325" s="57"/>
      <c r="AG325" s="57"/>
      <c r="AH325" s="57"/>
      <c r="AI325" s="57"/>
      <c r="AJ325" s="57"/>
      <c r="AK325" s="57"/>
      <c r="AL325" s="57"/>
      <c r="AM325" s="57"/>
      <c r="AN325" s="57"/>
      <c r="AO325" s="57"/>
      <c r="AP325" s="57"/>
      <c r="AQ325" s="57"/>
      <c r="AR325" s="57"/>
      <c r="AS325" s="57"/>
      <c r="AT325" s="57"/>
      <c r="AU325" s="57"/>
      <c r="AV325" s="57"/>
      <c r="AW325" s="57"/>
      <c r="AX325" s="57"/>
      <c r="AY325" s="57"/>
      <c r="AZ325" s="57"/>
      <c r="BA325" s="57"/>
      <c r="BB325" s="57"/>
      <c r="BC325" s="57"/>
      <c r="BD325" s="57"/>
      <c r="BE325" s="57"/>
    </row>
    <row r="326" spans="1:57" ht="24.75" hidden="1" customHeight="1">
      <c r="A326" s="57"/>
      <c r="B326" s="150" t="s">
        <v>1420</v>
      </c>
      <c r="C326" s="150" t="s">
        <v>1421</v>
      </c>
      <c r="D326" s="190"/>
      <c r="E326" s="39" t="s">
        <v>1422</v>
      </c>
      <c r="F326" s="39" t="s">
        <v>76</v>
      </c>
      <c r="G326" s="39" t="s">
        <v>1414</v>
      </c>
      <c r="H326" s="39" t="s">
        <v>310</v>
      </c>
      <c r="I326" s="39" t="s">
        <v>1423</v>
      </c>
      <c r="J326" s="39"/>
      <c r="K326" s="39">
        <v>13</v>
      </c>
      <c r="L326" s="39"/>
      <c r="M326" s="39">
        <v>1000</v>
      </c>
      <c r="N326" s="39">
        <v>0.04</v>
      </c>
      <c r="O326" s="39"/>
      <c r="P326" s="288"/>
      <c r="Q326" s="38" t="s">
        <v>27</v>
      </c>
      <c r="R326" s="289">
        <v>890</v>
      </c>
      <c r="S326" s="290"/>
      <c r="T326" s="290"/>
      <c r="U326" s="291">
        <f t="shared" si="266"/>
        <v>0</v>
      </c>
      <c r="V326" s="143">
        <v>0</v>
      </c>
      <c r="W326" s="191">
        <f t="shared" si="262"/>
        <v>0</v>
      </c>
      <c r="X326" s="191">
        <f t="shared" si="263"/>
        <v>0</v>
      </c>
      <c r="Y326" s="192">
        <f t="shared" si="264"/>
        <v>0</v>
      </c>
      <c r="Z326" s="192">
        <f t="shared" si="265"/>
        <v>0</v>
      </c>
      <c r="AA326" s="308"/>
      <c r="AB326" s="146"/>
      <c r="AC326" s="146"/>
      <c r="AD326" s="147"/>
      <c r="AE326" s="57"/>
      <c r="AF326" s="57"/>
      <c r="AG326" s="57"/>
      <c r="AH326" s="57"/>
      <c r="AI326" s="57"/>
      <c r="AJ326" s="57"/>
      <c r="AK326" s="57"/>
      <c r="AL326" s="57"/>
      <c r="AM326" s="57"/>
      <c r="AN326" s="57"/>
      <c r="AO326" s="57"/>
      <c r="AP326" s="57"/>
      <c r="AQ326" s="57"/>
      <c r="AR326" s="57"/>
      <c r="AS326" s="57"/>
      <c r="AT326" s="57"/>
      <c r="AU326" s="57"/>
      <c r="AV326" s="57"/>
      <c r="AW326" s="57"/>
      <c r="AX326" s="57"/>
      <c r="AY326" s="57"/>
      <c r="AZ326" s="57"/>
      <c r="BA326" s="57"/>
      <c r="BB326" s="57"/>
      <c r="BC326" s="57"/>
      <c r="BD326" s="57"/>
      <c r="BE326" s="57"/>
    </row>
    <row r="327" spans="1:57" ht="24.75" customHeight="1">
      <c r="A327" s="57"/>
      <c r="B327" s="150" t="s">
        <v>1424</v>
      </c>
      <c r="C327" s="150" t="s">
        <v>1425</v>
      </c>
      <c r="D327" s="190"/>
      <c r="E327" s="39" t="s">
        <v>1426</v>
      </c>
      <c r="F327" s="39" t="s">
        <v>76</v>
      </c>
      <c r="G327" s="39" t="s">
        <v>1414</v>
      </c>
      <c r="H327" s="39" t="s">
        <v>310</v>
      </c>
      <c r="I327" s="39" t="s">
        <v>1427</v>
      </c>
      <c r="J327" s="39"/>
      <c r="K327" s="39">
        <v>15.5</v>
      </c>
      <c r="L327" s="39"/>
      <c r="M327" s="39">
        <v>40</v>
      </c>
      <c r="N327" s="39">
        <v>0.04</v>
      </c>
      <c r="O327" s="39"/>
      <c r="P327" s="288"/>
      <c r="Q327" s="38" t="s">
        <v>27</v>
      </c>
      <c r="R327" s="289">
        <v>566.1</v>
      </c>
      <c r="S327" s="290"/>
      <c r="T327" s="290"/>
      <c r="U327" s="291">
        <v>11322</v>
      </c>
      <c r="V327" s="143">
        <v>0</v>
      </c>
      <c r="W327" s="191">
        <f t="shared" si="262"/>
        <v>0</v>
      </c>
      <c r="X327" s="191">
        <f t="shared" si="263"/>
        <v>0</v>
      </c>
      <c r="Y327" s="192">
        <f t="shared" si="264"/>
        <v>0</v>
      </c>
      <c r="Z327" s="192">
        <f t="shared" si="265"/>
        <v>0</v>
      </c>
      <c r="AA327" s="308">
        <v>520</v>
      </c>
      <c r="AB327" s="146"/>
      <c r="AC327" s="146"/>
      <c r="AD327" s="147"/>
      <c r="AE327" s="57"/>
      <c r="AF327" s="57"/>
      <c r="AG327" s="57"/>
      <c r="AH327" s="57"/>
      <c r="AI327" s="57"/>
      <c r="AJ327" s="57"/>
      <c r="AK327" s="57"/>
      <c r="AL327" s="57"/>
      <c r="AM327" s="57"/>
      <c r="AN327" s="57"/>
      <c r="AO327" s="57"/>
      <c r="AP327" s="57"/>
      <c r="AQ327" s="57"/>
      <c r="AR327" s="57"/>
      <c r="AS327" s="57"/>
      <c r="AT327" s="57"/>
      <c r="AU327" s="57"/>
      <c r="AV327" s="57"/>
      <c r="AW327" s="57"/>
      <c r="AX327" s="57"/>
      <c r="AY327" s="57"/>
      <c r="AZ327" s="57"/>
      <c r="BA327" s="57"/>
      <c r="BB327" s="57"/>
      <c r="BC327" s="57"/>
      <c r="BD327" s="57"/>
      <c r="BE327" s="57"/>
    </row>
    <row r="328" spans="1:57" ht="24.75" customHeight="1">
      <c r="A328" s="57"/>
      <c r="B328" s="150" t="s">
        <v>1428</v>
      </c>
      <c r="C328" s="150" t="s">
        <v>1429</v>
      </c>
      <c r="D328" s="190"/>
      <c r="E328" s="39" t="s">
        <v>314</v>
      </c>
      <c r="F328" s="39" t="s">
        <v>76</v>
      </c>
      <c r="G328" s="39" t="s">
        <v>1414</v>
      </c>
      <c r="H328" s="39" t="s">
        <v>310</v>
      </c>
      <c r="I328" s="39" t="s">
        <v>1430</v>
      </c>
      <c r="J328" s="39"/>
      <c r="K328" s="39">
        <v>16.2</v>
      </c>
      <c r="L328" s="39"/>
      <c r="M328" s="39">
        <v>25</v>
      </c>
      <c r="N328" s="39">
        <v>0.04</v>
      </c>
      <c r="O328" s="39"/>
      <c r="P328" s="288"/>
      <c r="Q328" s="38" t="s">
        <v>27</v>
      </c>
      <c r="R328" s="289">
        <v>507.45</v>
      </c>
      <c r="S328" s="290"/>
      <c r="T328" s="290"/>
      <c r="U328" s="291">
        <v>12686.25</v>
      </c>
      <c r="V328" s="143">
        <v>0</v>
      </c>
      <c r="W328" s="191">
        <f t="shared" si="262"/>
        <v>0</v>
      </c>
      <c r="X328" s="191">
        <f t="shared" si="263"/>
        <v>0</v>
      </c>
      <c r="Y328" s="192">
        <f t="shared" si="264"/>
        <v>0</v>
      </c>
      <c r="Z328" s="192">
        <f t="shared" si="265"/>
        <v>0</v>
      </c>
      <c r="AA328" s="308">
        <v>2200</v>
      </c>
      <c r="AB328" s="146">
        <v>0</v>
      </c>
      <c r="AC328" s="146"/>
      <c r="AD328" s="147"/>
      <c r="AE328" s="57"/>
      <c r="AF328" s="57"/>
      <c r="AG328" s="57"/>
      <c r="AH328" s="57"/>
      <c r="AI328" s="57"/>
      <c r="AJ328" s="57"/>
      <c r="AK328" s="57"/>
      <c r="AL328" s="57"/>
      <c r="AM328" s="57"/>
      <c r="AN328" s="57"/>
      <c r="AO328" s="57"/>
      <c r="AP328" s="57"/>
      <c r="AQ328" s="57"/>
      <c r="AR328" s="57"/>
      <c r="AS328" s="57"/>
      <c r="AT328" s="57"/>
      <c r="AU328" s="57"/>
      <c r="AV328" s="57"/>
      <c r="AW328" s="57"/>
      <c r="AX328" s="57"/>
      <c r="AY328" s="57"/>
      <c r="AZ328" s="57"/>
      <c r="BA328" s="57"/>
      <c r="BB328" s="57"/>
      <c r="BC328" s="57"/>
      <c r="BD328" s="57"/>
      <c r="BE328" s="57"/>
    </row>
    <row r="329" spans="1:57" s="3" customFormat="1" ht="24.75" customHeight="1">
      <c r="A329" s="131"/>
      <c r="B329" s="158"/>
      <c r="C329" s="158" t="s">
        <v>316</v>
      </c>
      <c r="D329" s="159"/>
      <c r="E329" s="31"/>
      <c r="F329" s="31"/>
      <c r="G329" s="31"/>
      <c r="H329" s="31"/>
      <c r="I329" s="31"/>
      <c r="J329" s="31"/>
      <c r="K329" s="31"/>
      <c r="L329" s="31"/>
      <c r="M329" s="31"/>
      <c r="N329" s="31"/>
      <c r="O329" s="31"/>
      <c r="P329" s="30"/>
      <c r="Q329" s="30"/>
      <c r="R329" s="45"/>
      <c r="S329" s="45"/>
      <c r="T329" s="44"/>
      <c r="U329" s="44"/>
      <c r="V329" s="7"/>
      <c r="W329" s="7"/>
      <c r="X329" s="7"/>
      <c r="Y329" s="7"/>
      <c r="Z329" s="7"/>
      <c r="AA329" s="308"/>
      <c r="AB329" s="146">
        <v>0</v>
      </c>
      <c r="AC329" s="146"/>
      <c r="AD329" s="147"/>
      <c r="AE329" s="57"/>
      <c r="AF329" s="161"/>
      <c r="AG329" s="161"/>
      <c r="AH329" s="161"/>
      <c r="AI329" s="161"/>
      <c r="AJ329" s="161"/>
      <c r="AK329" s="161"/>
      <c r="AL329" s="161"/>
      <c r="AM329" s="161"/>
      <c r="AN329" s="161"/>
      <c r="AO329" s="161"/>
      <c r="AP329" s="161"/>
      <c r="AQ329" s="161"/>
      <c r="AR329" s="161"/>
      <c r="AS329" s="161"/>
      <c r="AT329" s="161"/>
      <c r="AU329" s="161"/>
      <c r="AV329" s="161"/>
      <c r="AW329" s="161"/>
      <c r="AX329" s="161"/>
      <c r="AY329" s="161"/>
      <c r="AZ329" s="161"/>
      <c r="BA329" s="161"/>
      <c r="BB329" s="161"/>
      <c r="BC329" s="161"/>
      <c r="BD329" s="161"/>
      <c r="BE329" s="161"/>
    </row>
    <row r="330" spans="1:57" ht="24.75" hidden="1" customHeight="1">
      <c r="A330" s="57"/>
      <c r="B330" s="141"/>
      <c r="C330" s="141" t="s">
        <v>317</v>
      </c>
      <c r="D330" s="162"/>
      <c r="E330" s="41"/>
      <c r="F330" s="41"/>
      <c r="G330" s="41"/>
      <c r="H330" s="41"/>
      <c r="I330" s="41"/>
      <c r="J330" s="41"/>
      <c r="K330" s="41"/>
      <c r="L330" s="41"/>
      <c r="M330" s="41"/>
      <c r="N330" s="41"/>
      <c r="O330" s="41"/>
      <c r="P330" s="37" t="s">
        <v>318</v>
      </c>
      <c r="Q330" s="38" t="s">
        <v>27</v>
      </c>
      <c r="R330" s="41"/>
      <c r="S330" s="41"/>
      <c r="T330" s="36">
        <v>49</v>
      </c>
      <c r="U330" s="41"/>
      <c r="V330" s="143">
        <v>0</v>
      </c>
      <c r="W330" s="144">
        <f>V330*T330</f>
        <v>0</v>
      </c>
      <c r="X330" s="144">
        <f>V330*U330</f>
        <v>0</v>
      </c>
      <c r="Y330" s="145">
        <f>K330*V330</f>
        <v>0</v>
      </c>
      <c r="Z330" s="145">
        <f>V330*L330</f>
        <v>0</v>
      </c>
      <c r="AA330" s="308"/>
      <c r="AB330" s="146">
        <v>0</v>
      </c>
      <c r="AC330" s="146"/>
      <c r="AD330" s="147"/>
      <c r="AE330" s="57"/>
      <c r="AF330" s="57"/>
      <c r="AG330" s="57"/>
      <c r="AH330" s="57"/>
      <c r="AI330" s="57"/>
      <c r="AJ330" s="57"/>
      <c r="AK330" s="57"/>
      <c r="AL330" s="57"/>
      <c r="AM330" s="57"/>
      <c r="AN330" s="57"/>
      <c r="AO330" s="57"/>
      <c r="AP330" s="57"/>
      <c r="AQ330" s="57"/>
      <c r="AR330" s="57"/>
      <c r="AS330" s="57"/>
      <c r="AT330" s="57"/>
      <c r="AU330" s="57"/>
      <c r="AV330" s="57"/>
      <c r="AW330" s="57"/>
      <c r="AX330" s="57"/>
      <c r="AY330" s="57"/>
      <c r="AZ330" s="57"/>
      <c r="BA330" s="57"/>
      <c r="BB330" s="57"/>
      <c r="BC330" s="57"/>
      <c r="BD330" s="57"/>
      <c r="BE330" s="57"/>
    </row>
    <row r="331" spans="1:57" ht="24.75" customHeight="1">
      <c r="A331" s="57"/>
      <c r="B331" s="150" t="s">
        <v>1854</v>
      </c>
      <c r="C331" s="150" t="s">
        <v>319</v>
      </c>
      <c r="D331" s="190"/>
      <c r="E331" s="39"/>
      <c r="F331" s="39"/>
      <c r="G331" s="39"/>
      <c r="H331" s="39"/>
      <c r="I331" s="39"/>
      <c r="J331" s="39"/>
      <c r="K331" s="39"/>
      <c r="L331" s="39"/>
      <c r="M331" s="39"/>
      <c r="N331" s="39"/>
      <c r="O331" s="39"/>
      <c r="P331" s="288" t="s">
        <v>318</v>
      </c>
      <c r="Q331" s="245" t="s">
        <v>1817</v>
      </c>
      <c r="R331" s="290"/>
      <c r="S331" s="290"/>
      <c r="T331" s="291">
        <f>R331*(1-$C$13)</f>
        <v>0</v>
      </c>
      <c r="U331" s="290"/>
      <c r="V331" s="143">
        <v>0</v>
      </c>
      <c r="W331" s="191">
        <f>V331*T331</f>
        <v>0</v>
      </c>
      <c r="X331" s="191">
        <f>V331*U331</f>
        <v>0</v>
      </c>
      <c r="Y331" s="192">
        <f>K331*V331</f>
        <v>0</v>
      </c>
      <c r="Z331" s="192">
        <f>V331*L331</f>
        <v>0</v>
      </c>
      <c r="AA331" s="308"/>
      <c r="AB331" s="146">
        <v>0</v>
      </c>
      <c r="AC331" s="146"/>
      <c r="AD331" s="147"/>
      <c r="AE331" s="57"/>
      <c r="AF331" s="57"/>
      <c r="AG331" s="57"/>
      <c r="AH331" s="57"/>
      <c r="AI331" s="57"/>
      <c r="AJ331" s="57"/>
      <c r="AK331" s="57"/>
      <c r="AL331" s="57"/>
      <c r="AM331" s="57"/>
      <c r="AN331" s="57"/>
      <c r="AO331" s="57"/>
      <c r="AP331" s="57"/>
      <c r="AQ331" s="57"/>
      <c r="AR331" s="57"/>
      <c r="AS331" s="57"/>
      <c r="AT331" s="57"/>
      <c r="AU331" s="57"/>
      <c r="AV331" s="57"/>
      <c r="AW331" s="57"/>
      <c r="AX331" s="57"/>
      <c r="AY331" s="57"/>
      <c r="AZ331" s="57"/>
      <c r="BA331" s="57"/>
      <c r="BB331" s="57"/>
      <c r="BC331" s="57"/>
      <c r="BD331" s="57"/>
      <c r="BE331" s="57"/>
    </row>
    <row r="332" spans="1:57" ht="24.75" customHeight="1">
      <c r="A332" s="57"/>
      <c r="B332" s="150" t="s">
        <v>1855</v>
      </c>
      <c r="C332" s="150" t="s">
        <v>320</v>
      </c>
      <c r="D332" s="190"/>
      <c r="E332" s="39"/>
      <c r="F332" s="39"/>
      <c r="G332" s="39"/>
      <c r="H332" s="39"/>
      <c r="I332" s="39"/>
      <c r="J332" s="39"/>
      <c r="K332" s="39"/>
      <c r="L332" s="39"/>
      <c r="M332" s="39"/>
      <c r="N332" s="39"/>
      <c r="O332" s="39"/>
      <c r="P332" s="288" t="s">
        <v>318</v>
      </c>
      <c r="Q332" s="245" t="s">
        <v>1817</v>
      </c>
      <c r="R332" s="290"/>
      <c r="S332" s="290"/>
      <c r="T332" s="291">
        <f>R332*(1-$C$13)</f>
        <v>0</v>
      </c>
      <c r="U332" s="290"/>
      <c r="V332" s="143">
        <v>0</v>
      </c>
      <c r="W332" s="191">
        <f>V332*T332</f>
        <v>0</v>
      </c>
      <c r="X332" s="191">
        <f>V332*U332</f>
        <v>0</v>
      </c>
      <c r="Y332" s="192">
        <f>K332*V332</f>
        <v>0</v>
      </c>
      <c r="Z332" s="192">
        <f>V332*L332</f>
        <v>0</v>
      </c>
      <c r="AA332" s="308"/>
      <c r="AB332" s="146">
        <v>0</v>
      </c>
      <c r="AC332" s="146"/>
      <c r="AD332" s="147"/>
      <c r="AE332" s="57"/>
      <c r="AF332" s="57"/>
      <c r="AG332" s="57"/>
      <c r="AH332" s="57"/>
      <c r="AI332" s="57"/>
      <c r="AJ332" s="57"/>
      <c r="AK332" s="57"/>
      <c r="AL332" s="57"/>
      <c r="AM332" s="57"/>
      <c r="AN332" s="57"/>
      <c r="AO332" s="57"/>
      <c r="AP332" s="57"/>
      <c r="AQ332" s="57"/>
      <c r="AR332" s="57"/>
      <c r="AS332" s="57"/>
      <c r="AT332" s="57"/>
      <c r="AU332" s="57"/>
      <c r="AV332" s="57"/>
      <c r="AW332" s="57"/>
      <c r="AX332" s="57"/>
      <c r="AY332" s="57"/>
      <c r="AZ332" s="57"/>
      <c r="BA332" s="57"/>
      <c r="BB332" s="57"/>
      <c r="BC332" s="57"/>
      <c r="BD332" s="57"/>
      <c r="BE332" s="57"/>
    </row>
    <row r="333" spans="1:57" ht="26.25" customHeight="1">
      <c r="A333" s="57"/>
      <c r="B333" s="150" t="s">
        <v>1856</v>
      </c>
      <c r="C333" s="150" t="s">
        <v>321</v>
      </c>
      <c r="D333" s="190"/>
      <c r="E333" s="290"/>
      <c r="F333" s="290"/>
      <c r="G333" s="290"/>
      <c r="H333" s="290"/>
      <c r="I333" s="290"/>
      <c r="J333" s="290"/>
      <c r="K333" s="290"/>
      <c r="L333" s="290"/>
      <c r="M333" s="290"/>
      <c r="N333" s="290"/>
      <c r="O333" s="290"/>
      <c r="P333" s="288" t="s">
        <v>318</v>
      </c>
      <c r="Q333" s="245" t="s">
        <v>1817</v>
      </c>
      <c r="R333" s="290"/>
      <c r="S333" s="290"/>
      <c r="T333" s="291">
        <v>229</v>
      </c>
      <c r="U333" s="290"/>
      <c r="V333" s="143">
        <v>0</v>
      </c>
      <c r="W333" s="191">
        <f>V333*T333</f>
        <v>0</v>
      </c>
      <c r="X333" s="191">
        <f>V333*U333</f>
        <v>0</v>
      </c>
      <c r="Y333" s="192">
        <f>K333*V333</f>
        <v>0</v>
      </c>
      <c r="Z333" s="192">
        <f>V333*L333</f>
        <v>0</v>
      </c>
      <c r="AA333" s="308"/>
      <c r="AB333" s="146">
        <v>0</v>
      </c>
      <c r="AC333" s="146"/>
      <c r="AD333" s="147"/>
      <c r="AE333" s="57"/>
      <c r="AF333" s="57"/>
      <c r="AG333" s="57"/>
      <c r="AH333" s="57"/>
      <c r="AI333" s="57"/>
      <c r="AJ333" s="57"/>
      <c r="AK333" s="57"/>
      <c r="AL333" s="57"/>
      <c r="AM333" s="57"/>
      <c r="AN333" s="57"/>
      <c r="AO333" s="57"/>
      <c r="AP333" s="57"/>
      <c r="AQ333" s="57"/>
      <c r="AR333" s="57"/>
      <c r="AS333" s="57"/>
      <c r="AT333" s="57"/>
      <c r="AU333" s="57"/>
      <c r="AV333" s="57"/>
      <c r="AW333" s="57"/>
      <c r="AX333" s="57"/>
      <c r="AY333" s="57"/>
      <c r="AZ333" s="57"/>
      <c r="BA333" s="57"/>
      <c r="BB333" s="57"/>
      <c r="BC333" s="57"/>
      <c r="BD333" s="57"/>
      <c r="BE333" s="57"/>
    </row>
    <row r="334" spans="1:57" ht="24.75" customHeight="1">
      <c r="A334" s="57"/>
      <c r="B334" s="150" t="s">
        <v>1857</v>
      </c>
      <c r="C334" s="150" t="s">
        <v>322</v>
      </c>
      <c r="D334" s="190"/>
      <c r="E334" s="290"/>
      <c r="F334" s="290"/>
      <c r="G334" s="290"/>
      <c r="H334" s="290"/>
      <c r="I334" s="290"/>
      <c r="J334" s="290"/>
      <c r="K334" s="290"/>
      <c r="L334" s="290"/>
      <c r="M334" s="290"/>
      <c r="N334" s="290"/>
      <c r="O334" s="290"/>
      <c r="P334" s="288" t="s">
        <v>318</v>
      </c>
      <c r="Q334" s="245" t="s">
        <v>1817</v>
      </c>
      <c r="R334" s="290"/>
      <c r="S334" s="290"/>
      <c r="T334" s="291">
        <v>269</v>
      </c>
      <c r="U334" s="290"/>
      <c r="V334" s="143">
        <v>0</v>
      </c>
      <c r="W334" s="191">
        <f>V334*T334</f>
        <v>0</v>
      </c>
      <c r="X334" s="191">
        <f>V334*U334</f>
        <v>0</v>
      </c>
      <c r="Y334" s="192">
        <f>K334*V334</f>
        <v>0</v>
      </c>
      <c r="Z334" s="192">
        <f>V334*L334</f>
        <v>0</v>
      </c>
      <c r="AA334" s="308"/>
      <c r="AB334" s="146">
        <v>0</v>
      </c>
      <c r="AC334" s="146"/>
      <c r="AD334" s="147"/>
      <c r="AE334" s="57"/>
      <c r="AF334" s="57"/>
      <c r="AG334" s="57"/>
      <c r="AH334" s="57"/>
      <c r="AI334" s="57"/>
      <c r="AJ334" s="57"/>
      <c r="AK334" s="57"/>
      <c r="AL334" s="57"/>
      <c r="AM334" s="57"/>
      <c r="AN334" s="57"/>
      <c r="AO334" s="57"/>
      <c r="AP334" s="57"/>
      <c r="AQ334" s="57"/>
      <c r="AR334" s="57"/>
      <c r="AS334" s="57"/>
      <c r="AT334" s="57"/>
      <c r="AU334" s="57"/>
      <c r="AV334" s="57"/>
      <c r="AW334" s="57"/>
      <c r="AX334" s="57"/>
      <c r="AY334" s="57"/>
      <c r="AZ334" s="57"/>
      <c r="BA334" s="57"/>
      <c r="BB334" s="57"/>
      <c r="BC334" s="57"/>
      <c r="BD334" s="57"/>
      <c r="BE334" s="57"/>
    </row>
    <row r="335" spans="1:57" s="3" customFormat="1" ht="24.75" customHeight="1">
      <c r="A335" s="161"/>
      <c r="B335" s="176"/>
      <c r="C335" s="158" t="s">
        <v>323</v>
      </c>
      <c r="D335" s="7"/>
      <c r="E335" s="31"/>
      <c r="F335" s="31"/>
      <c r="G335" s="31"/>
      <c r="H335" s="31"/>
      <c r="I335" s="31"/>
      <c r="J335" s="31"/>
      <c r="K335" s="31"/>
      <c r="L335" s="31"/>
      <c r="M335" s="31"/>
      <c r="N335" s="31"/>
      <c r="O335" s="31"/>
      <c r="P335" s="30"/>
      <c r="Q335" s="30"/>
      <c r="R335" s="45"/>
      <c r="S335" s="45"/>
      <c r="T335" s="44"/>
      <c r="U335" s="44"/>
      <c r="V335" s="7"/>
      <c r="W335" s="7"/>
      <c r="X335" s="7"/>
      <c r="Y335" s="7"/>
      <c r="Z335" s="7"/>
      <c r="AA335" s="307"/>
      <c r="AB335" s="172">
        <v>0</v>
      </c>
      <c r="AC335" s="146"/>
      <c r="AD335" s="147"/>
      <c r="AE335" s="57"/>
      <c r="AF335" s="161"/>
      <c r="AG335" s="161"/>
      <c r="AH335" s="161"/>
      <c r="AI335" s="161"/>
      <c r="AJ335" s="161"/>
      <c r="AK335" s="161"/>
      <c r="AL335" s="161"/>
      <c r="AM335" s="161"/>
      <c r="AN335" s="161"/>
      <c r="AO335" s="161"/>
      <c r="AP335" s="161"/>
      <c r="AQ335" s="161"/>
      <c r="AR335" s="161"/>
      <c r="AS335" s="161"/>
      <c r="AT335" s="161"/>
      <c r="AU335" s="161"/>
      <c r="AV335" s="161"/>
      <c r="AW335" s="161"/>
      <c r="AX335" s="161"/>
      <c r="AY335" s="161"/>
      <c r="AZ335" s="161"/>
      <c r="BA335" s="161"/>
      <c r="BB335" s="161"/>
      <c r="BC335" s="161"/>
      <c r="BD335" s="161"/>
      <c r="BE335" s="161"/>
    </row>
    <row r="336" spans="1:57" ht="24.75" customHeight="1">
      <c r="A336" s="57"/>
      <c r="B336" s="150"/>
      <c r="C336" s="150" t="s">
        <v>324</v>
      </c>
      <c r="D336" s="190"/>
      <c r="E336" s="290"/>
      <c r="F336" s="290"/>
      <c r="G336" s="290"/>
      <c r="H336" s="290"/>
      <c r="I336" s="290"/>
      <c r="J336" s="290"/>
      <c r="K336" s="290"/>
      <c r="L336" s="290"/>
      <c r="M336" s="290"/>
      <c r="N336" s="290"/>
      <c r="O336" s="290"/>
      <c r="P336" s="288" t="s">
        <v>318</v>
      </c>
      <c r="Q336" s="38" t="s">
        <v>27</v>
      </c>
      <c r="R336" s="290"/>
      <c r="S336" s="290"/>
      <c r="T336" s="291">
        <v>709</v>
      </c>
      <c r="U336" s="290"/>
      <c r="V336" s="143">
        <v>0</v>
      </c>
      <c r="W336" s="191">
        <f t="shared" ref="W336:W343" si="267">V336*T336</f>
        <v>0</v>
      </c>
      <c r="X336" s="191">
        <f t="shared" ref="X336:X343" si="268">V336*U336</f>
        <v>0</v>
      </c>
      <c r="Y336" s="192">
        <f t="shared" ref="Y336:Y343" si="269">K336*V336</f>
        <v>0</v>
      </c>
      <c r="Z336" s="192">
        <f t="shared" ref="Z336:Z343" si="270">V336*L336</f>
        <v>0</v>
      </c>
      <c r="AA336" s="211"/>
      <c r="AB336" s="146">
        <v>0</v>
      </c>
      <c r="AC336" s="146"/>
      <c r="AD336" s="147"/>
      <c r="AE336" s="57"/>
      <c r="AF336" s="57"/>
      <c r="AG336" s="57"/>
      <c r="AH336" s="57"/>
      <c r="AI336" s="57"/>
      <c r="AJ336" s="57"/>
      <c r="AK336" s="57"/>
      <c r="AL336" s="57"/>
      <c r="AM336" s="57"/>
      <c r="AN336" s="57"/>
      <c r="AO336" s="57"/>
      <c r="AP336" s="57"/>
      <c r="AQ336" s="57"/>
      <c r="AR336" s="57"/>
      <c r="AS336" s="57"/>
      <c r="AT336" s="57"/>
      <c r="AU336" s="57"/>
      <c r="AV336" s="57"/>
      <c r="AW336" s="57"/>
      <c r="AX336" s="57"/>
      <c r="AY336" s="57"/>
      <c r="AZ336" s="57"/>
      <c r="BA336" s="57"/>
      <c r="BB336" s="57"/>
      <c r="BC336" s="57"/>
      <c r="BD336" s="57"/>
      <c r="BE336" s="57"/>
    </row>
    <row r="337" spans="1:57" ht="24.75" customHeight="1">
      <c r="A337" s="57"/>
      <c r="B337" s="150"/>
      <c r="C337" s="150" t="s">
        <v>325</v>
      </c>
      <c r="D337" s="190"/>
      <c r="E337" s="290"/>
      <c r="F337" s="290"/>
      <c r="G337" s="290"/>
      <c r="H337" s="290"/>
      <c r="I337" s="290"/>
      <c r="J337" s="290"/>
      <c r="K337" s="290"/>
      <c r="L337" s="290"/>
      <c r="M337" s="290"/>
      <c r="N337" s="290"/>
      <c r="O337" s="290"/>
      <c r="P337" s="288" t="s">
        <v>318</v>
      </c>
      <c r="Q337" s="38" t="s">
        <v>27</v>
      </c>
      <c r="R337" s="290"/>
      <c r="S337" s="290"/>
      <c r="T337" s="291">
        <v>290</v>
      </c>
      <c r="U337" s="290"/>
      <c r="V337" s="143">
        <v>0</v>
      </c>
      <c r="W337" s="191">
        <f t="shared" si="267"/>
        <v>0</v>
      </c>
      <c r="X337" s="191">
        <f t="shared" si="268"/>
        <v>0</v>
      </c>
      <c r="Y337" s="192">
        <f t="shared" si="269"/>
        <v>0</v>
      </c>
      <c r="Z337" s="192">
        <f t="shared" si="270"/>
        <v>0</v>
      </c>
      <c r="AA337" s="211"/>
      <c r="AB337" s="146">
        <v>0</v>
      </c>
      <c r="AC337" s="146"/>
      <c r="AD337" s="147"/>
      <c r="AE337" s="57"/>
      <c r="AF337" s="57"/>
      <c r="AG337" s="57"/>
      <c r="AH337" s="57"/>
      <c r="AI337" s="57"/>
      <c r="AJ337" s="57"/>
      <c r="AK337" s="57"/>
      <c r="AL337" s="57"/>
      <c r="AM337" s="57"/>
      <c r="AN337" s="57"/>
      <c r="AO337" s="57"/>
      <c r="AP337" s="57"/>
      <c r="AQ337" s="57"/>
      <c r="AR337" s="57"/>
      <c r="AS337" s="57"/>
      <c r="AT337" s="57"/>
      <c r="AU337" s="57"/>
      <c r="AV337" s="57"/>
      <c r="AW337" s="57"/>
      <c r="AX337" s="57"/>
      <c r="AY337" s="57"/>
      <c r="AZ337" s="57"/>
      <c r="BA337" s="57"/>
      <c r="BB337" s="57"/>
      <c r="BC337" s="57"/>
      <c r="BD337" s="57"/>
      <c r="BE337" s="57"/>
    </row>
    <row r="338" spans="1:57" ht="24.75" customHeight="1">
      <c r="A338" s="57"/>
      <c r="B338" s="150"/>
      <c r="C338" s="150" t="s">
        <v>326</v>
      </c>
      <c r="D338" s="190"/>
      <c r="E338" s="290"/>
      <c r="F338" s="290"/>
      <c r="G338" s="290"/>
      <c r="H338" s="290"/>
      <c r="I338" s="290"/>
      <c r="J338" s="290"/>
      <c r="K338" s="290"/>
      <c r="L338" s="290"/>
      <c r="M338" s="290"/>
      <c r="N338" s="290"/>
      <c r="O338" s="290"/>
      <c r="P338" s="288" t="s">
        <v>318</v>
      </c>
      <c r="Q338" s="38" t="s">
        <v>27</v>
      </c>
      <c r="R338" s="290"/>
      <c r="S338" s="290"/>
      <c r="T338" s="291">
        <v>709</v>
      </c>
      <c r="U338" s="290"/>
      <c r="V338" s="143">
        <v>0</v>
      </c>
      <c r="W338" s="191">
        <f t="shared" si="267"/>
        <v>0</v>
      </c>
      <c r="X338" s="191">
        <f t="shared" si="268"/>
        <v>0</v>
      </c>
      <c r="Y338" s="192">
        <f t="shared" si="269"/>
        <v>0</v>
      </c>
      <c r="Z338" s="192">
        <f t="shared" si="270"/>
        <v>0</v>
      </c>
      <c r="AA338" s="219"/>
      <c r="AB338" s="146">
        <v>0</v>
      </c>
      <c r="AC338" s="146"/>
      <c r="AD338" s="147"/>
      <c r="AE338" s="57"/>
      <c r="AF338" s="57"/>
      <c r="AG338" s="57"/>
      <c r="AH338" s="57"/>
      <c r="AI338" s="57"/>
      <c r="AJ338" s="57"/>
      <c r="AK338" s="57"/>
      <c r="AL338" s="57"/>
      <c r="AM338" s="57"/>
      <c r="AN338" s="57"/>
      <c r="AO338" s="57"/>
      <c r="AP338" s="57"/>
      <c r="AQ338" s="57"/>
      <c r="AR338" s="57"/>
      <c r="AS338" s="57"/>
      <c r="AT338" s="57"/>
      <c r="AU338" s="57"/>
      <c r="AV338" s="57"/>
      <c r="AW338" s="57"/>
      <c r="AX338" s="57"/>
      <c r="AY338" s="57"/>
      <c r="AZ338" s="57"/>
      <c r="BA338" s="57"/>
      <c r="BB338" s="57"/>
      <c r="BC338" s="57"/>
      <c r="BD338" s="57"/>
      <c r="BE338" s="57"/>
    </row>
    <row r="339" spans="1:57" ht="24.75" customHeight="1">
      <c r="A339" s="57"/>
      <c r="B339" s="150"/>
      <c r="C339" s="150" t="s">
        <v>327</v>
      </c>
      <c r="D339" s="190"/>
      <c r="E339" s="290"/>
      <c r="F339" s="290"/>
      <c r="G339" s="290"/>
      <c r="H339" s="290"/>
      <c r="I339" s="290"/>
      <c r="J339" s="290"/>
      <c r="K339" s="290"/>
      <c r="L339" s="290"/>
      <c r="M339" s="290"/>
      <c r="N339" s="290"/>
      <c r="O339" s="290"/>
      <c r="P339" s="288" t="s">
        <v>318</v>
      </c>
      <c r="Q339" s="38" t="s">
        <v>27</v>
      </c>
      <c r="R339" s="290"/>
      <c r="S339" s="290"/>
      <c r="T339" s="291">
        <v>659</v>
      </c>
      <c r="U339" s="290"/>
      <c r="V339" s="143">
        <v>0</v>
      </c>
      <c r="W339" s="191">
        <f t="shared" si="267"/>
        <v>0</v>
      </c>
      <c r="X339" s="191">
        <f t="shared" si="268"/>
        <v>0</v>
      </c>
      <c r="Y339" s="192">
        <f t="shared" si="269"/>
        <v>0</v>
      </c>
      <c r="Z339" s="192">
        <f t="shared" si="270"/>
        <v>0</v>
      </c>
      <c r="AA339" s="211"/>
      <c r="AB339" s="146">
        <v>0</v>
      </c>
      <c r="AC339" s="146"/>
      <c r="AD339" s="147"/>
      <c r="AE339" s="57"/>
      <c r="AF339" s="57"/>
      <c r="AG339" s="57"/>
      <c r="AH339" s="57"/>
      <c r="AI339" s="57"/>
      <c r="AJ339" s="57"/>
      <c r="AK339" s="57"/>
      <c r="AL339" s="57"/>
      <c r="AM339" s="57"/>
      <c r="AN339" s="57"/>
      <c r="AO339" s="57"/>
      <c r="AP339" s="57"/>
      <c r="AQ339" s="57"/>
      <c r="AR339" s="57"/>
      <c r="AS339" s="57"/>
      <c r="AT339" s="57"/>
      <c r="AU339" s="57"/>
      <c r="AV339" s="57"/>
      <c r="AW339" s="57"/>
      <c r="AX339" s="57"/>
      <c r="AY339" s="57"/>
      <c r="AZ339" s="57"/>
      <c r="BA339" s="57"/>
      <c r="BB339" s="57"/>
      <c r="BC339" s="57"/>
      <c r="BD339" s="57"/>
      <c r="BE339" s="57"/>
    </row>
    <row r="340" spans="1:57" ht="24.75" customHeight="1">
      <c r="A340" s="57"/>
      <c r="B340" s="150"/>
      <c r="C340" s="150" t="s">
        <v>328</v>
      </c>
      <c r="D340" s="190"/>
      <c r="E340" s="290"/>
      <c r="F340" s="290"/>
      <c r="G340" s="290"/>
      <c r="H340" s="290"/>
      <c r="I340" s="290"/>
      <c r="J340" s="290"/>
      <c r="K340" s="290"/>
      <c r="L340" s="290"/>
      <c r="M340" s="290"/>
      <c r="N340" s="290"/>
      <c r="O340" s="290"/>
      <c r="P340" s="288" t="s">
        <v>318</v>
      </c>
      <c r="Q340" s="38" t="s">
        <v>27</v>
      </c>
      <c r="R340" s="290"/>
      <c r="S340" s="290"/>
      <c r="T340" s="291">
        <v>679</v>
      </c>
      <c r="U340" s="290"/>
      <c r="V340" s="143">
        <v>0</v>
      </c>
      <c r="W340" s="191">
        <f t="shared" si="267"/>
        <v>0</v>
      </c>
      <c r="X340" s="191">
        <f t="shared" si="268"/>
        <v>0</v>
      </c>
      <c r="Y340" s="192">
        <f t="shared" si="269"/>
        <v>0</v>
      </c>
      <c r="Z340" s="192">
        <f t="shared" si="270"/>
        <v>0</v>
      </c>
      <c r="AA340" s="211"/>
      <c r="AB340" s="146">
        <v>0</v>
      </c>
      <c r="AC340" s="146"/>
      <c r="AD340" s="147"/>
      <c r="AE340" s="57"/>
      <c r="AF340" s="57"/>
      <c r="AG340" s="57"/>
      <c r="AH340" s="57"/>
      <c r="AI340" s="57"/>
      <c r="AJ340" s="57"/>
      <c r="AK340" s="57"/>
      <c r="AL340" s="57"/>
      <c r="AM340" s="57"/>
      <c r="AN340" s="57"/>
      <c r="AO340" s="57"/>
      <c r="AP340" s="57"/>
      <c r="AQ340" s="57"/>
      <c r="AR340" s="57"/>
      <c r="AS340" s="57"/>
      <c r="AT340" s="57"/>
      <c r="AU340" s="57"/>
      <c r="AV340" s="57"/>
      <c r="AW340" s="57"/>
      <c r="AX340" s="57"/>
      <c r="AY340" s="57"/>
      <c r="AZ340" s="57"/>
      <c r="BA340" s="57"/>
      <c r="BB340" s="57"/>
      <c r="BC340" s="57"/>
      <c r="BD340" s="57"/>
      <c r="BE340" s="57"/>
    </row>
    <row r="341" spans="1:57" ht="24.75" customHeight="1">
      <c r="A341" s="57"/>
      <c r="B341" s="150"/>
      <c r="C341" s="150" t="s">
        <v>329</v>
      </c>
      <c r="D341" s="190"/>
      <c r="E341" s="290"/>
      <c r="F341" s="290"/>
      <c r="G341" s="290"/>
      <c r="H341" s="290"/>
      <c r="I341" s="290"/>
      <c r="J341" s="290"/>
      <c r="K341" s="290"/>
      <c r="L341" s="290"/>
      <c r="M341" s="290"/>
      <c r="N341" s="290"/>
      <c r="O341" s="290"/>
      <c r="P341" s="288" t="s">
        <v>318</v>
      </c>
      <c r="Q341" s="38" t="s">
        <v>27</v>
      </c>
      <c r="R341" s="290"/>
      <c r="S341" s="290"/>
      <c r="T341" s="291">
        <v>659</v>
      </c>
      <c r="U341" s="290"/>
      <c r="V341" s="143">
        <v>0</v>
      </c>
      <c r="W341" s="191">
        <f t="shared" si="267"/>
        <v>0</v>
      </c>
      <c r="X341" s="191">
        <f t="shared" si="268"/>
        <v>0</v>
      </c>
      <c r="Y341" s="192">
        <f t="shared" si="269"/>
        <v>0</v>
      </c>
      <c r="Z341" s="192">
        <f t="shared" si="270"/>
        <v>0</v>
      </c>
      <c r="AA341" s="211"/>
      <c r="AB341" s="146">
        <v>0</v>
      </c>
      <c r="AC341" s="146"/>
      <c r="AD341" s="147"/>
      <c r="AE341" s="57"/>
      <c r="AF341" s="57"/>
      <c r="AG341" s="57"/>
      <c r="AH341" s="57"/>
      <c r="AI341" s="57"/>
      <c r="AJ341" s="57"/>
      <c r="AK341" s="57"/>
      <c r="AL341" s="57"/>
      <c r="AM341" s="57"/>
      <c r="AN341" s="57"/>
      <c r="AO341" s="57"/>
      <c r="AP341" s="57"/>
      <c r="AQ341" s="57"/>
      <c r="AR341" s="57"/>
      <c r="AS341" s="57"/>
      <c r="AT341" s="57"/>
      <c r="AU341" s="57"/>
      <c r="AV341" s="57"/>
      <c r="AW341" s="57"/>
      <c r="AX341" s="57"/>
      <c r="AY341" s="57"/>
      <c r="AZ341" s="57"/>
      <c r="BA341" s="57"/>
      <c r="BB341" s="57"/>
      <c r="BC341" s="57"/>
      <c r="BD341" s="57"/>
      <c r="BE341" s="57"/>
    </row>
    <row r="342" spans="1:57" ht="24.75" customHeight="1">
      <c r="A342" s="57"/>
      <c r="B342" s="150"/>
      <c r="C342" s="150" t="s">
        <v>330</v>
      </c>
      <c r="D342" s="190"/>
      <c r="E342" s="290"/>
      <c r="F342" s="290"/>
      <c r="G342" s="290"/>
      <c r="H342" s="290"/>
      <c r="I342" s="290"/>
      <c r="J342" s="290"/>
      <c r="K342" s="290"/>
      <c r="L342" s="290"/>
      <c r="M342" s="290"/>
      <c r="N342" s="290"/>
      <c r="O342" s="290"/>
      <c r="P342" s="288" t="s">
        <v>318</v>
      </c>
      <c r="Q342" s="38" t="s">
        <v>27</v>
      </c>
      <c r="R342" s="290"/>
      <c r="S342" s="290"/>
      <c r="T342" s="291">
        <v>709</v>
      </c>
      <c r="U342" s="290"/>
      <c r="V342" s="143">
        <v>0</v>
      </c>
      <c r="W342" s="191">
        <f t="shared" si="267"/>
        <v>0</v>
      </c>
      <c r="X342" s="191">
        <f t="shared" si="268"/>
        <v>0</v>
      </c>
      <c r="Y342" s="192">
        <f t="shared" si="269"/>
        <v>0</v>
      </c>
      <c r="Z342" s="192">
        <f t="shared" si="270"/>
        <v>0</v>
      </c>
      <c r="AA342" s="211"/>
      <c r="AB342" s="146">
        <v>0</v>
      </c>
      <c r="AC342" s="146"/>
      <c r="AD342" s="147"/>
      <c r="AE342" s="57"/>
      <c r="AF342" s="57"/>
      <c r="AG342" s="57"/>
      <c r="AH342" s="57"/>
      <c r="AI342" s="57"/>
      <c r="AJ342" s="57"/>
      <c r="AK342" s="57"/>
      <c r="AL342" s="57"/>
      <c r="AM342" s="57"/>
      <c r="AN342" s="57"/>
      <c r="AO342" s="57"/>
      <c r="AP342" s="57"/>
      <c r="AQ342" s="57"/>
      <c r="AR342" s="57"/>
      <c r="AS342" s="57"/>
      <c r="AT342" s="57"/>
      <c r="AU342" s="57"/>
      <c r="AV342" s="57"/>
      <c r="AW342" s="57"/>
      <c r="AX342" s="57"/>
      <c r="AY342" s="57"/>
      <c r="AZ342" s="57"/>
      <c r="BA342" s="57"/>
      <c r="BB342" s="57"/>
      <c r="BC342" s="57"/>
      <c r="BD342" s="57"/>
      <c r="BE342" s="57"/>
    </row>
    <row r="343" spans="1:57" ht="24.75" customHeight="1">
      <c r="A343" s="57"/>
      <c r="B343" s="150"/>
      <c r="C343" s="150" t="s">
        <v>331</v>
      </c>
      <c r="D343" s="190"/>
      <c r="E343" s="290"/>
      <c r="F343" s="290"/>
      <c r="G343" s="290"/>
      <c r="H343" s="290"/>
      <c r="I343" s="290"/>
      <c r="J343" s="290"/>
      <c r="K343" s="290"/>
      <c r="L343" s="290"/>
      <c r="M343" s="290"/>
      <c r="N343" s="290"/>
      <c r="O343" s="290"/>
      <c r="P343" s="288" t="s">
        <v>318</v>
      </c>
      <c r="Q343" s="38" t="s">
        <v>27</v>
      </c>
      <c r="R343" s="290"/>
      <c r="S343" s="290"/>
      <c r="T343" s="291">
        <v>809</v>
      </c>
      <c r="U343" s="290"/>
      <c r="V343" s="143">
        <v>0</v>
      </c>
      <c r="W343" s="191">
        <f t="shared" si="267"/>
        <v>0</v>
      </c>
      <c r="X343" s="191">
        <f t="shared" si="268"/>
        <v>0</v>
      </c>
      <c r="Y343" s="192">
        <f t="shared" si="269"/>
        <v>0</v>
      </c>
      <c r="Z343" s="192">
        <f t="shared" si="270"/>
        <v>0</v>
      </c>
      <c r="AA343" s="211"/>
      <c r="AB343" s="146">
        <v>0</v>
      </c>
      <c r="AC343" s="146"/>
      <c r="AD343" s="147"/>
      <c r="AE343" s="57"/>
      <c r="AF343" s="57"/>
      <c r="AG343" s="57"/>
      <c r="AH343" s="57"/>
      <c r="AI343" s="57"/>
      <c r="AJ343" s="57"/>
      <c r="AK343" s="57"/>
      <c r="AL343" s="57"/>
      <c r="AM343" s="57"/>
      <c r="AN343" s="57"/>
      <c r="AO343" s="57"/>
      <c r="AP343" s="57"/>
      <c r="AQ343" s="57"/>
      <c r="AR343" s="57"/>
      <c r="AS343" s="57"/>
      <c r="AT343" s="57"/>
      <c r="AU343" s="57"/>
      <c r="AV343" s="57"/>
      <c r="AW343" s="57"/>
      <c r="AX343" s="57"/>
      <c r="AY343" s="57"/>
      <c r="AZ343" s="57"/>
      <c r="BA343" s="57"/>
      <c r="BB343" s="57"/>
      <c r="BC343" s="57"/>
      <c r="BD343" s="57"/>
      <c r="BE343" s="57"/>
    </row>
    <row r="344" spans="1:57" s="3" customFormat="1" ht="24.75" customHeight="1">
      <c r="A344" s="161"/>
      <c r="B344" s="176"/>
      <c r="C344" s="158" t="s">
        <v>332</v>
      </c>
      <c r="D344" s="159"/>
      <c r="E344" s="31"/>
      <c r="F344" s="31"/>
      <c r="G344" s="31"/>
      <c r="H344" s="31"/>
      <c r="I344" s="31"/>
      <c r="J344" s="31"/>
      <c r="K344" s="31"/>
      <c r="L344" s="31"/>
      <c r="M344" s="31"/>
      <c r="N344" s="31"/>
      <c r="O344" s="31"/>
      <c r="P344" s="30"/>
      <c r="Q344" s="30"/>
      <c r="R344" s="45"/>
      <c r="S344" s="45"/>
      <c r="T344" s="44"/>
      <c r="U344" s="44"/>
      <c r="V344" s="7"/>
      <c r="W344" s="7"/>
      <c r="X344" s="7"/>
      <c r="Y344" s="7"/>
      <c r="Z344" s="7"/>
      <c r="AA344" s="211"/>
      <c r="AB344" s="146">
        <v>0</v>
      </c>
      <c r="AC344" s="146"/>
      <c r="AD344" s="147"/>
      <c r="AE344" s="57"/>
      <c r="AF344" s="161"/>
      <c r="AG344" s="161"/>
      <c r="AH344" s="161"/>
      <c r="AI344" s="161"/>
      <c r="AJ344" s="161"/>
      <c r="AK344" s="161"/>
      <c r="AL344" s="161"/>
      <c r="AM344" s="161"/>
      <c r="AN344" s="161"/>
      <c r="AO344" s="161"/>
      <c r="AP344" s="161"/>
      <c r="AQ344" s="161"/>
      <c r="AR344" s="161"/>
      <c r="AS344" s="161"/>
      <c r="AT344" s="161"/>
      <c r="AU344" s="161"/>
      <c r="AV344" s="161"/>
      <c r="AW344" s="161"/>
      <c r="AX344" s="161"/>
      <c r="AY344" s="161"/>
      <c r="AZ344" s="161"/>
      <c r="BA344" s="161"/>
      <c r="BB344" s="161"/>
      <c r="BC344" s="161"/>
      <c r="BD344" s="161"/>
      <c r="BE344" s="161"/>
    </row>
    <row r="345" spans="1:57" ht="24.75" customHeight="1">
      <c r="A345" s="57"/>
      <c r="B345" s="150"/>
      <c r="C345" s="150" t="s">
        <v>333</v>
      </c>
      <c r="D345" s="190"/>
      <c r="E345" s="290"/>
      <c r="F345" s="290"/>
      <c r="G345" s="290"/>
      <c r="H345" s="290"/>
      <c r="I345" s="290"/>
      <c r="J345" s="290"/>
      <c r="K345" s="290"/>
      <c r="L345" s="290"/>
      <c r="M345" s="290"/>
      <c r="N345" s="290"/>
      <c r="O345" s="290"/>
      <c r="P345" s="288" t="s">
        <v>318</v>
      </c>
      <c r="Q345" s="38" t="s">
        <v>27</v>
      </c>
      <c r="R345" s="290"/>
      <c r="S345" s="290"/>
      <c r="T345" s="291">
        <v>480</v>
      </c>
      <c r="U345" s="291">
        <f>S345*(1-$C$13)</f>
        <v>0</v>
      </c>
      <c r="V345" s="143">
        <v>0</v>
      </c>
      <c r="W345" s="191">
        <f>V345*T345</f>
        <v>0</v>
      </c>
      <c r="X345" s="191">
        <f t="shared" ref="X345:X369" si="271">V345*U345</f>
        <v>0</v>
      </c>
      <c r="Y345" s="192">
        <f t="shared" ref="Y345:Y369" si="272">K345*V345</f>
        <v>0</v>
      </c>
      <c r="Z345" s="192">
        <f t="shared" ref="Z345:Z369" si="273">V345*L345</f>
        <v>0</v>
      </c>
      <c r="AA345" s="211"/>
      <c r="AB345" s="146">
        <v>0</v>
      </c>
      <c r="AC345" s="146"/>
      <c r="AD345" s="147"/>
      <c r="AE345" s="57"/>
      <c r="AF345" s="57"/>
      <c r="AG345" s="57"/>
      <c r="AH345" s="57"/>
      <c r="AI345" s="57"/>
      <c r="AJ345" s="57"/>
      <c r="AK345" s="57"/>
      <c r="AL345" s="57"/>
      <c r="AM345" s="57"/>
      <c r="AN345" s="57"/>
      <c r="AO345" s="57"/>
      <c r="AP345" s="57"/>
      <c r="AQ345" s="57"/>
      <c r="AR345" s="57"/>
      <c r="AS345" s="57"/>
      <c r="AT345" s="57"/>
      <c r="AU345" s="57"/>
      <c r="AV345" s="57"/>
      <c r="AW345" s="57"/>
      <c r="AX345" s="57"/>
      <c r="AY345" s="57"/>
      <c r="AZ345" s="57"/>
      <c r="BA345" s="57"/>
      <c r="BB345" s="57"/>
      <c r="BC345" s="57"/>
      <c r="BD345" s="57"/>
      <c r="BE345" s="57"/>
    </row>
    <row r="346" spans="1:57" ht="24.75" customHeight="1">
      <c r="A346" s="57"/>
      <c r="B346" s="150"/>
      <c r="C346" s="150" t="s">
        <v>334</v>
      </c>
      <c r="D346" s="190"/>
      <c r="E346" s="290"/>
      <c r="F346" s="290"/>
      <c r="G346" s="290"/>
      <c r="H346" s="290"/>
      <c r="I346" s="290"/>
      <c r="J346" s="290"/>
      <c r="K346" s="290"/>
      <c r="L346" s="290"/>
      <c r="M346" s="290"/>
      <c r="N346" s="290"/>
      <c r="O346" s="290"/>
      <c r="P346" s="288" t="s">
        <v>318</v>
      </c>
      <c r="Q346" s="38" t="s">
        <v>27</v>
      </c>
      <c r="R346" s="290"/>
      <c r="S346" s="290"/>
      <c r="T346" s="291">
        <v>480</v>
      </c>
      <c r="U346" s="291">
        <f>S346*(1-$C$13)</f>
        <v>0</v>
      </c>
      <c r="V346" s="143">
        <v>0</v>
      </c>
      <c r="W346" s="191">
        <f>V346*T346</f>
        <v>0</v>
      </c>
      <c r="X346" s="191">
        <f t="shared" si="271"/>
        <v>0</v>
      </c>
      <c r="Y346" s="192">
        <f t="shared" si="272"/>
        <v>0</v>
      </c>
      <c r="Z346" s="192">
        <f t="shared" si="273"/>
        <v>0</v>
      </c>
      <c r="AA346" s="211"/>
      <c r="AB346" s="146">
        <v>0</v>
      </c>
      <c r="AC346" s="146"/>
      <c r="AD346" s="147"/>
      <c r="AE346" s="57"/>
      <c r="AF346" s="57"/>
      <c r="AG346" s="57"/>
      <c r="AH346" s="57"/>
      <c r="AI346" s="57"/>
      <c r="AJ346" s="57"/>
      <c r="AK346" s="57"/>
      <c r="AL346" s="57"/>
      <c r="AM346" s="57"/>
      <c r="AN346" s="57"/>
      <c r="AO346" s="57"/>
      <c r="AP346" s="57"/>
      <c r="AQ346" s="57"/>
      <c r="AR346" s="57"/>
      <c r="AS346" s="57"/>
      <c r="AT346" s="57"/>
      <c r="AU346" s="57"/>
      <c r="AV346" s="57"/>
      <c r="AW346" s="57"/>
      <c r="AX346" s="57"/>
      <c r="AY346" s="57"/>
      <c r="AZ346" s="57"/>
      <c r="BA346" s="57"/>
      <c r="BB346" s="57"/>
      <c r="BC346" s="57"/>
      <c r="BD346" s="57"/>
      <c r="BE346" s="57"/>
    </row>
    <row r="347" spans="1:57" ht="24.75" customHeight="1">
      <c r="A347" s="57"/>
      <c r="B347" s="150"/>
      <c r="C347" s="150" t="s">
        <v>335</v>
      </c>
      <c r="D347" s="190"/>
      <c r="E347" s="290"/>
      <c r="F347" s="290"/>
      <c r="G347" s="290"/>
      <c r="H347" s="290"/>
      <c r="I347" s="290"/>
      <c r="J347" s="290"/>
      <c r="K347" s="290"/>
      <c r="L347" s="290"/>
      <c r="M347" s="290"/>
      <c r="N347" s="290"/>
      <c r="O347" s="290"/>
      <c r="P347" s="288" t="s">
        <v>318</v>
      </c>
      <c r="Q347" s="38" t="s">
        <v>27</v>
      </c>
      <c r="R347" s="290"/>
      <c r="S347" s="290"/>
      <c r="T347" s="291">
        <v>3900</v>
      </c>
      <c r="U347" s="291">
        <f>S347*(1-$C$13)</f>
        <v>0</v>
      </c>
      <c r="V347" s="143">
        <v>0</v>
      </c>
      <c r="W347" s="191">
        <f>V347*T347</f>
        <v>0</v>
      </c>
      <c r="X347" s="191">
        <f t="shared" si="271"/>
        <v>0</v>
      </c>
      <c r="Y347" s="192">
        <f t="shared" si="272"/>
        <v>0</v>
      </c>
      <c r="Z347" s="192">
        <f t="shared" si="273"/>
        <v>0</v>
      </c>
      <c r="AA347" s="211"/>
      <c r="AB347" s="146">
        <v>0</v>
      </c>
      <c r="AC347" s="146"/>
      <c r="AD347" s="147"/>
      <c r="AE347" s="57"/>
      <c r="AF347" s="57"/>
      <c r="AG347" s="57"/>
      <c r="AH347" s="57"/>
      <c r="AI347" s="57"/>
      <c r="AJ347" s="57"/>
      <c r="AK347" s="57"/>
      <c r="AL347" s="57"/>
      <c r="AM347" s="57"/>
      <c r="AN347" s="57"/>
      <c r="AO347" s="57"/>
      <c r="AP347" s="57"/>
      <c r="AQ347" s="57"/>
      <c r="AR347" s="57"/>
      <c r="AS347" s="57"/>
      <c r="AT347" s="57"/>
      <c r="AU347" s="57"/>
      <c r="AV347" s="57"/>
      <c r="AW347" s="57"/>
      <c r="AX347" s="57"/>
      <c r="AY347" s="57"/>
      <c r="AZ347" s="57"/>
      <c r="BA347" s="57"/>
      <c r="BB347" s="57"/>
      <c r="BC347" s="57"/>
      <c r="BD347" s="57"/>
      <c r="BE347" s="57"/>
    </row>
    <row r="348" spans="1:57" s="3" customFormat="1" ht="24.75" hidden="1" customHeight="1">
      <c r="A348" s="131" cm="1">
        <f t="array" aca="1" ref="A348" ca="1">348:369</f>
        <v>0</v>
      </c>
      <c r="B348" s="158" t="s">
        <v>336</v>
      </c>
      <c r="C348" s="158"/>
      <c r="D348" s="7"/>
      <c r="E348" s="31"/>
      <c r="F348" s="31"/>
      <c r="G348" s="31"/>
      <c r="H348" s="31"/>
      <c r="I348" s="31"/>
      <c r="J348" s="31"/>
      <c r="K348" s="31"/>
      <c r="L348" s="31"/>
      <c r="M348" s="31"/>
      <c r="N348" s="31"/>
      <c r="O348" s="31"/>
      <c r="P348" s="30"/>
      <c r="Q348" s="38" t="s">
        <v>27</v>
      </c>
      <c r="R348" s="41"/>
      <c r="S348" s="41"/>
      <c r="T348" s="44"/>
      <c r="U348" s="44"/>
      <c r="V348" s="143">
        <v>0</v>
      </c>
      <c r="W348" s="7"/>
      <c r="X348" s="144">
        <f t="shared" si="271"/>
        <v>0</v>
      </c>
      <c r="Y348" s="145">
        <f t="shared" si="272"/>
        <v>0</v>
      </c>
      <c r="Z348" s="145">
        <f t="shared" si="273"/>
        <v>0</v>
      </c>
      <c r="AA348" s="211"/>
      <c r="AB348" s="146"/>
      <c r="AC348" s="146"/>
      <c r="AD348" s="147"/>
      <c r="AE348" s="57"/>
      <c r="AF348" s="161"/>
      <c r="AG348" s="161"/>
      <c r="AH348" s="161"/>
      <c r="AI348" s="161"/>
      <c r="AJ348" s="161"/>
      <c r="AK348" s="161"/>
      <c r="AL348" s="161"/>
      <c r="AM348" s="161"/>
      <c r="AN348" s="161"/>
      <c r="AO348" s="161"/>
      <c r="AP348" s="161"/>
      <c r="AQ348" s="161"/>
      <c r="AR348" s="161"/>
      <c r="AS348" s="161"/>
      <c r="AT348" s="161"/>
      <c r="AU348" s="161"/>
      <c r="AV348" s="161"/>
      <c r="AW348" s="161"/>
      <c r="AX348" s="161"/>
      <c r="AY348" s="161"/>
      <c r="AZ348" s="161"/>
      <c r="BA348" s="161"/>
      <c r="BB348" s="161"/>
      <c r="BC348" s="161"/>
      <c r="BD348" s="161"/>
      <c r="BE348" s="161"/>
    </row>
    <row r="349" spans="1:57" ht="24.75" hidden="1" customHeight="1">
      <c r="A349" s="57"/>
      <c r="B349" s="141" t="s">
        <v>337</v>
      </c>
      <c r="C349" s="141" t="s">
        <v>338</v>
      </c>
      <c r="D349" s="162"/>
      <c r="E349" s="33" t="s">
        <v>36</v>
      </c>
      <c r="F349" s="33" t="s">
        <v>72</v>
      </c>
      <c r="G349" s="33">
        <v>1</v>
      </c>
      <c r="H349" s="33" t="s">
        <v>19</v>
      </c>
      <c r="I349" s="33" t="s">
        <v>339</v>
      </c>
      <c r="J349" s="33"/>
      <c r="K349" s="33"/>
      <c r="L349" s="33"/>
      <c r="M349" s="33">
        <v>36</v>
      </c>
      <c r="N349" s="33" t="s">
        <v>340</v>
      </c>
      <c r="O349" s="33" t="s">
        <v>341</v>
      </c>
      <c r="P349" s="37"/>
      <c r="Q349" s="38" t="s">
        <v>27</v>
      </c>
      <c r="R349" s="41"/>
      <c r="S349" s="41"/>
      <c r="T349" s="36">
        <f t="shared" ref="T349:T358" si="274">R349*(1-$C$13)</f>
        <v>0</v>
      </c>
      <c r="U349" s="36">
        <f t="shared" ref="U349:U358" si="275">S349*(1-$C$13)</f>
        <v>0</v>
      </c>
      <c r="V349" s="143">
        <v>0</v>
      </c>
      <c r="W349" s="144">
        <f t="shared" ref="W349:W358" si="276">U349*V349</f>
        <v>0</v>
      </c>
      <c r="X349" s="144">
        <f t="shared" si="271"/>
        <v>0</v>
      </c>
      <c r="Y349" s="145">
        <f t="shared" si="272"/>
        <v>0</v>
      </c>
      <c r="Z349" s="145">
        <f t="shared" si="273"/>
        <v>0</v>
      </c>
      <c r="AA349" s="219"/>
      <c r="AB349" s="146">
        <v>0</v>
      </c>
      <c r="AC349" s="146"/>
      <c r="AD349" s="160"/>
      <c r="AE349" s="161"/>
      <c r="AF349" s="57"/>
      <c r="AG349" s="57"/>
      <c r="AH349" s="57"/>
      <c r="AI349" s="57"/>
      <c r="AJ349" s="57"/>
      <c r="AK349" s="57"/>
      <c r="AL349" s="57"/>
      <c r="AM349" s="57"/>
      <c r="AN349" s="57"/>
      <c r="AO349" s="57"/>
      <c r="AP349" s="57"/>
      <c r="AQ349" s="57"/>
      <c r="AR349" s="57"/>
      <c r="AS349" s="57"/>
      <c r="AT349" s="57"/>
      <c r="AU349" s="57"/>
      <c r="AV349" s="57"/>
      <c r="AW349" s="57"/>
      <c r="AX349" s="57"/>
      <c r="AY349" s="57"/>
      <c r="AZ349" s="57"/>
      <c r="BA349" s="57"/>
      <c r="BB349" s="57"/>
      <c r="BC349" s="57"/>
      <c r="BD349" s="57"/>
      <c r="BE349" s="57"/>
    </row>
    <row r="350" spans="1:57" ht="24.75" hidden="1" customHeight="1">
      <c r="A350" s="57"/>
      <c r="B350" s="141" t="s">
        <v>342</v>
      </c>
      <c r="C350" s="141" t="s">
        <v>343</v>
      </c>
      <c r="D350" s="162"/>
      <c r="E350" s="33" t="s">
        <v>36</v>
      </c>
      <c r="F350" s="33" t="s">
        <v>72</v>
      </c>
      <c r="G350" s="33">
        <v>1</v>
      </c>
      <c r="H350" s="33" t="s">
        <v>19</v>
      </c>
      <c r="I350" s="33" t="s">
        <v>339</v>
      </c>
      <c r="J350" s="33"/>
      <c r="K350" s="33"/>
      <c r="L350" s="33"/>
      <c r="M350" s="33">
        <v>36</v>
      </c>
      <c r="N350" s="33" t="s">
        <v>340</v>
      </c>
      <c r="O350" s="33" t="s">
        <v>341</v>
      </c>
      <c r="P350" s="37"/>
      <c r="Q350" s="38" t="s">
        <v>27</v>
      </c>
      <c r="R350" s="41"/>
      <c r="S350" s="41"/>
      <c r="T350" s="36">
        <f t="shared" si="274"/>
        <v>0</v>
      </c>
      <c r="U350" s="36">
        <f t="shared" si="275"/>
        <v>0</v>
      </c>
      <c r="V350" s="143">
        <v>0</v>
      </c>
      <c r="W350" s="144">
        <f t="shared" si="276"/>
        <v>0</v>
      </c>
      <c r="X350" s="144">
        <f t="shared" si="271"/>
        <v>0</v>
      </c>
      <c r="Y350" s="145">
        <f t="shared" si="272"/>
        <v>0</v>
      </c>
      <c r="Z350" s="145">
        <f t="shared" si="273"/>
        <v>0</v>
      </c>
      <c r="AA350" s="211"/>
      <c r="AB350" s="146">
        <v>0</v>
      </c>
      <c r="AC350" s="146"/>
      <c r="AD350" s="147"/>
      <c r="AE350" s="57" t="s">
        <v>977</v>
      </c>
      <c r="AF350" s="57"/>
      <c r="AG350" s="57"/>
      <c r="AH350" s="57"/>
      <c r="AI350" s="57"/>
      <c r="AJ350" s="57"/>
      <c r="AK350" s="57"/>
      <c r="AL350" s="57"/>
      <c r="AM350" s="57"/>
      <c r="AN350" s="57"/>
      <c r="AO350" s="57"/>
      <c r="AP350" s="57"/>
      <c r="AQ350" s="57"/>
      <c r="AR350" s="57"/>
      <c r="AS350" s="57"/>
      <c r="AT350" s="57"/>
      <c r="AU350" s="57"/>
      <c r="AV350" s="57"/>
      <c r="AW350" s="57"/>
      <c r="AX350" s="57"/>
      <c r="AY350" s="57"/>
      <c r="AZ350" s="57"/>
      <c r="BA350" s="57"/>
      <c r="BB350" s="57"/>
      <c r="BC350" s="57"/>
      <c r="BD350" s="57"/>
      <c r="BE350" s="57"/>
    </row>
    <row r="351" spans="1:57" ht="24.75" hidden="1" customHeight="1">
      <c r="A351" s="57"/>
      <c r="B351" s="141" t="s">
        <v>344</v>
      </c>
      <c r="C351" s="141" t="s">
        <v>345</v>
      </c>
      <c r="D351" s="162"/>
      <c r="E351" s="33" t="s">
        <v>184</v>
      </c>
      <c r="F351" s="33" t="s">
        <v>72</v>
      </c>
      <c r="G351" s="33">
        <v>1</v>
      </c>
      <c r="H351" s="33" t="s">
        <v>19</v>
      </c>
      <c r="I351" s="33" t="s">
        <v>346</v>
      </c>
      <c r="J351" s="33"/>
      <c r="K351" s="33"/>
      <c r="L351" s="33"/>
      <c r="M351" s="33">
        <v>4</v>
      </c>
      <c r="N351" s="33" t="s">
        <v>347</v>
      </c>
      <c r="O351" s="33" t="s">
        <v>348</v>
      </c>
      <c r="P351" s="37"/>
      <c r="Q351" s="38" t="s">
        <v>27</v>
      </c>
      <c r="R351" s="41"/>
      <c r="S351" s="41"/>
      <c r="T351" s="36">
        <f t="shared" si="274"/>
        <v>0</v>
      </c>
      <c r="U351" s="36">
        <f t="shared" si="275"/>
        <v>0</v>
      </c>
      <c r="V351" s="143">
        <v>0</v>
      </c>
      <c r="W351" s="144">
        <f t="shared" si="276"/>
        <v>0</v>
      </c>
      <c r="X351" s="144">
        <f t="shared" si="271"/>
        <v>0</v>
      </c>
      <c r="Y351" s="145">
        <f t="shared" si="272"/>
        <v>0</v>
      </c>
      <c r="Z351" s="145">
        <f t="shared" si="273"/>
        <v>0</v>
      </c>
      <c r="AA351" s="211"/>
      <c r="AB351" s="146">
        <v>0</v>
      </c>
      <c r="AC351" s="146"/>
      <c r="AD351" s="147"/>
      <c r="AE351" s="57"/>
      <c r="AF351" s="57"/>
      <c r="AG351" s="57"/>
      <c r="AH351" s="57"/>
      <c r="AI351" s="57"/>
      <c r="AJ351" s="57"/>
      <c r="AK351" s="57"/>
      <c r="AL351" s="57"/>
      <c r="AM351" s="57"/>
      <c r="AN351" s="57"/>
      <c r="AO351" s="57"/>
      <c r="AP351" s="57"/>
      <c r="AQ351" s="57"/>
      <c r="AR351" s="57"/>
      <c r="AS351" s="57"/>
      <c r="AT351" s="57"/>
      <c r="AU351" s="57"/>
      <c r="AV351" s="57"/>
      <c r="AW351" s="57"/>
      <c r="AX351" s="57"/>
      <c r="AY351" s="57"/>
      <c r="AZ351" s="57"/>
      <c r="BA351" s="57"/>
      <c r="BB351" s="57"/>
      <c r="BC351" s="57"/>
      <c r="BD351" s="57"/>
      <c r="BE351" s="57"/>
    </row>
    <row r="352" spans="1:57" ht="24.75" hidden="1" customHeight="1">
      <c r="A352" s="57"/>
      <c r="B352" s="141" t="s">
        <v>349</v>
      </c>
      <c r="C352" s="141" t="s">
        <v>350</v>
      </c>
      <c r="D352" s="162"/>
      <c r="E352" s="33" t="s">
        <v>184</v>
      </c>
      <c r="F352" s="33" t="s">
        <v>72</v>
      </c>
      <c r="G352" s="33">
        <v>1</v>
      </c>
      <c r="H352" s="33" t="s">
        <v>19</v>
      </c>
      <c r="I352" s="33" t="s">
        <v>346</v>
      </c>
      <c r="J352" s="33"/>
      <c r="K352" s="33"/>
      <c r="L352" s="33"/>
      <c r="M352" s="33">
        <v>4</v>
      </c>
      <c r="N352" s="33" t="s">
        <v>347</v>
      </c>
      <c r="O352" s="33" t="s">
        <v>348</v>
      </c>
      <c r="P352" s="37"/>
      <c r="Q352" s="38" t="s">
        <v>27</v>
      </c>
      <c r="R352" s="41"/>
      <c r="S352" s="41"/>
      <c r="T352" s="36">
        <f t="shared" si="274"/>
        <v>0</v>
      </c>
      <c r="U352" s="36">
        <f t="shared" si="275"/>
        <v>0</v>
      </c>
      <c r="V352" s="143">
        <v>0</v>
      </c>
      <c r="W352" s="144">
        <f t="shared" si="276"/>
        <v>0</v>
      </c>
      <c r="X352" s="144">
        <f t="shared" si="271"/>
        <v>0</v>
      </c>
      <c r="Y352" s="145">
        <f t="shared" si="272"/>
        <v>0</v>
      </c>
      <c r="Z352" s="145">
        <f t="shared" si="273"/>
        <v>0</v>
      </c>
      <c r="AA352" s="211"/>
      <c r="AB352" s="146">
        <v>0</v>
      </c>
      <c r="AC352" s="146"/>
      <c r="AD352" s="147"/>
      <c r="AE352" s="57"/>
      <c r="AF352" s="57"/>
      <c r="AG352" s="57"/>
      <c r="AH352" s="57"/>
      <c r="AI352" s="57"/>
      <c r="AJ352" s="57"/>
      <c r="AK352" s="57"/>
      <c r="AL352" s="57"/>
      <c r="AM352" s="57"/>
      <c r="AN352" s="57"/>
      <c r="AO352" s="57"/>
      <c r="AP352" s="57"/>
      <c r="AQ352" s="57"/>
      <c r="AR352" s="57"/>
      <c r="AS352" s="57"/>
      <c r="AT352" s="57"/>
      <c r="AU352" s="57"/>
      <c r="AV352" s="57"/>
      <c r="AW352" s="57"/>
      <c r="AX352" s="57"/>
      <c r="AY352" s="57"/>
      <c r="AZ352" s="57"/>
      <c r="BA352" s="57"/>
      <c r="BB352" s="57"/>
      <c r="BC352" s="57"/>
      <c r="BD352" s="57"/>
      <c r="BE352" s="57"/>
    </row>
    <row r="353" spans="1:57" ht="24.75" hidden="1" customHeight="1">
      <c r="A353" s="57"/>
      <c r="B353" s="141" t="s">
        <v>351</v>
      </c>
      <c r="C353" s="141" t="s">
        <v>352</v>
      </c>
      <c r="D353" s="162"/>
      <c r="E353" s="33" t="s">
        <v>353</v>
      </c>
      <c r="F353" s="33" t="s">
        <v>72</v>
      </c>
      <c r="G353" s="33">
        <v>1</v>
      </c>
      <c r="H353" s="33" t="s">
        <v>19</v>
      </c>
      <c r="I353" s="33" t="s">
        <v>354</v>
      </c>
      <c r="J353" s="33"/>
      <c r="K353" s="33"/>
      <c r="L353" s="33"/>
      <c r="M353" s="33">
        <v>100</v>
      </c>
      <c r="N353" s="33">
        <v>25</v>
      </c>
      <c r="O353" s="33" t="s">
        <v>124</v>
      </c>
      <c r="P353" s="37"/>
      <c r="Q353" s="38" t="s">
        <v>27</v>
      </c>
      <c r="R353" s="41"/>
      <c r="S353" s="41"/>
      <c r="T353" s="36">
        <f t="shared" si="274"/>
        <v>0</v>
      </c>
      <c r="U353" s="36">
        <f t="shared" si="275"/>
        <v>0</v>
      </c>
      <c r="V353" s="143">
        <v>0</v>
      </c>
      <c r="W353" s="144">
        <f t="shared" si="276"/>
        <v>0</v>
      </c>
      <c r="X353" s="144">
        <f t="shared" si="271"/>
        <v>0</v>
      </c>
      <c r="Y353" s="145">
        <f t="shared" si="272"/>
        <v>0</v>
      </c>
      <c r="Z353" s="145">
        <f t="shared" si="273"/>
        <v>0</v>
      </c>
      <c r="AA353" s="211"/>
      <c r="AB353" s="146">
        <v>0</v>
      </c>
      <c r="AC353" s="146"/>
      <c r="AD353" s="147"/>
      <c r="AE353" s="57"/>
      <c r="AF353" s="57"/>
      <c r="AG353" s="57"/>
      <c r="AH353" s="57"/>
      <c r="AI353" s="57"/>
      <c r="AJ353" s="57"/>
      <c r="AK353" s="57"/>
      <c r="AL353" s="57"/>
      <c r="AM353" s="57"/>
      <c r="AN353" s="57"/>
      <c r="AO353" s="57"/>
      <c r="AP353" s="57"/>
      <c r="AQ353" s="57"/>
      <c r="AR353" s="57"/>
      <c r="AS353" s="57"/>
      <c r="AT353" s="57"/>
      <c r="AU353" s="57"/>
      <c r="AV353" s="57"/>
      <c r="AW353" s="57"/>
      <c r="AX353" s="57"/>
      <c r="AY353" s="57"/>
      <c r="AZ353" s="57"/>
      <c r="BA353" s="57"/>
      <c r="BB353" s="57"/>
      <c r="BC353" s="57"/>
      <c r="BD353" s="57"/>
      <c r="BE353" s="57"/>
    </row>
    <row r="354" spans="1:57" ht="24.75" hidden="1" customHeight="1">
      <c r="A354" s="57"/>
      <c r="B354" s="141" t="s">
        <v>355</v>
      </c>
      <c r="C354" s="141" t="s">
        <v>356</v>
      </c>
      <c r="D354" s="162"/>
      <c r="E354" s="33" t="s">
        <v>353</v>
      </c>
      <c r="F354" s="33" t="s">
        <v>72</v>
      </c>
      <c r="G354" s="33">
        <v>1</v>
      </c>
      <c r="H354" s="33" t="s">
        <v>19</v>
      </c>
      <c r="I354" s="33" t="s">
        <v>357</v>
      </c>
      <c r="J354" s="33"/>
      <c r="K354" s="33"/>
      <c r="L354" s="33"/>
      <c r="M354" s="33">
        <v>100</v>
      </c>
      <c r="N354" s="33">
        <v>68</v>
      </c>
      <c r="O354" s="33" t="s">
        <v>138</v>
      </c>
      <c r="P354" s="37"/>
      <c r="Q354" s="38" t="s">
        <v>27</v>
      </c>
      <c r="R354" s="41"/>
      <c r="S354" s="41"/>
      <c r="T354" s="36">
        <f t="shared" si="274"/>
        <v>0</v>
      </c>
      <c r="U354" s="36">
        <f t="shared" si="275"/>
        <v>0</v>
      </c>
      <c r="V354" s="143">
        <v>0</v>
      </c>
      <c r="W354" s="144">
        <f t="shared" si="276"/>
        <v>0</v>
      </c>
      <c r="X354" s="144">
        <f t="shared" si="271"/>
        <v>0</v>
      </c>
      <c r="Y354" s="145">
        <f t="shared" si="272"/>
        <v>0</v>
      </c>
      <c r="Z354" s="145">
        <f t="shared" si="273"/>
        <v>0</v>
      </c>
      <c r="AA354" s="211"/>
      <c r="AB354" s="146">
        <v>0</v>
      </c>
      <c r="AC354" s="146"/>
      <c r="AD354" s="147"/>
      <c r="AE354" s="57"/>
      <c r="AF354" s="57"/>
      <c r="AG354" s="57"/>
      <c r="AH354" s="57"/>
      <c r="AI354" s="57"/>
      <c r="AJ354" s="57"/>
      <c r="AK354" s="57"/>
      <c r="AL354" s="57"/>
      <c r="AM354" s="57"/>
      <c r="AN354" s="57"/>
      <c r="AO354" s="57"/>
      <c r="AP354" s="57"/>
      <c r="AQ354" s="57"/>
      <c r="AR354" s="57"/>
      <c r="AS354" s="57"/>
      <c r="AT354" s="57"/>
      <c r="AU354" s="57"/>
      <c r="AV354" s="57"/>
      <c r="AW354" s="57"/>
      <c r="AX354" s="57"/>
      <c r="AY354" s="57"/>
      <c r="AZ354" s="57"/>
      <c r="BA354" s="57"/>
      <c r="BB354" s="57"/>
      <c r="BC354" s="57"/>
      <c r="BD354" s="57"/>
      <c r="BE354" s="57"/>
    </row>
    <row r="355" spans="1:57" ht="24.75" hidden="1" customHeight="1">
      <c r="A355" s="57"/>
      <c r="B355" s="141" t="s">
        <v>358</v>
      </c>
      <c r="C355" s="141" t="s">
        <v>359</v>
      </c>
      <c r="D355" s="162"/>
      <c r="E355" s="33" t="s">
        <v>360</v>
      </c>
      <c r="F355" s="33" t="s">
        <v>72</v>
      </c>
      <c r="G355" s="33">
        <v>1</v>
      </c>
      <c r="H355" s="33" t="s">
        <v>19</v>
      </c>
      <c r="I355" s="33" t="s">
        <v>361</v>
      </c>
      <c r="J355" s="33"/>
      <c r="K355" s="33"/>
      <c r="L355" s="33"/>
      <c r="M355" s="33">
        <v>30</v>
      </c>
      <c r="N355" s="33">
        <v>220</v>
      </c>
      <c r="O355" s="33" t="s">
        <v>73</v>
      </c>
      <c r="P355" s="37"/>
      <c r="Q355" s="38" t="s">
        <v>27</v>
      </c>
      <c r="R355" s="41"/>
      <c r="S355" s="41"/>
      <c r="T355" s="36">
        <f t="shared" si="274"/>
        <v>0</v>
      </c>
      <c r="U355" s="36">
        <f t="shared" si="275"/>
        <v>0</v>
      </c>
      <c r="V355" s="143">
        <v>0</v>
      </c>
      <c r="W355" s="144">
        <f t="shared" si="276"/>
        <v>0</v>
      </c>
      <c r="X355" s="144">
        <f t="shared" si="271"/>
        <v>0</v>
      </c>
      <c r="Y355" s="145">
        <f t="shared" si="272"/>
        <v>0</v>
      </c>
      <c r="Z355" s="145">
        <f t="shared" si="273"/>
        <v>0</v>
      </c>
      <c r="AA355" s="211"/>
      <c r="AB355" s="146">
        <v>0</v>
      </c>
      <c r="AC355" s="146"/>
      <c r="AD355" s="147"/>
      <c r="AE355" s="57"/>
      <c r="AF355" s="57"/>
      <c r="AG355" s="57"/>
      <c r="AH355" s="57"/>
      <c r="AI355" s="57"/>
      <c r="AJ355" s="57"/>
      <c r="AK355" s="57"/>
      <c r="AL355" s="57"/>
      <c r="AM355" s="57"/>
      <c r="AN355" s="57"/>
      <c r="AO355" s="57"/>
      <c r="AP355" s="57"/>
      <c r="AQ355" s="57"/>
      <c r="AR355" s="57"/>
      <c r="AS355" s="57"/>
      <c r="AT355" s="57"/>
      <c r="AU355" s="57"/>
      <c r="AV355" s="57"/>
      <c r="AW355" s="57"/>
      <c r="AX355" s="57"/>
      <c r="AY355" s="57"/>
      <c r="AZ355" s="57"/>
      <c r="BA355" s="57"/>
      <c r="BB355" s="57"/>
      <c r="BC355" s="57"/>
      <c r="BD355" s="57"/>
      <c r="BE355" s="57"/>
    </row>
    <row r="356" spans="1:57" ht="24.75" hidden="1" customHeight="1">
      <c r="A356" s="57"/>
      <c r="B356" s="141" t="s">
        <v>362</v>
      </c>
      <c r="C356" s="141" t="s">
        <v>363</v>
      </c>
      <c r="D356" s="162"/>
      <c r="E356" s="33" t="s">
        <v>364</v>
      </c>
      <c r="F356" s="33" t="s">
        <v>72</v>
      </c>
      <c r="G356" s="33">
        <v>1</v>
      </c>
      <c r="H356" s="33" t="s">
        <v>19</v>
      </c>
      <c r="I356" s="33" t="s">
        <v>365</v>
      </c>
      <c r="J356" s="33"/>
      <c r="K356" s="33"/>
      <c r="L356" s="33"/>
      <c r="M356" s="33">
        <v>200</v>
      </c>
      <c r="N356" s="33">
        <v>70</v>
      </c>
      <c r="O356" s="33" t="s">
        <v>366</v>
      </c>
      <c r="P356" s="37"/>
      <c r="Q356" s="38" t="s">
        <v>27</v>
      </c>
      <c r="R356" s="41"/>
      <c r="S356" s="41"/>
      <c r="T356" s="36">
        <f t="shared" si="274"/>
        <v>0</v>
      </c>
      <c r="U356" s="36">
        <f t="shared" si="275"/>
        <v>0</v>
      </c>
      <c r="V356" s="143">
        <v>0</v>
      </c>
      <c r="W356" s="144">
        <f t="shared" si="276"/>
        <v>0</v>
      </c>
      <c r="X356" s="144">
        <f t="shared" si="271"/>
        <v>0</v>
      </c>
      <c r="Y356" s="145">
        <f t="shared" si="272"/>
        <v>0</v>
      </c>
      <c r="Z356" s="145">
        <f t="shared" si="273"/>
        <v>0</v>
      </c>
      <c r="AA356" s="219"/>
      <c r="AB356" s="146">
        <v>0</v>
      </c>
      <c r="AC356" s="146"/>
      <c r="AD356" s="147"/>
      <c r="AE356" s="161"/>
      <c r="AF356" s="57"/>
      <c r="AG356" s="57"/>
      <c r="AH356" s="57"/>
      <c r="AI356" s="57"/>
      <c r="AJ356" s="57"/>
      <c r="AK356" s="57"/>
      <c r="AL356" s="57"/>
      <c r="AM356" s="57"/>
      <c r="AN356" s="57"/>
      <c r="AO356" s="57"/>
      <c r="AP356" s="57"/>
      <c r="AQ356" s="57"/>
      <c r="AR356" s="57"/>
      <c r="AS356" s="57"/>
      <c r="AT356" s="57"/>
      <c r="AU356" s="57"/>
      <c r="AV356" s="57"/>
      <c r="AW356" s="57"/>
      <c r="AX356" s="57"/>
      <c r="AY356" s="57"/>
      <c r="AZ356" s="57"/>
      <c r="BA356" s="57"/>
      <c r="BB356" s="57"/>
      <c r="BC356" s="57"/>
      <c r="BD356" s="57"/>
      <c r="BE356" s="57"/>
    </row>
    <row r="357" spans="1:57" ht="24.75" hidden="1" customHeight="1">
      <c r="A357" s="57"/>
      <c r="B357" s="141" t="s">
        <v>367</v>
      </c>
      <c r="C357" s="141" t="s">
        <v>368</v>
      </c>
      <c r="D357" s="162"/>
      <c r="E357" s="33" t="s">
        <v>364</v>
      </c>
      <c r="F357" s="33" t="s">
        <v>72</v>
      </c>
      <c r="G357" s="33">
        <v>1</v>
      </c>
      <c r="H357" s="33" t="s">
        <v>19</v>
      </c>
      <c r="I357" s="33" t="s">
        <v>369</v>
      </c>
      <c r="J357" s="33"/>
      <c r="K357" s="33"/>
      <c r="L357" s="33"/>
      <c r="M357" s="33">
        <v>200</v>
      </c>
      <c r="N357" s="33">
        <v>18</v>
      </c>
      <c r="O357" s="33" t="s">
        <v>366</v>
      </c>
      <c r="P357" s="37"/>
      <c r="Q357" s="38" t="s">
        <v>27</v>
      </c>
      <c r="R357" s="41"/>
      <c r="S357" s="41"/>
      <c r="T357" s="36">
        <f t="shared" si="274"/>
        <v>0</v>
      </c>
      <c r="U357" s="36">
        <f t="shared" si="275"/>
        <v>0</v>
      </c>
      <c r="V357" s="143">
        <v>0</v>
      </c>
      <c r="W357" s="144">
        <f t="shared" si="276"/>
        <v>0</v>
      </c>
      <c r="X357" s="144">
        <f t="shared" si="271"/>
        <v>0</v>
      </c>
      <c r="Y357" s="145">
        <f t="shared" si="272"/>
        <v>0</v>
      </c>
      <c r="Z357" s="145">
        <f t="shared" si="273"/>
        <v>0</v>
      </c>
      <c r="AA357" s="307"/>
      <c r="AB357" s="172">
        <v>0</v>
      </c>
      <c r="AC357" s="146"/>
      <c r="AD357" s="147"/>
      <c r="AE357" s="57"/>
      <c r="AF357" s="57"/>
      <c r="AG357" s="57"/>
      <c r="AH357" s="57"/>
      <c r="AI357" s="57"/>
      <c r="AJ357" s="57"/>
      <c r="AK357" s="57"/>
      <c r="AL357" s="57"/>
      <c r="AM357" s="57"/>
      <c r="AN357" s="57"/>
      <c r="AO357" s="57"/>
      <c r="AP357" s="57"/>
      <c r="AQ357" s="57"/>
      <c r="AR357" s="57"/>
      <c r="AS357" s="57"/>
      <c r="AT357" s="57"/>
      <c r="AU357" s="57"/>
      <c r="AV357" s="57"/>
      <c r="AW357" s="57"/>
      <c r="AX357" s="57"/>
      <c r="AY357" s="57"/>
      <c r="AZ357" s="57"/>
      <c r="BA357" s="57"/>
      <c r="BB357" s="57"/>
      <c r="BC357" s="57"/>
      <c r="BD357" s="57"/>
      <c r="BE357" s="57"/>
    </row>
    <row r="358" spans="1:57" ht="24.75" hidden="1" customHeight="1">
      <c r="A358" s="57"/>
      <c r="B358" s="141" t="s">
        <v>370</v>
      </c>
      <c r="C358" s="141" t="s">
        <v>371</v>
      </c>
      <c r="D358" s="162"/>
      <c r="E358" s="33" t="s">
        <v>364</v>
      </c>
      <c r="F358" s="33" t="s">
        <v>72</v>
      </c>
      <c r="G358" s="33">
        <v>1</v>
      </c>
      <c r="H358" s="33" t="s">
        <v>19</v>
      </c>
      <c r="I358" s="33" t="s">
        <v>369</v>
      </c>
      <c r="J358" s="33"/>
      <c r="K358" s="33"/>
      <c r="L358" s="33"/>
      <c r="M358" s="33">
        <v>200</v>
      </c>
      <c r="N358" s="33">
        <v>18</v>
      </c>
      <c r="O358" s="33" t="s">
        <v>372</v>
      </c>
      <c r="P358" s="37"/>
      <c r="Q358" s="38" t="s">
        <v>27</v>
      </c>
      <c r="R358" s="41"/>
      <c r="S358" s="41"/>
      <c r="T358" s="36">
        <f t="shared" si="274"/>
        <v>0</v>
      </c>
      <c r="U358" s="36">
        <f t="shared" si="275"/>
        <v>0</v>
      </c>
      <c r="V358" s="143">
        <v>0</v>
      </c>
      <c r="W358" s="144">
        <f t="shared" si="276"/>
        <v>0</v>
      </c>
      <c r="X358" s="144">
        <f t="shared" si="271"/>
        <v>0</v>
      </c>
      <c r="Y358" s="145">
        <f t="shared" si="272"/>
        <v>0</v>
      </c>
      <c r="Z358" s="145">
        <f t="shared" si="273"/>
        <v>0</v>
      </c>
      <c r="AA358" s="211"/>
      <c r="AB358" s="146">
        <v>0</v>
      </c>
      <c r="AC358" s="146"/>
      <c r="AD358" s="147"/>
      <c r="AE358" s="57"/>
      <c r="AF358" s="57"/>
      <c r="AG358" s="57"/>
      <c r="AH358" s="57"/>
      <c r="AI358" s="57"/>
      <c r="AJ358" s="57"/>
      <c r="AK358" s="57"/>
      <c r="AL358" s="57"/>
      <c r="AM358" s="57"/>
      <c r="AN358" s="57"/>
      <c r="AO358" s="57"/>
      <c r="AP358" s="57"/>
      <c r="AQ358" s="57"/>
      <c r="AR358" s="57"/>
      <c r="AS358" s="57"/>
      <c r="AT358" s="57"/>
      <c r="AU358" s="57"/>
      <c r="AV358" s="57"/>
      <c r="AW358" s="57"/>
      <c r="AX358" s="57"/>
      <c r="AY358" s="57"/>
      <c r="AZ358" s="57"/>
      <c r="BA358" s="57"/>
      <c r="BB358" s="57"/>
      <c r="BC358" s="57"/>
      <c r="BD358" s="57"/>
      <c r="BE358" s="57"/>
    </row>
    <row r="359" spans="1:57" s="3" customFormat="1" ht="24.75" hidden="1" customHeight="1">
      <c r="A359" s="131"/>
      <c r="B359" s="158" t="s">
        <v>373</v>
      </c>
      <c r="C359" s="158"/>
      <c r="D359" s="7"/>
      <c r="E359" s="31"/>
      <c r="F359" s="31"/>
      <c r="G359" s="31"/>
      <c r="H359" s="31"/>
      <c r="I359" s="31"/>
      <c r="J359" s="31"/>
      <c r="K359" s="31"/>
      <c r="L359" s="31"/>
      <c r="M359" s="31"/>
      <c r="N359" s="31"/>
      <c r="O359" s="31"/>
      <c r="P359" s="30"/>
      <c r="Q359" s="38" t="s">
        <v>27</v>
      </c>
      <c r="R359" s="45"/>
      <c r="S359" s="45"/>
      <c r="T359" s="44"/>
      <c r="U359" s="44"/>
      <c r="V359" s="143">
        <v>0</v>
      </c>
      <c r="W359" s="7"/>
      <c r="X359" s="144">
        <f t="shared" si="271"/>
        <v>0</v>
      </c>
      <c r="Y359" s="145">
        <f t="shared" si="272"/>
        <v>0</v>
      </c>
      <c r="Z359" s="145">
        <f t="shared" si="273"/>
        <v>0</v>
      </c>
      <c r="AA359" s="211"/>
      <c r="AB359" s="146"/>
      <c r="AC359" s="146"/>
      <c r="AD359" s="147"/>
      <c r="AE359" s="57"/>
      <c r="AF359" s="161"/>
      <c r="AG359" s="161"/>
      <c r="AH359" s="161"/>
      <c r="AI359" s="161"/>
      <c r="AJ359" s="161"/>
      <c r="AK359" s="161"/>
      <c r="AL359" s="161"/>
      <c r="AM359" s="161"/>
      <c r="AN359" s="161"/>
      <c r="AO359" s="161"/>
      <c r="AP359" s="161"/>
      <c r="AQ359" s="161"/>
      <c r="AR359" s="161"/>
      <c r="AS359" s="161"/>
      <c r="AT359" s="161"/>
      <c r="AU359" s="161"/>
      <c r="AV359" s="161"/>
      <c r="AW359" s="161"/>
      <c r="AX359" s="161"/>
      <c r="AY359" s="161"/>
      <c r="AZ359" s="161"/>
      <c r="BA359" s="161"/>
      <c r="BB359" s="161"/>
      <c r="BC359" s="161"/>
      <c r="BD359" s="161"/>
      <c r="BE359" s="161"/>
    </row>
    <row r="360" spans="1:57" ht="24.75" hidden="1" customHeight="1">
      <c r="A360" s="57"/>
      <c r="B360" s="141" t="s">
        <v>374</v>
      </c>
      <c r="C360" s="141" t="s">
        <v>1163</v>
      </c>
      <c r="D360" s="162"/>
      <c r="E360" s="33" t="s">
        <v>75</v>
      </c>
      <c r="F360" s="33" t="s">
        <v>18</v>
      </c>
      <c r="G360" s="33" t="s">
        <v>375</v>
      </c>
      <c r="H360" s="33" t="s">
        <v>19</v>
      </c>
      <c r="I360" s="41"/>
      <c r="J360" s="37"/>
      <c r="K360" s="33">
        <v>17</v>
      </c>
      <c r="L360" s="33">
        <v>6.5000000000000002E-2</v>
      </c>
      <c r="M360" s="33">
        <v>10</v>
      </c>
      <c r="N360" s="33">
        <v>225</v>
      </c>
      <c r="O360" s="41"/>
      <c r="P360" s="41"/>
      <c r="Q360" s="38" t="s">
        <v>27</v>
      </c>
      <c r="R360" s="34">
        <v>416.52</v>
      </c>
      <c r="S360" s="35">
        <f t="shared" ref="S360:S368" si="277">R360*M360</f>
        <v>4165.2</v>
      </c>
      <c r="T360" s="36">
        <f t="shared" ref="T360:T368" si="278">R360*(1-$C$13)</f>
        <v>416.52</v>
      </c>
      <c r="U360" s="36">
        <f t="shared" ref="U360:U368" si="279">S360*(1-$C$13)</f>
        <v>4165.2</v>
      </c>
      <c r="V360" s="143">
        <v>0</v>
      </c>
      <c r="W360" s="144">
        <f t="shared" ref="W360:W368" si="280">U360*V360</f>
        <v>0</v>
      </c>
      <c r="X360" s="144">
        <f t="shared" si="271"/>
        <v>0</v>
      </c>
      <c r="Y360" s="145">
        <f t="shared" si="272"/>
        <v>0</v>
      </c>
      <c r="Z360" s="145">
        <f t="shared" si="273"/>
        <v>0</v>
      </c>
      <c r="AA360" s="308"/>
      <c r="AB360" s="146">
        <v>10</v>
      </c>
      <c r="AC360" s="146"/>
      <c r="AD360" s="147"/>
      <c r="AE360" s="57"/>
      <c r="AF360" s="57"/>
      <c r="AG360" s="57"/>
      <c r="AH360" s="57"/>
      <c r="AI360" s="57"/>
      <c r="AJ360" s="57"/>
      <c r="AK360" s="57"/>
      <c r="AL360" s="57"/>
      <c r="AM360" s="57"/>
      <c r="AN360" s="57"/>
      <c r="AO360" s="57"/>
      <c r="AP360" s="57"/>
      <c r="AQ360" s="57"/>
      <c r="AR360" s="57"/>
      <c r="AS360" s="57"/>
      <c r="AT360" s="57"/>
      <c r="AU360" s="57"/>
      <c r="AV360" s="57"/>
      <c r="AW360" s="57"/>
      <c r="AX360" s="57"/>
      <c r="AY360" s="57"/>
      <c r="AZ360" s="57"/>
      <c r="BA360" s="57"/>
      <c r="BB360" s="57"/>
      <c r="BC360" s="57"/>
      <c r="BD360" s="57"/>
      <c r="BE360" s="57"/>
    </row>
    <row r="361" spans="1:57" ht="24.75" hidden="1" customHeight="1">
      <c r="A361" s="57"/>
      <c r="B361" s="141" t="s">
        <v>376</v>
      </c>
      <c r="C361" s="141" t="s">
        <v>377</v>
      </c>
      <c r="D361" s="162"/>
      <c r="E361" s="33" t="s">
        <v>75</v>
      </c>
      <c r="F361" s="33" t="s">
        <v>18</v>
      </c>
      <c r="G361" s="33" t="s">
        <v>375</v>
      </c>
      <c r="H361" s="33" t="s">
        <v>19</v>
      </c>
      <c r="I361" s="41"/>
      <c r="J361" s="37"/>
      <c r="K361" s="33">
        <v>17</v>
      </c>
      <c r="L361" s="33">
        <v>6.5000000000000002E-2</v>
      </c>
      <c r="M361" s="33">
        <v>10</v>
      </c>
      <c r="N361" s="33">
        <v>225</v>
      </c>
      <c r="O361" s="41"/>
      <c r="P361" s="37"/>
      <c r="Q361" s="38" t="s">
        <v>27</v>
      </c>
      <c r="R361" s="34">
        <v>416.52</v>
      </c>
      <c r="S361" s="35">
        <f t="shared" si="277"/>
        <v>4165.2</v>
      </c>
      <c r="T361" s="36">
        <f t="shared" si="278"/>
        <v>416.52</v>
      </c>
      <c r="U361" s="36">
        <f t="shared" si="279"/>
        <v>4165.2</v>
      </c>
      <c r="V361" s="143">
        <v>0</v>
      </c>
      <c r="W361" s="144">
        <f t="shared" si="280"/>
        <v>0</v>
      </c>
      <c r="X361" s="144">
        <f t="shared" si="271"/>
        <v>0</v>
      </c>
      <c r="Y361" s="145">
        <f t="shared" si="272"/>
        <v>0</v>
      </c>
      <c r="Z361" s="145">
        <f t="shared" si="273"/>
        <v>0</v>
      </c>
      <c r="AA361" s="308"/>
      <c r="AB361" s="146">
        <v>0</v>
      </c>
      <c r="AC361" s="146"/>
      <c r="AD361" s="147"/>
      <c r="AE361" s="57"/>
      <c r="AF361" s="57"/>
      <c r="AG361" s="57"/>
      <c r="AH361" s="57"/>
      <c r="AI361" s="57"/>
      <c r="AJ361" s="57"/>
      <c r="AK361" s="57"/>
      <c r="AL361" s="57"/>
      <c r="AM361" s="57"/>
      <c r="AN361" s="57"/>
      <c r="AO361" s="57"/>
      <c r="AP361" s="57"/>
      <c r="AQ361" s="57"/>
      <c r="AR361" s="57"/>
      <c r="AS361" s="57"/>
      <c r="AT361" s="57"/>
      <c r="AU361" s="57"/>
      <c r="AV361" s="57"/>
      <c r="AW361" s="57"/>
      <c r="AX361" s="57"/>
      <c r="AY361" s="57"/>
      <c r="AZ361" s="57"/>
      <c r="BA361" s="57"/>
      <c r="BB361" s="57"/>
      <c r="BC361" s="57"/>
      <c r="BD361" s="57"/>
      <c r="BE361" s="57"/>
    </row>
    <row r="362" spans="1:57" ht="24.75" hidden="1" customHeight="1">
      <c r="A362" s="57"/>
      <c r="B362" s="141" t="s">
        <v>378</v>
      </c>
      <c r="C362" s="141" t="s">
        <v>1162</v>
      </c>
      <c r="D362" s="162"/>
      <c r="E362" s="33" t="s">
        <v>75</v>
      </c>
      <c r="F362" s="33" t="s">
        <v>18</v>
      </c>
      <c r="G362" s="33" t="s">
        <v>375</v>
      </c>
      <c r="H362" s="33" t="s">
        <v>19</v>
      </c>
      <c r="I362" s="41"/>
      <c r="J362" s="37"/>
      <c r="K362" s="33">
        <v>17</v>
      </c>
      <c r="L362" s="33">
        <v>6.5000000000000002E-2</v>
      </c>
      <c r="M362" s="33">
        <v>10</v>
      </c>
      <c r="N362" s="33">
        <v>225</v>
      </c>
      <c r="O362" s="41"/>
      <c r="P362" s="37"/>
      <c r="Q362" s="38" t="s">
        <v>27</v>
      </c>
      <c r="R362" s="34">
        <v>416.52</v>
      </c>
      <c r="S362" s="35">
        <f t="shared" si="277"/>
        <v>4165.2</v>
      </c>
      <c r="T362" s="36">
        <f t="shared" si="278"/>
        <v>416.52</v>
      </c>
      <c r="U362" s="36">
        <f t="shared" si="279"/>
        <v>4165.2</v>
      </c>
      <c r="V362" s="143">
        <v>0</v>
      </c>
      <c r="W362" s="144">
        <f t="shared" si="280"/>
        <v>0</v>
      </c>
      <c r="X362" s="144">
        <f t="shared" si="271"/>
        <v>0</v>
      </c>
      <c r="Y362" s="145">
        <f t="shared" si="272"/>
        <v>0</v>
      </c>
      <c r="Z362" s="145">
        <f t="shared" si="273"/>
        <v>0</v>
      </c>
      <c r="AA362" s="308"/>
      <c r="AB362" s="146">
        <v>0</v>
      </c>
      <c r="AC362" s="146"/>
      <c r="AD362" s="147"/>
      <c r="AE362" s="57"/>
      <c r="AF362" s="57"/>
      <c r="AG362" s="57"/>
      <c r="AH362" s="57"/>
      <c r="AI362" s="57"/>
      <c r="AJ362" s="57"/>
      <c r="AK362" s="57"/>
      <c r="AL362" s="57"/>
      <c r="AM362" s="57"/>
      <c r="AN362" s="57"/>
      <c r="AO362" s="57"/>
      <c r="AP362" s="57"/>
      <c r="AQ362" s="57"/>
      <c r="AR362" s="57"/>
      <c r="AS362" s="57"/>
      <c r="AT362" s="57"/>
      <c r="AU362" s="57"/>
      <c r="AV362" s="57"/>
      <c r="AW362" s="57"/>
      <c r="AX362" s="57"/>
      <c r="AY362" s="57"/>
      <c r="AZ362" s="57"/>
      <c r="BA362" s="57"/>
      <c r="BB362" s="57"/>
      <c r="BC362" s="57"/>
      <c r="BD362" s="57"/>
      <c r="BE362" s="57"/>
    </row>
    <row r="363" spans="1:57" ht="24.75" hidden="1" customHeight="1">
      <c r="A363" s="57"/>
      <c r="B363" s="141" t="s">
        <v>379</v>
      </c>
      <c r="C363" s="141" t="s">
        <v>1161</v>
      </c>
      <c r="D363" s="162"/>
      <c r="E363" s="33" t="s">
        <v>75</v>
      </c>
      <c r="F363" s="33" t="s">
        <v>380</v>
      </c>
      <c r="G363" s="33" t="s">
        <v>375</v>
      </c>
      <c r="H363" s="33" t="s">
        <v>19</v>
      </c>
      <c r="I363" s="41"/>
      <c r="J363" s="37"/>
      <c r="K363" s="33">
        <v>14</v>
      </c>
      <c r="L363" s="33">
        <v>5.8999999999999997E-2</v>
      </c>
      <c r="M363" s="33">
        <v>10</v>
      </c>
      <c r="N363" s="33">
        <v>225</v>
      </c>
      <c r="O363" s="41"/>
      <c r="P363" s="37"/>
      <c r="Q363" s="38" t="s">
        <v>27</v>
      </c>
      <c r="R363" s="34">
        <v>349.58</v>
      </c>
      <c r="S363" s="35">
        <f t="shared" si="277"/>
        <v>3495.7999999999997</v>
      </c>
      <c r="T363" s="36">
        <f t="shared" si="278"/>
        <v>349.58</v>
      </c>
      <c r="U363" s="36">
        <f t="shared" si="279"/>
        <v>3495.7999999999997</v>
      </c>
      <c r="V363" s="143">
        <v>0</v>
      </c>
      <c r="W363" s="144">
        <f t="shared" si="280"/>
        <v>0</v>
      </c>
      <c r="X363" s="144">
        <f t="shared" si="271"/>
        <v>0</v>
      </c>
      <c r="Y363" s="145">
        <f t="shared" si="272"/>
        <v>0</v>
      </c>
      <c r="Z363" s="145">
        <f t="shared" si="273"/>
        <v>0</v>
      </c>
      <c r="AA363" s="308"/>
      <c r="AB363" s="146">
        <v>0</v>
      </c>
      <c r="AC363" s="146"/>
      <c r="AD363" s="147"/>
      <c r="AE363" s="57"/>
      <c r="AF363" s="57"/>
      <c r="AG363" s="57"/>
      <c r="AH363" s="57"/>
      <c r="AI363" s="57"/>
      <c r="AJ363" s="57"/>
      <c r="AK363" s="57"/>
      <c r="AL363" s="57"/>
      <c r="AM363" s="57"/>
      <c r="AN363" s="57"/>
      <c r="AO363" s="57"/>
      <c r="AP363" s="57"/>
      <c r="AQ363" s="57"/>
      <c r="AR363" s="57"/>
      <c r="AS363" s="57"/>
      <c r="AT363" s="57"/>
      <c r="AU363" s="57"/>
      <c r="AV363" s="57"/>
      <c r="AW363" s="57"/>
      <c r="AX363" s="57"/>
      <c r="AY363" s="57"/>
      <c r="AZ363" s="57"/>
      <c r="BA363" s="57"/>
      <c r="BB363" s="57"/>
      <c r="BC363" s="57"/>
      <c r="BD363" s="57"/>
      <c r="BE363" s="57"/>
    </row>
    <row r="364" spans="1:57" ht="24.75" hidden="1" customHeight="1">
      <c r="A364" s="57"/>
      <c r="B364" s="141" t="s">
        <v>381</v>
      </c>
      <c r="C364" s="141" t="s">
        <v>1160</v>
      </c>
      <c r="D364" s="162"/>
      <c r="E364" s="33" t="s">
        <v>75</v>
      </c>
      <c r="F364" s="33" t="s">
        <v>380</v>
      </c>
      <c r="G364" s="33" t="s">
        <v>375</v>
      </c>
      <c r="H364" s="33" t="s">
        <v>19</v>
      </c>
      <c r="I364" s="41"/>
      <c r="J364" s="37"/>
      <c r="K364" s="33">
        <v>14</v>
      </c>
      <c r="L364" s="33">
        <v>5.8999999999999997E-2</v>
      </c>
      <c r="M364" s="33">
        <v>10</v>
      </c>
      <c r="N364" s="33">
        <v>225</v>
      </c>
      <c r="O364" s="41"/>
      <c r="P364" s="37"/>
      <c r="Q364" s="38" t="s">
        <v>27</v>
      </c>
      <c r="R364" s="34">
        <v>349.58</v>
      </c>
      <c r="S364" s="35">
        <f t="shared" si="277"/>
        <v>3495.7999999999997</v>
      </c>
      <c r="T364" s="36">
        <f t="shared" si="278"/>
        <v>349.58</v>
      </c>
      <c r="U364" s="36">
        <f t="shared" si="279"/>
        <v>3495.7999999999997</v>
      </c>
      <c r="V364" s="143">
        <v>0</v>
      </c>
      <c r="W364" s="144">
        <f t="shared" si="280"/>
        <v>0</v>
      </c>
      <c r="X364" s="144">
        <f t="shared" si="271"/>
        <v>0</v>
      </c>
      <c r="Y364" s="145">
        <f t="shared" si="272"/>
        <v>0</v>
      </c>
      <c r="Z364" s="145">
        <f t="shared" si="273"/>
        <v>0</v>
      </c>
      <c r="AA364" s="308"/>
      <c r="AB364" s="146">
        <v>0</v>
      </c>
      <c r="AC364" s="146"/>
      <c r="AD364" s="147"/>
      <c r="AE364" s="57"/>
      <c r="AF364" s="57"/>
      <c r="AG364" s="57"/>
      <c r="AH364" s="57"/>
      <c r="AI364" s="57"/>
      <c r="AJ364" s="57"/>
      <c r="AK364" s="57"/>
      <c r="AL364" s="57"/>
      <c r="AM364" s="57"/>
      <c r="AN364" s="57"/>
      <c r="AO364" s="57"/>
      <c r="AP364" s="57"/>
      <c r="AQ364" s="57"/>
      <c r="AR364" s="57"/>
      <c r="AS364" s="57"/>
      <c r="AT364" s="57"/>
      <c r="AU364" s="57"/>
      <c r="AV364" s="57"/>
      <c r="AW364" s="57"/>
      <c r="AX364" s="57"/>
      <c r="AY364" s="57"/>
      <c r="AZ364" s="57"/>
      <c r="BA364" s="57"/>
      <c r="BB364" s="57"/>
      <c r="BC364" s="57"/>
      <c r="BD364" s="57"/>
      <c r="BE364" s="57"/>
    </row>
    <row r="365" spans="1:57" ht="24.75" hidden="1" customHeight="1">
      <c r="A365" s="57"/>
      <c r="B365" s="141" t="s">
        <v>382</v>
      </c>
      <c r="C365" s="141" t="s">
        <v>1159</v>
      </c>
      <c r="D365" s="162"/>
      <c r="E365" s="33" t="s">
        <v>75</v>
      </c>
      <c r="F365" s="33" t="s">
        <v>380</v>
      </c>
      <c r="G365" s="33" t="s">
        <v>375</v>
      </c>
      <c r="H365" s="33" t="s">
        <v>26</v>
      </c>
      <c r="I365" s="41"/>
      <c r="J365" s="37"/>
      <c r="K365" s="33">
        <v>14</v>
      </c>
      <c r="L365" s="33">
        <v>5.8999999999999997E-2</v>
      </c>
      <c r="M365" s="33">
        <v>10</v>
      </c>
      <c r="N365" s="33">
        <v>243</v>
      </c>
      <c r="O365" s="41"/>
      <c r="P365" s="37"/>
      <c r="Q365" s="38" t="s">
        <v>27</v>
      </c>
      <c r="R365" s="34">
        <v>368.59</v>
      </c>
      <c r="S365" s="35">
        <f t="shared" si="277"/>
        <v>3685.8999999999996</v>
      </c>
      <c r="T365" s="36">
        <f t="shared" si="278"/>
        <v>368.59</v>
      </c>
      <c r="U365" s="36">
        <f t="shared" si="279"/>
        <v>3685.8999999999996</v>
      </c>
      <c r="V365" s="143">
        <v>0</v>
      </c>
      <c r="W365" s="144">
        <f t="shared" si="280"/>
        <v>0</v>
      </c>
      <c r="X365" s="144">
        <f t="shared" si="271"/>
        <v>0</v>
      </c>
      <c r="Y365" s="145">
        <f t="shared" si="272"/>
        <v>0</v>
      </c>
      <c r="Z365" s="145">
        <f t="shared" si="273"/>
        <v>0</v>
      </c>
      <c r="AA365" s="308"/>
      <c r="AB365" s="146">
        <v>0</v>
      </c>
      <c r="AC365" s="146"/>
      <c r="AD365" s="147"/>
      <c r="AE365" s="57"/>
      <c r="AF365" s="57"/>
      <c r="AG365" s="57"/>
      <c r="AH365" s="57"/>
      <c r="AI365" s="57"/>
      <c r="AJ365" s="57"/>
      <c r="AK365" s="57"/>
      <c r="AL365" s="57"/>
      <c r="AM365" s="57"/>
      <c r="AN365" s="57"/>
      <c r="AO365" s="57"/>
      <c r="AP365" s="57"/>
      <c r="AQ365" s="57"/>
      <c r="AR365" s="57"/>
      <c r="AS365" s="57"/>
      <c r="AT365" s="57"/>
      <c r="AU365" s="57"/>
      <c r="AV365" s="57"/>
      <c r="AW365" s="57"/>
      <c r="AX365" s="57"/>
      <c r="AY365" s="57"/>
      <c r="AZ365" s="57"/>
      <c r="BA365" s="57"/>
      <c r="BB365" s="57"/>
      <c r="BC365" s="57"/>
      <c r="BD365" s="57"/>
      <c r="BE365" s="57"/>
    </row>
    <row r="366" spans="1:57" ht="24.75" hidden="1" customHeight="1">
      <c r="A366" s="57"/>
      <c r="B366" s="141" t="s">
        <v>383</v>
      </c>
      <c r="C366" s="141" t="s">
        <v>1158</v>
      </c>
      <c r="D366" s="162"/>
      <c r="E366" s="33" t="s">
        <v>75</v>
      </c>
      <c r="F366" s="33" t="s">
        <v>380</v>
      </c>
      <c r="G366" s="33" t="s">
        <v>375</v>
      </c>
      <c r="H366" s="33" t="s">
        <v>26</v>
      </c>
      <c r="I366" s="41"/>
      <c r="J366" s="37"/>
      <c r="K366" s="33">
        <v>14</v>
      </c>
      <c r="L366" s="33">
        <v>5.8999999999999997E-2</v>
      </c>
      <c r="M366" s="33">
        <v>10</v>
      </c>
      <c r="N366" s="33">
        <v>243</v>
      </c>
      <c r="O366" s="41"/>
      <c r="P366" s="37"/>
      <c r="Q366" s="38" t="s">
        <v>27</v>
      </c>
      <c r="R366" s="34">
        <v>368.59</v>
      </c>
      <c r="S366" s="35">
        <f t="shared" si="277"/>
        <v>3685.8999999999996</v>
      </c>
      <c r="T366" s="36">
        <f t="shared" si="278"/>
        <v>368.59</v>
      </c>
      <c r="U366" s="36">
        <f t="shared" si="279"/>
        <v>3685.8999999999996</v>
      </c>
      <c r="V366" s="143">
        <v>0</v>
      </c>
      <c r="W366" s="144">
        <f t="shared" si="280"/>
        <v>0</v>
      </c>
      <c r="X366" s="144">
        <f t="shared" si="271"/>
        <v>0</v>
      </c>
      <c r="Y366" s="145">
        <f t="shared" si="272"/>
        <v>0</v>
      </c>
      <c r="Z366" s="145">
        <f t="shared" si="273"/>
        <v>0</v>
      </c>
      <c r="AA366" s="308"/>
      <c r="AB366" s="146">
        <v>0</v>
      </c>
      <c r="AC366" s="146"/>
      <c r="AD366" s="147"/>
      <c r="AE366" s="57"/>
      <c r="AF366" s="57"/>
      <c r="AG366" s="57"/>
      <c r="AH366" s="57"/>
      <c r="AI366" s="57"/>
      <c r="AJ366" s="57"/>
      <c r="AK366" s="57"/>
      <c r="AL366" s="57"/>
      <c r="AM366" s="57"/>
      <c r="AN366" s="57"/>
      <c r="AO366" s="57"/>
      <c r="AP366" s="57"/>
      <c r="AQ366" s="57"/>
      <c r="AR366" s="57"/>
      <c r="AS366" s="57"/>
      <c r="AT366" s="57"/>
      <c r="AU366" s="57"/>
      <c r="AV366" s="57"/>
      <c r="AW366" s="57"/>
      <c r="AX366" s="57"/>
      <c r="AY366" s="57"/>
      <c r="AZ366" s="57"/>
      <c r="BA366" s="57"/>
      <c r="BB366" s="57"/>
      <c r="BC366" s="57"/>
      <c r="BD366" s="57"/>
      <c r="BE366" s="57"/>
    </row>
    <row r="367" spans="1:57" ht="24.75" hidden="1" customHeight="1">
      <c r="A367" s="57"/>
      <c r="B367" s="141" t="s">
        <v>384</v>
      </c>
      <c r="C367" s="141" t="s">
        <v>1157</v>
      </c>
      <c r="D367" s="162"/>
      <c r="E367" s="33" t="s">
        <v>75</v>
      </c>
      <c r="F367" s="33" t="s">
        <v>380</v>
      </c>
      <c r="G367" s="33" t="s">
        <v>375</v>
      </c>
      <c r="H367" s="33" t="s">
        <v>19</v>
      </c>
      <c r="I367" s="41"/>
      <c r="J367" s="37"/>
      <c r="K367" s="33">
        <v>15</v>
      </c>
      <c r="L367" s="33">
        <v>6.9000000000000006E-2</v>
      </c>
      <c r="M367" s="33">
        <v>10</v>
      </c>
      <c r="N367" s="33">
        <v>240</v>
      </c>
      <c r="O367" s="41"/>
      <c r="P367" s="37"/>
      <c r="Q367" s="38" t="s">
        <v>27</v>
      </c>
      <c r="R367" s="34">
        <v>389.25</v>
      </c>
      <c r="S367" s="35">
        <f t="shared" si="277"/>
        <v>3892.5</v>
      </c>
      <c r="T367" s="36">
        <f t="shared" si="278"/>
        <v>389.25</v>
      </c>
      <c r="U367" s="36">
        <f t="shared" si="279"/>
        <v>3892.5</v>
      </c>
      <c r="V367" s="143">
        <v>0</v>
      </c>
      <c r="W367" s="144">
        <f t="shared" si="280"/>
        <v>0</v>
      </c>
      <c r="X367" s="144">
        <f t="shared" si="271"/>
        <v>0</v>
      </c>
      <c r="Y367" s="145">
        <f t="shared" si="272"/>
        <v>0</v>
      </c>
      <c r="Z367" s="145">
        <f t="shared" si="273"/>
        <v>0</v>
      </c>
      <c r="AA367" s="309"/>
      <c r="AB367" s="146">
        <v>0</v>
      </c>
      <c r="AC367" s="146"/>
      <c r="AD367" s="147"/>
      <c r="AE367" s="57"/>
      <c r="AF367" s="57"/>
      <c r="AG367" s="57"/>
      <c r="AH367" s="57"/>
      <c r="AI367" s="57"/>
      <c r="AJ367" s="57"/>
      <c r="AK367" s="57"/>
      <c r="AL367" s="57"/>
      <c r="AM367" s="57"/>
      <c r="AN367" s="57"/>
      <c r="AO367" s="57"/>
      <c r="AP367" s="57"/>
      <c r="AQ367" s="57"/>
      <c r="AR367" s="57"/>
      <c r="AS367" s="57"/>
      <c r="AT367" s="57"/>
      <c r="AU367" s="57"/>
      <c r="AV367" s="57"/>
      <c r="AW367" s="57"/>
      <c r="AX367" s="57"/>
      <c r="AY367" s="57"/>
      <c r="AZ367" s="57"/>
      <c r="BA367" s="57"/>
      <c r="BB367" s="57"/>
      <c r="BC367" s="57"/>
      <c r="BD367" s="57"/>
      <c r="BE367" s="57"/>
    </row>
    <row r="368" spans="1:57" ht="24.75" hidden="1" customHeight="1">
      <c r="A368" s="57"/>
      <c r="B368" s="141" t="s">
        <v>385</v>
      </c>
      <c r="C368" s="171" t="s">
        <v>1156</v>
      </c>
      <c r="D368" s="162"/>
      <c r="E368" s="33" t="s">
        <v>75</v>
      </c>
      <c r="F368" s="33" t="s">
        <v>380</v>
      </c>
      <c r="G368" s="33" t="s">
        <v>375</v>
      </c>
      <c r="H368" s="33" t="s">
        <v>19</v>
      </c>
      <c r="I368" s="41"/>
      <c r="J368" s="37"/>
      <c r="K368" s="33">
        <v>15</v>
      </c>
      <c r="L368" s="33">
        <v>6.9000000000000006E-2</v>
      </c>
      <c r="M368" s="33">
        <v>10</v>
      </c>
      <c r="N368" s="33">
        <v>240</v>
      </c>
      <c r="O368" s="41"/>
      <c r="P368" s="37"/>
      <c r="Q368" s="38" t="s">
        <v>27</v>
      </c>
      <c r="R368" s="34">
        <v>389.25</v>
      </c>
      <c r="S368" s="35">
        <f t="shared" si="277"/>
        <v>3892.5</v>
      </c>
      <c r="T368" s="36">
        <f t="shared" si="278"/>
        <v>389.25</v>
      </c>
      <c r="U368" s="36">
        <f t="shared" si="279"/>
        <v>3892.5</v>
      </c>
      <c r="V368" s="143">
        <v>0</v>
      </c>
      <c r="W368" s="144">
        <f t="shared" si="280"/>
        <v>0</v>
      </c>
      <c r="X368" s="144">
        <f t="shared" si="271"/>
        <v>0</v>
      </c>
      <c r="Y368" s="145">
        <f t="shared" si="272"/>
        <v>0</v>
      </c>
      <c r="Z368" s="145">
        <f t="shared" si="273"/>
        <v>0</v>
      </c>
      <c r="AA368" s="308"/>
      <c r="AB368" s="146">
        <v>0</v>
      </c>
      <c r="AC368" s="146"/>
      <c r="AD368" s="147"/>
      <c r="AE368" s="57"/>
      <c r="AF368" s="57"/>
      <c r="AG368" s="57"/>
      <c r="AH368" s="57"/>
      <c r="AI368" s="57"/>
      <c r="AJ368" s="57"/>
      <c r="AK368" s="57"/>
      <c r="AL368" s="57"/>
      <c r="AM368" s="57"/>
      <c r="AN368" s="57"/>
      <c r="AO368" s="57"/>
      <c r="AP368" s="57"/>
      <c r="AQ368" s="57"/>
      <c r="AR368" s="57"/>
      <c r="AS368" s="57"/>
      <c r="AT368" s="57"/>
      <c r="AU368" s="57"/>
      <c r="AV368" s="57"/>
      <c r="AW368" s="57"/>
      <c r="AX368" s="57"/>
      <c r="AY368" s="57"/>
      <c r="AZ368" s="57"/>
      <c r="BA368" s="57"/>
      <c r="BB368" s="57"/>
      <c r="BC368" s="57"/>
      <c r="BD368" s="57"/>
      <c r="BE368" s="57"/>
    </row>
    <row r="369" spans="1:57" ht="24.75" hidden="1" customHeight="1">
      <c r="A369" s="57"/>
      <c r="B369" s="141"/>
      <c r="C369" s="171"/>
      <c r="D369" s="162"/>
      <c r="E369" s="33"/>
      <c r="F369" s="33"/>
      <c r="G369" s="33"/>
      <c r="H369" s="33"/>
      <c r="I369" s="37"/>
      <c r="J369" s="37"/>
      <c r="K369" s="33"/>
      <c r="L369" s="33"/>
      <c r="M369" s="33"/>
      <c r="N369" s="33"/>
      <c r="O369" s="37"/>
      <c r="P369" s="37"/>
      <c r="Q369" s="38" t="s">
        <v>27</v>
      </c>
      <c r="R369" s="34"/>
      <c r="S369" s="35"/>
      <c r="T369" s="36"/>
      <c r="U369" s="36"/>
      <c r="V369" s="143">
        <v>0</v>
      </c>
      <c r="W369" s="144"/>
      <c r="X369" s="144">
        <f t="shared" si="271"/>
        <v>0</v>
      </c>
      <c r="Y369" s="145">
        <f t="shared" si="272"/>
        <v>0</v>
      </c>
      <c r="Z369" s="145">
        <f t="shared" si="273"/>
        <v>0</v>
      </c>
      <c r="AA369" s="308"/>
      <c r="AB369" s="146">
        <v>0</v>
      </c>
      <c r="AC369" s="146"/>
      <c r="AD369" s="147"/>
      <c r="AE369" s="57"/>
      <c r="AF369" s="57"/>
      <c r="AG369" s="57"/>
      <c r="AH369" s="57"/>
      <c r="AI369" s="57"/>
      <c r="AJ369" s="57"/>
      <c r="AK369" s="57"/>
      <c r="AL369" s="57"/>
      <c r="AM369" s="57"/>
      <c r="AN369" s="57"/>
      <c r="AO369" s="57"/>
      <c r="AP369" s="57"/>
      <c r="AQ369" s="57"/>
      <c r="AR369" s="57"/>
      <c r="AS369" s="57"/>
      <c r="AT369" s="57"/>
      <c r="AU369" s="57"/>
      <c r="AV369" s="57"/>
      <c r="AW369" s="57"/>
      <c r="AX369" s="57"/>
      <c r="AY369" s="57"/>
      <c r="AZ369" s="57"/>
      <c r="BA369" s="57"/>
      <c r="BB369" s="57"/>
      <c r="BC369" s="57"/>
      <c r="BD369" s="57"/>
      <c r="BE369" s="57"/>
    </row>
    <row r="370" spans="1:57" s="3" customFormat="1" ht="24.75" customHeight="1">
      <c r="A370" s="131"/>
      <c r="B370" s="158" t="s">
        <v>386</v>
      </c>
      <c r="C370" s="158"/>
      <c r="D370" s="159"/>
      <c r="E370" s="31"/>
      <c r="F370" s="31"/>
      <c r="G370" s="31"/>
      <c r="H370" s="31"/>
      <c r="I370" s="31"/>
      <c r="J370" s="31"/>
      <c r="K370" s="31"/>
      <c r="L370" s="31"/>
      <c r="M370" s="31"/>
      <c r="N370" s="31"/>
      <c r="O370" s="31"/>
      <c r="P370" s="30"/>
      <c r="Q370" s="30"/>
      <c r="R370" s="45"/>
      <c r="S370" s="45"/>
      <c r="T370" s="44"/>
      <c r="U370" s="44"/>
      <c r="V370" s="7"/>
      <c r="W370" s="7"/>
      <c r="X370" s="7"/>
      <c r="Y370" s="7"/>
      <c r="Z370" s="7"/>
      <c r="AA370" s="211"/>
      <c r="AB370" s="146"/>
      <c r="AC370" s="146"/>
      <c r="AD370" s="147"/>
      <c r="AE370" s="57"/>
      <c r="AF370" s="161"/>
      <c r="AG370" s="161"/>
      <c r="AH370" s="161"/>
      <c r="AI370" s="161"/>
      <c r="AJ370" s="161"/>
      <c r="AK370" s="161"/>
      <c r="AL370" s="161"/>
      <c r="AM370" s="161"/>
      <c r="AN370" s="161"/>
      <c r="AO370" s="161"/>
      <c r="AP370" s="161"/>
      <c r="AQ370" s="161"/>
      <c r="AR370" s="161"/>
      <c r="AS370" s="161"/>
      <c r="AT370" s="161"/>
      <c r="AU370" s="161"/>
      <c r="AV370" s="161"/>
      <c r="AW370" s="161"/>
      <c r="AX370" s="161"/>
      <c r="AY370" s="161"/>
      <c r="AZ370" s="161"/>
      <c r="BA370" s="161"/>
      <c r="BB370" s="161"/>
      <c r="BC370" s="161"/>
      <c r="BD370" s="161"/>
      <c r="BE370" s="161"/>
    </row>
    <row r="371" spans="1:57" ht="24.75" hidden="1" customHeight="1">
      <c r="A371" s="57"/>
      <c r="B371" s="141" t="s">
        <v>387</v>
      </c>
      <c r="C371" s="141" t="s">
        <v>388</v>
      </c>
      <c r="D371" s="162"/>
      <c r="E371" s="33" t="s">
        <v>17</v>
      </c>
      <c r="F371" s="33" t="s">
        <v>18</v>
      </c>
      <c r="G371" s="33">
        <v>1</v>
      </c>
      <c r="H371" s="33" t="s">
        <v>19</v>
      </c>
      <c r="I371" s="33"/>
      <c r="J371" s="33"/>
      <c r="K371" s="33"/>
      <c r="L371" s="33"/>
      <c r="M371" s="33">
        <v>100</v>
      </c>
      <c r="N371" s="33"/>
      <c r="O371" s="33"/>
      <c r="P371" s="37"/>
      <c r="Q371" s="38" t="s">
        <v>27</v>
      </c>
      <c r="R371" s="34">
        <v>44.63</v>
      </c>
      <c r="S371" s="35">
        <f t="shared" ref="S371:S433" si="281">R371*M371</f>
        <v>4463</v>
      </c>
      <c r="T371" s="36">
        <f t="shared" ref="T371:T433" si="282">R371*(1-$C$13)</f>
        <v>44.63</v>
      </c>
      <c r="U371" s="36">
        <f t="shared" ref="U371:U433" si="283">S371*(1-$C$13)</f>
        <v>4463</v>
      </c>
      <c r="V371" s="143">
        <v>0</v>
      </c>
      <c r="W371" s="144">
        <f t="shared" ref="W371:W402" si="284">U371*V371</f>
        <v>0</v>
      </c>
      <c r="X371" s="144">
        <f t="shared" ref="X371:X402" si="285">V371*U371</f>
        <v>0</v>
      </c>
      <c r="Y371" s="145">
        <f t="shared" ref="Y371:Y402" si="286">K371*V371</f>
        <v>0</v>
      </c>
      <c r="Z371" s="145">
        <f t="shared" ref="Z371:Z402" si="287">V371*L371</f>
        <v>0</v>
      </c>
      <c r="AA371" s="308"/>
      <c r="AB371" s="193">
        <v>0</v>
      </c>
      <c r="AC371" s="146"/>
      <c r="AD371" s="147"/>
      <c r="AE371" s="57"/>
      <c r="AF371" s="57"/>
      <c r="AG371" s="57"/>
      <c r="AH371" s="57"/>
      <c r="AI371" s="57"/>
      <c r="AJ371" s="57"/>
      <c r="AK371" s="57"/>
      <c r="AL371" s="57"/>
      <c r="AM371" s="57"/>
      <c r="AN371" s="57"/>
      <c r="AO371" s="57"/>
      <c r="AP371" s="57"/>
      <c r="AQ371" s="57"/>
      <c r="AR371" s="57"/>
      <c r="AS371" s="57"/>
      <c r="AT371" s="57"/>
      <c r="AU371" s="57"/>
      <c r="AV371" s="57"/>
      <c r="AW371" s="57"/>
      <c r="AX371" s="57"/>
      <c r="AY371" s="57"/>
      <c r="AZ371" s="57"/>
      <c r="BA371" s="57"/>
      <c r="BB371" s="57"/>
      <c r="BC371" s="57"/>
      <c r="BD371" s="57"/>
      <c r="BE371" s="57"/>
    </row>
    <row r="372" spans="1:57" ht="24.75" hidden="1" customHeight="1">
      <c r="A372" s="57"/>
      <c r="B372" s="141" t="s">
        <v>389</v>
      </c>
      <c r="C372" s="141" t="s">
        <v>390</v>
      </c>
      <c r="D372" s="162"/>
      <c r="E372" s="33" t="s">
        <v>17</v>
      </c>
      <c r="F372" s="33" t="s">
        <v>18</v>
      </c>
      <c r="G372" s="33">
        <v>1</v>
      </c>
      <c r="H372" s="33" t="s">
        <v>19</v>
      </c>
      <c r="I372" s="33"/>
      <c r="J372" s="33"/>
      <c r="K372" s="33"/>
      <c r="L372" s="33"/>
      <c r="M372" s="33">
        <v>100</v>
      </c>
      <c r="N372" s="33"/>
      <c r="O372" s="33"/>
      <c r="P372" s="37"/>
      <c r="Q372" s="38" t="s">
        <v>27</v>
      </c>
      <c r="R372" s="34">
        <v>44.63</v>
      </c>
      <c r="S372" s="35">
        <f t="shared" si="281"/>
        <v>4463</v>
      </c>
      <c r="T372" s="36">
        <f t="shared" si="282"/>
        <v>44.63</v>
      </c>
      <c r="U372" s="36">
        <f t="shared" si="283"/>
        <v>4463</v>
      </c>
      <c r="V372" s="143">
        <v>0</v>
      </c>
      <c r="W372" s="144">
        <f t="shared" si="284"/>
        <v>0</v>
      </c>
      <c r="X372" s="144">
        <f t="shared" si="285"/>
        <v>0</v>
      </c>
      <c r="Y372" s="145">
        <f t="shared" si="286"/>
        <v>0</v>
      </c>
      <c r="Z372" s="145">
        <f t="shared" si="287"/>
        <v>0</v>
      </c>
      <c r="AA372" s="308"/>
      <c r="AB372" s="193">
        <v>0</v>
      </c>
      <c r="AC372" s="146"/>
      <c r="AD372" s="147"/>
      <c r="AE372" s="57"/>
      <c r="AF372" s="57"/>
      <c r="AG372" s="57"/>
      <c r="AH372" s="57"/>
      <c r="AI372" s="57"/>
      <c r="AJ372" s="57"/>
      <c r="AK372" s="57"/>
      <c r="AL372" s="57"/>
      <c r="AM372" s="57"/>
      <c r="AN372" s="57"/>
      <c r="AO372" s="57"/>
      <c r="AP372" s="57"/>
      <c r="AQ372" s="57"/>
      <c r="AR372" s="57"/>
      <c r="AS372" s="57"/>
      <c r="AT372" s="57"/>
      <c r="AU372" s="57"/>
      <c r="AV372" s="57"/>
      <c r="AW372" s="57"/>
      <c r="AX372" s="57"/>
      <c r="AY372" s="57"/>
      <c r="AZ372" s="57"/>
      <c r="BA372" s="57"/>
      <c r="BB372" s="57"/>
      <c r="BC372" s="57"/>
      <c r="BD372" s="57"/>
      <c r="BE372" s="57"/>
    </row>
    <row r="373" spans="1:57" ht="24.75" hidden="1" customHeight="1">
      <c r="A373" s="57"/>
      <c r="B373" s="141" t="s">
        <v>391</v>
      </c>
      <c r="C373" s="141" t="s">
        <v>1155</v>
      </c>
      <c r="D373" s="162"/>
      <c r="E373" s="33" t="s">
        <v>17</v>
      </c>
      <c r="F373" s="33" t="s">
        <v>18</v>
      </c>
      <c r="G373" s="33">
        <v>1</v>
      </c>
      <c r="H373" s="33" t="s">
        <v>19</v>
      </c>
      <c r="I373" s="33">
        <v>225</v>
      </c>
      <c r="J373" s="33"/>
      <c r="K373" s="33"/>
      <c r="L373" s="33"/>
      <c r="M373" s="33">
        <v>100</v>
      </c>
      <c r="N373" s="33">
        <v>25</v>
      </c>
      <c r="O373" s="41"/>
      <c r="P373" s="37"/>
      <c r="Q373" s="38" t="s">
        <v>27</v>
      </c>
      <c r="R373" s="34">
        <v>44.62</v>
      </c>
      <c r="S373" s="35">
        <f t="shared" si="281"/>
        <v>4462</v>
      </c>
      <c r="T373" s="36">
        <f t="shared" si="282"/>
        <v>44.62</v>
      </c>
      <c r="U373" s="36">
        <f t="shared" si="283"/>
        <v>4462</v>
      </c>
      <c r="V373" s="143">
        <v>0</v>
      </c>
      <c r="W373" s="144">
        <f t="shared" si="284"/>
        <v>0</v>
      </c>
      <c r="X373" s="144">
        <f t="shared" si="285"/>
        <v>0</v>
      </c>
      <c r="Y373" s="145">
        <f t="shared" si="286"/>
        <v>0</v>
      </c>
      <c r="Z373" s="145">
        <f t="shared" si="287"/>
        <v>0</v>
      </c>
      <c r="AA373" s="308"/>
      <c r="AB373" s="193">
        <v>0</v>
      </c>
      <c r="AC373" s="146"/>
      <c r="AD373" s="147"/>
      <c r="AE373" s="57"/>
      <c r="AF373" s="57"/>
      <c r="AG373" s="57"/>
      <c r="AH373" s="57"/>
      <c r="AI373" s="57"/>
      <c r="AJ373" s="57"/>
      <c r="AK373" s="57"/>
      <c r="AL373" s="57"/>
      <c r="AM373" s="57"/>
      <c r="AN373" s="57"/>
      <c r="AO373" s="57"/>
      <c r="AP373" s="57"/>
      <c r="AQ373" s="57"/>
      <c r="AR373" s="57"/>
      <c r="AS373" s="57"/>
      <c r="AT373" s="57"/>
      <c r="AU373" s="57"/>
      <c r="AV373" s="57"/>
      <c r="AW373" s="57"/>
      <c r="AX373" s="57"/>
      <c r="AY373" s="57"/>
      <c r="AZ373" s="57"/>
      <c r="BA373" s="57"/>
      <c r="BB373" s="57"/>
      <c r="BC373" s="57"/>
      <c r="BD373" s="57"/>
      <c r="BE373" s="57"/>
    </row>
    <row r="374" spans="1:57" ht="24.75" hidden="1" customHeight="1">
      <c r="A374" s="57"/>
      <c r="B374" s="141" t="s">
        <v>392</v>
      </c>
      <c r="C374" s="141" t="s">
        <v>393</v>
      </c>
      <c r="D374" s="162"/>
      <c r="E374" s="33" t="s">
        <v>17</v>
      </c>
      <c r="F374" s="33" t="s">
        <v>18</v>
      </c>
      <c r="G374" s="33">
        <v>1</v>
      </c>
      <c r="H374" s="33" t="s">
        <v>19</v>
      </c>
      <c r="I374" s="33"/>
      <c r="J374" s="33"/>
      <c r="K374" s="33"/>
      <c r="L374" s="33"/>
      <c r="M374" s="33">
        <v>100</v>
      </c>
      <c r="N374" s="33"/>
      <c r="O374" s="41"/>
      <c r="P374" s="37"/>
      <c r="Q374" s="38" t="s">
        <v>27</v>
      </c>
      <c r="R374" s="34">
        <v>44.63</v>
      </c>
      <c r="S374" s="35">
        <f t="shared" si="281"/>
        <v>4463</v>
      </c>
      <c r="T374" s="36">
        <f t="shared" si="282"/>
        <v>44.63</v>
      </c>
      <c r="U374" s="36">
        <f t="shared" si="283"/>
        <v>4463</v>
      </c>
      <c r="V374" s="143">
        <v>0</v>
      </c>
      <c r="W374" s="144">
        <f t="shared" si="284"/>
        <v>0</v>
      </c>
      <c r="X374" s="144">
        <f t="shared" si="285"/>
        <v>0</v>
      </c>
      <c r="Y374" s="145">
        <f t="shared" si="286"/>
        <v>0</v>
      </c>
      <c r="Z374" s="145">
        <f t="shared" si="287"/>
        <v>0</v>
      </c>
      <c r="AA374" s="308"/>
      <c r="AB374" s="193">
        <v>0</v>
      </c>
      <c r="AC374" s="146"/>
      <c r="AD374" s="147"/>
      <c r="AE374" s="57"/>
      <c r="AF374" s="57"/>
      <c r="AG374" s="57"/>
      <c r="AH374" s="57"/>
      <c r="AI374" s="57"/>
      <c r="AJ374" s="57"/>
      <c r="AK374" s="57"/>
      <c r="AL374" s="57"/>
      <c r="AM374" s="57"/>
      <c r="AN374" s="57"/>
      <c r="AO374" s="57"/>
      <c r="AP374" s="57"/>
      <c r="AQ374" s="57"/>
      <c r="AR374" s="57"/>
      <c r="AS374" s="57"/>
      <c r="AT374" s="57"/>
      <c r="AU374" s="57"/>
      <c r="AV374" s="57"/>
      <c r="AW374" s="57"/>
      <c r="AX374" s="57"/>
      <c r="AY374" s="57"/>
      <c r="AZ374" s="57"/>
      <c r="BA374" s="57"/>
      <c r="BB374" s="57"/>
      <c r="BC374" s="57"/>
      <c r="BD374" s="57"/>
      <c r="BE374" s="57"/>
    </row>
    <row r="375" spans="1:57" ht="24.75" hidden="1" customHeight="1">
      <c r="A375" s="57"/>
      <c r="B375" s="141" t="s">
        <v>394</v>
      </c>
      <c r="C375" s="141" t="s">
        <v>1154</v>
      </c>
      <c r="D375" s="167" t="s">
        <v>1190</v>
      </c>
      <c r="E375" s="33" t="s">
        <v>81</v>
      </c>
      <c r="F375" s="33" t="s">
        <v>18</v>
      </c>
      <c r="G375" s="33">
        <v>1</v>
      </c>
      <c r="H375" s="33" t="s">
        <v>19</v>
      </c>
      <c r="I375" s="33">
        <v>320</v>
      </c>
      <c r="J375" s="33"/>
      <c r="K375" s="33">
        <v>16.079999999999998</v>
      </c>
      <c r="L375" s="33">
        <v>5.8000000000000003E-2</v>
      </c>
      <c r="M375" s="33">
        <v>48</v>
      </c>
      <c r="N375" s="33">
        <v>49</v>
      </c>
      <c r="O375" s="41"/>
      <c r="P375" s="37"/>
      <c r="Q375" s="38" t="s">
        <v>27</v>
      </c>
      <c r="R375" s="34">
        <v>76.86</v>
      </c>
      <c r="S375" s="35">
        <f t="shared" si="281"/>
        <v>3689.2799999999997</v>
      </c>
      <c r="T375" s="36">
        <f t="shared" si="282"/>
        <v>76.86</v>
      </c>
      <c r="U375" s="36">
        <f t="shared" si="283"/>
        <v>3689.2799999999997</v>
      </c>
      <c r="V375" s="143">
        <v>0</v>
      </c>
      <c r="W375" s="144">
        <f t="shared" si="284"/>
        <v>0</v>
      </c>
      <c r="X375" s="144">
        <f t="shared" si="285"/>
        <v>0</v>
      </c>
      <c r="Y375" s="145">
        <f t="shared" si="286"/>
        <v>0</v>
      </c>
      <c r="Z375" s="145">
        <f t="shared" si="287"/>
        <v>0</v>
      </c>
      <c r="AA375" s="308"/>
      <c r="AB375" s="193">
        <v>0</v>
      </c>
      <c r="AC375" s="146"/>
      <c r="AD375" s="147"/>
      <c r="AE375" s="57"/>
      <c r="AF375" s="57"/>
      <c r="AG375" s="57"/>
      <c r="AH375" s="57"/>
      <c r="AI375" s="57"/>
      <c r="AJ375" s="57"/>
      <c r="AK375" s="57"/>
      <c r="AL375" s="57"/>
      <c r="AM375" s="57"/>
      <c r="AN375" s="57"/>
      <c r="AO375" s="57"/>
      <c r="AP375" s="57"/>
      <c r="AQ375" s="57"/>
      <c r="AR375" s="57"/>
      <c r="AS375" s="57"/>
      <c r="AT375" s="57"/>
      <c r="AU375" s="57"/>
      <c r="AV375" s="57"/>
      <c r="AW375" s="57"/>
      <c r="AX375" s="57"/>
      <c r="AY375" s="57"/>
      <c r="AZ375" s="57"/>
      <c r="BA375" s="57"/>
      <c r="BB375" s="57"/>
      <c r="BC375" s="57"/>
      <c r="BD375" s="57"/>
      <c r="BE375" s="57"/>
    </row>
    <row r="376" spans="1:57" ht="24.75" hidden="1" customHeight="1">
      <c r="A376" s="57"/>
      <c r="B376" s="141" t="s">
        <v>395</v>
      </c>
      <c r="C376" s="141" t="s">
        <v>396</v>
      </c>
      <c r="D376" s="162"/>
      <c r="E376" s="33" t="s">
        <v>81</v>
      </c>
      <c r="F376" s="33" t="s">
        <v>18</v>
      </c>
      <c r="G376" s="33">
        <v>1</v>
      </c>
      <c r="H376" s="33" t="s">
        <v>19</v>
      </c>
      <c r="I376" s="33"/>
      <c r="J376" s="33"/>
      <c r="K376" s="33">
        <v>16.079999999999998</v>
      </c>
      <c r="L376" s="33">
        <v>5.8000000000000003E-2</v>
      </c>
      <c r="M376" s="33">
        <v>48</v>
      </c>
      <c r="N376" s="33">
        <v>49</v>
      </c>
      <c r="O376" s="41"/>
      <c r="P376" s="37"/>
      <c r="Q376" s="38" t="s">
        <v>27</v>
      </c>
      <c r="R376" s="34">
        <v>76.86</v>
      </c>
      <c r="S376" s="35">
        <f t="shared" si="281"/>
        <v>3689.2799999999997</v>
      </c>
      <c r="T376" s="36">
        <f t="shared" si="282"/>
        <v>76.86</v>
      </c>
      <c r="U376" s="36">
        <f t="shared" si="283"/>
        <v>3689.2799999999997</v>
      </c>
      <c r="V376" s="143">
        <v>0</v>
      </c>
      <c r="W376" s="144">
        <f t="shared" si="284"/>
        <v>0</v>
      </c>
      <c r="X376" s="144">
        <f t="shared" si="285"/>
        <v>0</v>
      </c>
      <c r="Y376" s="145">
        <f t="shared" si="286"/>
        <v>0</v>
      </c>
      <c r="Z376" s="145">
        <f t="shared" si="287"/>
        <v>0</v>
      </c>
      <c r="AA376" s="308"/>
      <c r="AB376" s="193">
        <v>0</v>
      </c>
      <c r="AC376" s="146"/>
      <c r="AD376" s="147"/>
      <c r="AE376" s="57"/>
      <c r="AF376" s="57"/>
      <c r="AG376" s="57"/>
      <c r="AH376" s="57"/>
      <c r="AI376" s="57"/>
      <c r="AJ376" s="57"/>
      <c r="AK376" s="57"/>
      <c r="AL376" s="57"/>
      <c r="AM376" s="57"/>
      <c r="AN376" s="57"/>
      <c r="AO376" s="57"/>
      <c r="AP376" s="57"/>
      <c r="AQ376" s="57"/>
      <c r="AR376" s="57"/>
      <c r="AS376" s="57"/>
      <c r="AT376" s="57"/>
      <c r="AU376" s="57"/>
      <c r="AV376" s="57"/>
      <c r="AW376" s="57"/>
      <c r="AX376" s="57"/>
      <c r="AY376" s="57"/>
      <c r="AZ376" s="57"/>
      <c r="BA376" s="57"/>
      <c r="BB376" s="57"/>
      <c r="BC376" s="57"/>
      <c r="BD376" s="57"/>
      <c r="BE376" s="57"/>
    </row>
    <row r="377" spans="1:57" ht="24.75" hidden="1" customHeight="1">
      <c r="A377" s="57"/>
      <c r="B377" s="141" t="s">
        <v>397</v>
      </c>
      <c r="C377" s="141" t="s">
        <v>1153</v>
      </c>
      <c r="D377" s="167" t="s">
        <v>1190</v>
      </c>
      <c r="E377" s="33" t="s">
        <v>81</v>
      </c>
      <c r="F377" s="33" t="s">
        <v>18</v>
      </c>
      <c r="G377" s="33">
        <v>1</v>
      </c>
      <c r="H377" s="33" t="s">
        <v>19</v>
      </c>
      <c r="I377" s="33">
        <v>320</v>
      </c>
      <c r="J377" s="33"/>
      <c r="K377" s="33">
        <v>16.079999999999998</v>
      </c>
      <c r="L377" s="33">
        <v>5.8000000000000003E-2</v>
      </c>
      <c r="M377" s="33">
        <v>48</v>
      </c>
      <c r="N377" s="33">
        <v>49</v>
      </c>
      <c r="O377" s="41"/>
      <c r="P377" s="37"/>
      <c r="Q377" s="38" t="s">
        <v>27</v>
      </c>
      <c r="R377" s="34">
        <v>76.86</v>
      </c>
      <c r="S377" s="35">
        <f t="shared" si="281"/>
        <v>3689.2799999999997</v>
      </c>
      <c r="T377" s="36">
        <f t="shared" si="282"/>
        <v>76.86</v>
      </c>
      <c r="U377" s="36">
        <f t="shared" si="283"/>
        <v>3689.2799999999997</v>
      </c>
      <c r="V377" s="143">
        <v>0</v>
      </c>
      <c r="W377" s="144">
        <f t="shared" si="284"/>
        <v>0</v>
      </c>
      <c r="X377" s="144">
        <f t="shared" si="285"/>
        <v>0</v>
      </c>
      <c r="Y377" s="145">
        <f t="shared" si="286"/>
        <v>0</v>
      </c>
      <c r="Z377" s="145">
        <f t="shared" si="287"/>
        <v>0</v>
      </c>
      <c r="AA377" s="308"/>
      <c r="AB377" s="193">
        <v>0</v>
      </c>
      <c r="AC377" s="146"/>
      <c r="AD377" s="147"/>
      <c r="AE377" s="57"/>
      <c r="AF377" s="57"/>
      <c r="AG377" s="57"/>
      <c r="AH377" s="57"/>
      <c r="AI377" s="57"/>
      <c r="AJ377" s="57"/>
      <c r="AK377" s="57"/>
      <c r="AL377" s="57"/>
      <c r="AM377" s="57"/>
      <c r="AN377" s="57"/>
      <c r="AO377" s="57"/>
      <c r="AP377" s="57"/>
      <c r="AQ377" s="57"/>
      <c r="AR377" s="57"/>
      <c r="AS377" s="57"/>
      <c r="AT377" s="57"/>
      <c r="AU377" s="57"/>
      <c r="AV377" s="57"/>
      <c r="AW377" s="57"/>
      <c r="AX377" s="57"/>
      <c r="AY377" s="57"/>
      <c r="AZ377" s="57"/>
      <c r="BA377" s="57"/>
      <c r="BB377" s="57"/>
      <c r="BC377" s="57"/>
      <c r="BD377" s="57"/>
      <c r="BE377" s="57"/>
    </row>
    <row r="378" spans="1:57" ht="24.75" hidden="1" customHeight="1">
      <c r="A378" s="57"/>
      <c r="B378" s="141" t="s">
        <v>398</v>
      </c>
      <c r="C378" s="141" t="s">
        <v>1152</v>
      </c>
      <c r="D378" s="162"/>
      <c r="E378" s="33" t="s">
        <v>81</v>
      </c>
      <c r="F378" s="33" t="s">
        <v>18</v>
      </c>
      <c r="G378" s="33">
        <v>1</v>
      </c>
      <c r="H378" s="33" t="s">
        <v>19</v>
      </c>
      <c r="I378" s="33"/>
      <c r="J378" s="33"/>
      <c r="K378" s="33">
        <v>16.079999999999998</v>
      </c>
      <c r="L378" s="33">
        <v>5.8000000000000003E-2</v>
      </c>
      <c r="M378" s="33">
        <v>48</v>
      </c>
      <c r="N378" s="33">
        <v>49</v>
      </c>
      <c r="O378" s="41"/>
      <c r="P378" s="37"/>
      <c r="Q378" s="38" t="s">
        <v>27</v>
      </c>
      <c r="R378" s="34">
        <v>76.86</v>
      </c>
      <c r="S378" s="35">
        <f t="shared" si="281"/>
        <v>3689.2799999999997</v>
      </c>
      <c r="T378" s="36">
        <f t="shared" si="282"/>
        <v>76.86</v>
      </c>
      <c r="U378" s="36">
        <f t="shared" si="283"/>
        <v>3689.2799999999997</v>
      </c>
      <c r="V378" s="143">
        <v>0</v>
      </c>
      <c r="W378" s="144">
        <f t="shared" si="284"/>
        <v>0</v>
      </c>
      <c r="X378" s="144">
        <f t="shared" si="285"/>
        <v>0</v>
      </c>
      <c r="Y378" s="145">
        <f t="shared" si="286"/>
        <v>0</v>
      </c>
      <c r="Z378" s="145">
        <f t="shared" si="287"/>
        <v>0</v>
      </c>
      <c r="AA378" s="309"/>
      <c r="AB378" s="194">
        <v>0</v>
      </c>
      <c r="AC378" s="146"/>
      <c r="AD378" s="147"/>
      <c r="AE378" s="57"/>
      <c r="AF378" s="57"/>
      <c r="AG378" s="57"/>
      <c r="AH378" s="57"/>
      <c r="AI378" s="57"/>
      <c r="AJ378" s="57"/>
      <c r="AK378" s="57"/>
      <c r="AL378" s="57"/>
      <c r="AM378" s="57"/>
      <c r="AN378" s="57"/>
      <c r="AO378" s="57"/>
      <c r="AP378" s="57"/>
      <c r="AQ378" s="57"/>
      <c r="AR378" s="57"/>
      <c r="AS378" s="57"/>
      <c r="AT378" s="57"/>
      <c r="AU378" s="57"/>
      <c r="AV378" s="57"/>
      <c r="AW378" s="57"/>
      <c r="AX378" s="57"/>
      <c r="AY378" s="57"/>
      <c r="AZ378" s="57"/>
      <c r="BA378" s="57"/>
      <c r="BB378" s="57"/>
      <c r="BC378" s="57"/>
      <c r="BD378" s="57"/>
      <c r="BE378" s="57"/>
    </row>
    <row r="379" spans="1:57" ht="24.75" hidden="1" customHeight="1">
      <c r="A379" s="57"/>
      <c r="B379" s="141" t="s">
        <v>399</v>
      </c>
      <c r="C379" s="141" t="s">
        <v>1151</v>
      </c>
      <c r="D379" s="167" t="s">
        <v>1190</v>
      </c>
      <c r="E379" s="33" t="s">
        <v>81</v>
      </c>
      <c r="F379" s="33" t="s">
        <v>18</v>
      </c>
      <c r="G379" s="33">
        <v>1</v>
      </c>
      <c r="H379" s="33" t="s">
        <v>19</v>
      </c>
      <c r="I379" s="33">
        <v>320</v>
      </c>
      <c r="J379" s="33"/>
      <c r="K379" s="33">
        <v>16.079999999999998</v>
      </c>
      <c r="L379" s="33">
        <v>5.8000000000000003E-2</v>
      </c>
      <c r="M379" s="33">
        <v>48</v>
      </c>
      <c r="N379" s="33">
        <v>49</v>
      </c>
      <c r="O379" s="41"/>
      <c r="P379" s="37"/>
      <c r="Q379" s="38" t="s">
        <v>27</v>
      </c>
      <c r="R379" s="34">
        <v>76.86</v>
      </c>
      <c r="S379" s="35">
        <f t="shared" si="281"/>
        <v>3689.2799999999997</v>
      </c>
      <c r="T379" s="36">
        <f t="shared" si="282"/>
        <v>76.86</v>
      </c>
      <c r="U379" s="36">
        <f t="shared" si="283"/>
        <v>3689.2799999999997</v>
      </c>
      <c r="V379" s="143">
        <v>0</v>
      </c>
      <c r="W379" s="144">
        <f t="shared" si="284"/>
        <v>0</v>
      </c>
      <c r="X379" s="144">
        <f t="shared" si="285"/>
        <v>0</v>
      </c>
      <c r="Y379" s="145">
        <f t="shared" si="286"/>
        <v>0</v>
      </c>
      <c r="Z379" s="145">
        <f t="shared" si="287"/>
        <v>0</v>
      </c>
      <c r="AA379" s="308"/>
      <c r="AB379" s="194">
        <v>0</v>
      </c>
      <c r="AC379" s="146"/>
      <c r="AD379" s="147"/>
      <c r="AE379" s="57"/>
      <c r="AF379" s="57"/>
      <c r="AG379" s="57"/>
      <c r="AH379" s="57"/>
      <c r="AI379" s="57"/>
      <c r="AJ379" s="57"/>
      <c r="AK379" s="57"/>
      <c r="AL379" s="57"/>
      <c r="AM379" s="57"/>
      <c r="AN379" s="57"/>
      <c r="AO379" s="57"/>
      <c r="AP379" s="57"/>
      <c r="AQ379" s="57"/>
      <c r="AR379" s="57"/>
      <c r="AS379" s="57"/>
      <c r="AT379" s="57"/>
      <c r="AU379" s="57"/>
      <c r="AV379" s="57"/>
      <c r="AW379" s="57"/>
      <c r="AX379" s="57"/>
      <c r="AY379" s="57"/>
      <c r="AZ379" s="57"/>
      <c r="BA379" s="57"/>
      <c r="BB379" s="57"/>
      <c r="BC379" s="57"/>
      <c r="BD379" s="57"/>
      <c r="BE379" s="57"/>
    </row>
    <row r="380" spans="1:57" ht="24.75" hidden="1" customHeight="1">
      <c r="A380" s="57"/>
      <c r="B380" s="141" t="s">
        <v>400</v>
      </c>
      <c r="C380" s="141" t="s">
        <v>1150</v>
      </c>
      <c r="D380" s="167" t="s">
        <v>1190</v>
      </c>
      <c r="E380" s="33" t="s">
        <v>17</v>
      </c>
      <c r="F380" s="33" t="s">
        <v>380</v>
      </c>
      <c r="G380" s="33">
        <v>1</v>
      </c>
      <c r="H380" s="33" t="s">
        <v>19</v>
      </c>
      <c r="I380" s="33">
        <v>320</v>
      </c>
      <c r="J380" s="33"/>
      <c r="K380" s="33">
        <v>12</v>
      </c>
      <c r="L380" s="33">
        <v>4.2000000000000003E-2</v>
      </c>
      <c r="M380" s="33">
        <v>100</v>
      </c>
      <c r="N380" s="33">
        <v>33</v>
      </c>
      <c r="O380" s="41"/>
      <c r="P380" s="37"/>
      <c r="Q380" s="38" t="s">
        <v>27</v>
      </c>
      <c r="R380" s="34">
        <v>42.15</v>
      </c>
      <c r="S380" s="35">
        <f t="shared" si="281"/>
        <v>4215</v>
      </c>
      <c r="T380" s="36">
        <f t="shared" si="282"/>
        <v>42.15</v>
      </c>
      <c r="U380" s="36">
        <f t="shared" si="283"/>
        <v>4215</v>
      </c>
      <c r="V380" s="143">
        <v>0</v>
      </c>
      <c r="W380" s="144">
        <f t="shared" si="284"/>
        <v>0</v>
      </c>
      <c r="X380" s="144">
        <f t="shared" si="285"/>
        <v>0</v>
      </c>
      <c r="Y380" s="145">
        <f t="shared" si="286"/>
        <v>0</v>
      </c>
      <c r="Z380" s="145">
        <f t="shared" si="287"/>
        <v>0</v>
      </c>
      <c r="AA380" s="308"/>
      <c r="AB380" s="194">
        <v>0</v>
      </c>
      <c r="AC380" s="146"/>
      <c r="AD380" s="147"/>
      <c r="AE380" s="57"/>
      <c r="AF380" s="57"/>
      <c r="AG380" s="57"/>
      <c r="AH380" s="57"/>
      <c r="AI380" s="57"/>
      <c r="AJ380" s="57"/>
      <c r="AK380" s="57"/>
      <c r="AL380" s="57"/>
      <c r="AM380" s="57"/>
      <c r="AN380" s="57"/>
      <c r="AO380" s="57"/>
      <c r="AP380" s="57"/>
      <c r="AQ380" s="57"/>
      <c r="AR380" s="57"/>
      <c r="AS380" s="57"/>
      <c r="AT380" s="57"/>
      <c r="AU380" s="57"/>
      <c r="AV380" s="57"/>
      <c r="AW380" s="57"/>
      <c r="AX380" s="57"/>
      <c r="AY380" s="57"/>
      <c r="AZ380" s="57"/>
      <c r="BA380" s="57"/>
      <c r="BB380" s="57"/>
      <c r="BC380" s="57"/>
      <c r="BD380" s="57"/>
      <c r="BE380" s="57"/>
    </row>
    <row r="381" spans="1:57" ht="24.75" hidden="1" customHeight="1">
      <c r="A381" s="57"/>
      <c r="B381" s="141" t="s">
        <v>401</v>
      </c>
      <c r="C381" s="141" t="s">
        <v>1149</v>
      </c>
      <c r="D381" s="167" t="s">
        <v>1190</v>
      </c>
      <c r="E381" s="33" t="s">
        <v>17</v>
      </c>
      <c r="F381" s="33" t="s">
        <v>380</v>
      </c>
      <c r="G381" s="33">
        <v>1</v>
      </c>
      <c r="H381" s="33" t="s">
        <v>19</v>
      </c>
      <c r="I381" s="33">
        <v>320</v>
      </c>
      <c r="J381" s="33"/>
      <c r="K381" s="33">
        <v>12</v>
      </c>
      <c r="L381" s="33">
        <v>4.2000000000000003E-2</v>
      </c>
      <c r="M381" s="33">
        <v>100</v>
      </c>
      <c r="N381" s="33">
        <v>33</v>
      </c>
      <c r="O381" s="41"/>
      <c r="P381" s="37"/>
      <c r="Q381" s="38" t="s">
        <v>27</v>
      </c>
      <c r="R381" s="34">
        <v>42.15</v>
      </c>
      <c r="S381" s="35">
        <f t="shared" si="281"/>
        <v>4215</v>
      </c>
      <c r="T381" s="36">
        <f t="shared" si="282"/>
        <v>42.15</v>
      </c>
      <c r="U381" s="36">
        <f t="shared" si="283"/>
        <v>4215</v>
      </c>
      <c r="V381" s="143">
        <v>0</v>
      </c>
      <c r="W381" s="144">
        <f t="shared" si="284"/>
        <v>0</v>
      </c>
      <c r="X381" s="144">
        <f t="shared" si="285"/>
        <v>0</v>
      </c>
      <c r="Y381" s="145">
        <f t="shared" si="286"/>
        <v>0</v>
      </c>
      <c r="Z381" s="145">
        <f t="shared" si="287"/>
        <v>0</v>
      </c>
      <c r="AA381" s="308"/>
      <c r="AB381" s="194">
        <v>0</v>
      </c>
      <c r="AC381" s="146"/>
      <c r="AD381" s="147"/>
      <c r="AE381" s="57"/>
      <c r="AF381" s="57"/>
      <c r="AG381" s="57"/>
      <c r="AH381" s="57"/>
      <c r="AI381" s="57"/>
      <c r="AJ381" s="57"/>
      <c r="AK381" s="57"/>
      <c r="AL381" s="57"/>
      <c r="AM381" s="57"/>
      <c r="AN381" s="57"/>
      <c r="AO381" s="57"/>
      <c r="AP381" s="57"/>
      <c r="AQ381" s="57"/>
      <c r="AR381" s="57"/>
      <c r="AS381" s="57"/>
      <c r="AT381" s="57"/>
      <c r="AU381" s="57"/>
      <c r="AV381" s="57"/>
      <c r="AW381" s="57"/>
      <c r="AX381" s="57"/>
      <c r="AY381" s="57"/>
      <c r="AZ381" s="57"/>
      <c r="BA381" s="57"/>
      <c r="BB381" s="57"/>
      <c r="BC381" s="57"/>
      <c r="BD381" s="57"/>
      <c r="BE381" s="57"/>
    </row>
    <row r="382" spans="1:57" ht="24.75" hidden="1" customHeight="1">
      <c r="A382" s="57"/>
      <c r="B382" s="141" t="s">
        <v>402</v>
      </c>
      <c r="C382" s="141" t="s">
        <v>1148</v>
      </c>
      <c r="D382" s="167" t="s">
        <v>1190</v>
      </c>
      <c r="E382" s="33" t="s">
        <v>17</v>
      </c>
      <c r="F382" s="33" t="s">
        <v>380</v>
      </c>
      <c r="G382" s="33">
        <v>1</v>
      </c>
      <c r="H382" s="33" t="s">
        <v>19</v>
      </c>
      <c r="I382" s="33">
        <v>320</v>
      </c>
      <c r="J382" s="33"/>
      <c r="K382" s="33">
        <v>12</v>
      </c>
      <c r="L382" s="33">
        <v>4.2000000000000003E-2</v>
      </c>
      <c r="M382" s="33">
        <v>100</v>
      </c>
      <c r="N382" s="33">
        <v>33</v>
      </c>
      <c r="O382" s="41"/>
      <c r="P382" s="37"/>
      <c r="Q382" s="38" t="s">
        <v>27</v>
      </c>
      <c r="R382" s="34">
        <v>42.98</v>
      </c>
      <c r="S382" s="35">
        <f t="shared" si="281"/>
        <v>4298</v>
      </c>
      <c r="T382" s="36">
        <f t="shared" si="282"/>
        <v>42.98</v>
      </c>
      <c r="U382" s="36">
        <f t="shared" si="283"/>
        <v>4298</v>
      </c>
      <c r="V382" s="143">
        <v>0</v>
      </c>
      <c r="W382" s="144">
        <f t="shared" si="284"/>
        <v>0</v>
      </c>
      <c r="X382" s="144">
        <f t="shared" si="285"/>
        <v>0</v>
      </c>
      <c r="Y382" s="145">
        <f t="shared" si="286"/>
        <v>0</v>
      </c>
      <c r="Z382" s="145">
        <f t="shared" si="287"/>
        <v>0</v>
      </c>
      <c r="AA382" s="308"/>
      <c r="AB382" s="193">
        <v>0</v>
      </c>
      <c r="AC382" s="146"/>
      <c r="AD382" s="147"/>
      <c r="AE382" s="57"/>
      <c r="AF382" s="57"/>
      <c r="AG382" s="57"/>
      <c r="AH382" s="57"/>
      <c r="AI382" s="57"/>
      <c r="AJ382" s="57"/>
      <c r="AK382" s="57"/>
      <c r="AL382" s="57"/>
      <c r="AM382" s="57"/>
      <c r="AN382" s="57"/>
      <c r="AO382" s="57"/>
      <c r="AP382" s="57"/>
      <c r="AQ382" s="57"/>
      <c r="AR382" s="57"/>
      <c r="AS382" s="57"/>
      <c r="AT382" s="57"/>
      <c r="AU382" s="57"/>
      <c r="AV382" s="57"/>
      <c r="AW382" s="57"/>
      <c r="AX382" s="57"/>
      <c r="AY382" s="57"/>
      <c r="AZ382" s="57"/>
      <c r="BA382" s="57"/>
      <c r="BB382" s="57"/>
      <c r="BC382" s="57"/>
      <c r="BD382" s="57"/>
      <c r="BE382" s="57"/>
    </row>
    <row r="383" spans="1:57" ht="24.75" hidden="1" customHeight="1">
      <c r="A383" s="57"/>
      <c r="B383" s="141" t="s">
        <v>403</v>
      </c>
      <c r="C383" s="141" t="s">
        <v>404</v>
      </c>
      <c r="D383" s="162"/>
      <c r="E383" s="33" t="s">
        <v>17</v>
      </c>
      <c r="F383" s="33" t="s">
        <v>380</v>
      </c>
      <c r="G383" s="33">
        <v>1</v>
      </c>
      <c r="H383" s="33" t="s">
        <v>19</v>
      </c>
      <c r="I383" s="33">
        <v>320</v>
      </c>
      <c r="J383" s="33"/>
      <c r="K383" s="33">
        <v>12</v>
      </c>
      <c r="L383" s="33">
        <v>4.2000000000000003E-2</v>
      </c>
      <c r="M383" s="33">
        <v>100</v>
      </c>
      <c r="N383" s="33">
        <v>33</v>
      </c>
      <c r="O383" s="41"/>
      <c r="P383" s="37"/>
      <c r="Q383" s="38" t="s">
        <v>27</v>
      </c>
      <c r="R383" s="34">
        <v>42.15</v>
      </c>
      <c r="S383" s="35">
        <f t="shared" si="281"/>
        <v>4215</v>
      </c>
      <c r="T383" s="36">
        <f t="shared" si="282"/>
        <v>42.15</v>
      </c>
      <c r="U383" s="36">
        <f t="shared" si="283"/>
        <v>4215</v>
      </c>
      <c r="V383" s="143">
        <v>0</v>
      </c>
      <c r="W383" s="144">
        <f t="shared" si="284"/>
        <v>0</v>
      </c>
      <c r="X383" s="144">
        <f t="shared" si="285"/>
        <v>0</v>
      </c>
      <c r="Y383" s="145">
        <f t="shared" si="286"/>
        <v>0</v>
      </c>
      <c r="Z383" s="145">
        <f t="shared" si="287"/>
        <v>0</v>
      </c>
      <c r="AA383" s="308"/>
      <c r="AB383" s="193">
        <v>0</v>
      </c>
      <c r="AC383" s="146"/>
      <c r="AD383" s="147"/>
      <c r="AE383" s="57"/>
      <c r="AF383" s="57"/>
      <c r="AG383" s="57"/>
      <c r="AH383" s="57"/>
      <c r="AI383" s="57"/>
      <c r="AJ383" s="57"/>
      <c r="AK383" s="57"/>
      <c r="AL383" s="57"/>
      <c r="AM383" s="57"/>
      <c r="AN383" s="57"/>
      <c r="AO383" s="57"/>
      <c r="AP383" s="57"/>
      <c r="AQ383" s="57"/>
      <c r="AR383" s="57"/>
      <c r="AS383" s="57"/>
      <c r="AT383" s="57"/>
      <c r="AU383" s="57"/>
      <c r="AV383" s="57"/>
      <c r="AW383" s="57"/>
      <c r="AX383" s="57"/>
      <c r="AY383" s="57"/>
      <c r="AZ383" s="57"/>
      <c r="BA383" s="57"/>
      <c r="BB383" s="57"/>
      <c r="BC383" s="57"/>
      <c r="BD383" s="57"/>
      <c r="BE383" s="57"/>
    </row>
    <row r="384" spans="1:57" ht="24.75" hidden="1" customHeight="1">
      <c r="A384" s="57"/>
      <c r="B384" s="141" t="s">
        <v>405</v>
      </c>
      <c r="C384" s="141" t="s">
        <v>1147</v>
      </c>
      <c r="D384" s="167" t="s">
        <v>1190</v>
      </c>
      <c r="E384" s="33" t="s">
        <v>17</v>
      </c>
      <c r="F384" s="33" t="s">
        <v>380</v>
      </c>
      <c r="G384" s="33">
        <v>1</v>
      </c>
      <c r="H384" s="33" t="s">
        <v>26</v>
      </c>
      <c r="I384" s="33">
        <v>320</v>
      </c>
      <c r="J384" s="33"/>
      <c r="K384" s="33">
        <v>12</v>
      </c>
      <c r="L384" s="33">
        <v>4.2000000000000003E-2</v>
      </c>
      <c r="M384" s="33">
        <v>100</v>
      </c>
      <c r="N384" s="33">
        <v>26</v>
      </c>
      <c r="O384" s="41"/>
      <c r="P384" s="37"/>
      <c r="Q384" s="38" t="s">
        <v>27</v>
      </c>
      <c r="R384" s="34">
        <v>41.32</v>
      </c>
      <c r="S384" s="35">
        <f t="shared" si="281"/>
        <v>4132</v>
      </c>
      <c r="T384" s="36">
        <f t="shared" si="282"/>
        <v>41.32</v>
      </c>
      <c r="U384" s="36">
        <f t="shared" si="283"/>
        <v>4132</v>
      </c>
      <c r="V384" s="143">
        <v>0</v>
      </c>
      <c r="W384" s="144">
        <f t="shared" si="284"/>
        <v>0</v>
      </c>
      <c r="X384" s="144">
        <f t="shared" si="285"/>
        <v>0</v>
      </c>
      <c r="Y384" s="145">
        <f t="shared" si="286"/>
        <v>0</v>
      </c>
      <c r="Z384" s="145">
        <f t="shared" si="287"/>
        <v>0</v>
      </c>
      <c r="AA384" s="308"/>
      <c r="AB384" s="193">
        <v>0</v>
      </c>
      <c r="AC384" s="146"/>
      <c r="AD384" s="147"/>
      <c r="AE384" s="57"/>
      <c r="AF384" s="57"/>
      <c r="AG384" s="57"/>
      <c r="AH384" s="57"/>
      <c r="AI384" s="57"/>
      <c r="AJ384" s="57"/>
      <c r="AK384" s="57"/>
      <c r="AL384" s="57"/>
      <c r="AM384" s="57"/>
      <c r="AN384" s="57"/>
      <c r="AO384" s="57"/>
      <c r="AP384" s="57"/>
      <c r="AQ384" s="57"/>
      <c r="AR384" s="57"/>
      <c r="AS384" s="57"/>
      <c r="AT384" s="57"/>
      <c r="AU384" s="57"/>
      <c r="AV384" s="57"/>
      <c r="AW384" s="57"/>
      <c r="AX384" s="57"/>
      <c r="AY384" s="57"/>
      <c r="AZ384" s="57"/>
      <c r="BA384" s="57"/>
      <c r="BB384" s="57"/>
      <c r="BC384" s="57"/>
      <c r="BD384" s="57"/>
      <c r="BE384" s="57"/>
    </row>
    <row r="385" spans="1:57" ht="24.75" hidden="1" customHeight="1">
      <c r="A385" s="57"/>
      <c r="B385" s="141" t="s">
        <v>406</v>
      </c>
      <c r="C385" s="141" t="s">
        <v>1146</v>
      </c>
      <c r="D385" s="167" t="s">
        <v>1190</v>
      </c>
      <c r="E385" s="33" t="s">
        <v>17</v>
      </c>
      <c r="F385" s="33" t="s">
        <v>380</v>
      </c>
      <c r="G385" s="33">
        <v>1</v>
      </c>
      <c r="H385" s="33" t="s">
        <v>26</v>
      </c>
      <c r="I385" s="33">
        <v>320</v>
      </c>
      <c r="J385" s="33"/>
      <c r="K385" s="33">
        <v>12</v>
      </c>
      <c r="L385" s="33">
        <v>4.2000000000000003E-2</v>
      </c>
      <c r="M385" s="33">
        <v>100</v>
      </c>
      <c r="N385" s="33">
        <v>26</v>
      </c>
      <c r="O385" s="41"/>
      <c r="P385" s="37"/>
      <c r="Q385" s="38" t="s">
        <v>27</v>
      </c>
      <c r="R385" s="34">
        <v>41.32</v>
      </c>
      <c r="S385" s="35">
        <f t="shared" si="281"/>
        <v>4132</v>
      </c>
      <c r="T385" s="36">
        <f t="shared" si="282"/>
        <v>41.32</v>
      </c>
      <c r="U385" s="36">
        <f t="shared" si="283"/>
        <v>4132</v>
      </c>
      <c r="V385" s="143">
        <v>0</v>
      </c>
      <c r="W385" s="144">
        <f t="shared" si="284"/>
        <v>0</v>
      </c>
      <c r="X385" s="144">
        <f t="shared" si="285"/>
        <v>0</v>
      </c>
      <c r="Y385" s="145">
        <f t="shared" si="286"/>
        <v>0</v>
      </c>
      <c r="Z385" s="145">
        <f t="shared" si="287"/>
        <v>0</v>
      </c>
      <c r="AA385" s="308"/>
      <c r="AB385" s="193">
        <v>0</v>
      </c>
      <c r="AC385" s="146"/>
      <c r="AD385" s="147"/>
      <c r="AE385" s="57"/>
      <c r="AF385" s="57"/>
      <c r="AG385" s="57"/>
      <c r="AH385" s="57"/>
      <c r="AI385" s="57"/>
      <c r="AJ385" s="57"/>
      <c r="AK385" s="57"/>
      <c r="AL385" s="57"/>
      <c r="AM385" s="57"/>
      <c r="AN385" s="57"/>
      <c r="AO385" s="57"/>
      <c r="AP385" s="57"/>
      <c r="AQ385" s="57"/>
      <c r="AR385" s="57"/>
      <c r="AS385" s="57"/>
      <c r="AT385" s="57"/>
      <c r="AU385" s="57"/>
      <c r="AV385" s="57"/>
      <c r="AW385" s="57"/>
      <c r="AX385" s="57"/>
      <c r="AY385" s="57"/>
      <c r="AZ385" s="57"/>
      <c r="BA385" s="57"/>
      <c r="BB385" s="57"/>
      <c r="BC385" s="57"/>
      <c r="BD385" s="57"/>
      <c r="BE385" s="57"/>
    </row>
    <row r="386" spans="1:57" ht="24.75" hidden="1" customHeight="1">
      <c r="A386" s="57"/>
      <c r="B386" s="141" t="s">
        <v>407</v>
      </c>
      <c r="C386" s="141" t="s">
        <v>1145</v>
      </c>
      <c r="D386" s="167" t="s">
        <v>1190</v>
      </c>
      <c r="E386" s="33" t="s">
        <v>17</v>
      </c>
      <c r="F386" s="33" t="s">
        <v>380</v>
      </c>
      <c r="G386" s="33">
        <v>1</v>
      </c>
      <c r="H386" s="33" t="s">
        <v>26</v>
      </c>
      <c r="I386" s="33">
        <v>320</v>
      </c>
      <c r="J386" s="33"/>
      <c r="K386" s="33">
        <v>12</v>
      </c>
      <c r="L386" s="33">
        <v>4.2000000000000003E-2</v>
      </c>
      <c r="M386" s="33">
        <v>100</v>
      </c>
      <c r="N386" s="33">
        <v>26</v>
      </c>
      <c r="O386" s="41"/>
      <c r="P386" s="37"/>
      <c r="Q386" s="38" t="s">
        <v>27</v>
      </c>
      <c r="R386" s="34">
        <v>43.8</v>
      </c>
      <c r="S386" s="35">
        <f t="shared" si="281"/>
        <v>4380</v>
      </c>
      <c r="T386" s="36">
        <f t="shared" si="282"/>
        <v>43.8</v>
      </c>
      <c r="U386" s="36">
        <f t="shared" si="283"/>
        <v>4380</v>
      </c>
      <c r="V386" s="143">
        <v>0</v>
      </c>
      <c r="W386" s="144">
        <f t="shared" si="284"/>
        <v>0</v>
      </c>
      <c r="X386" s="144">
        <f t="shared" si="285"/>
        <v>0</v>
      </c>
      <c r="Y386" s="145">
        <f t="shared" si="286"/>
        <v>0</v>
      </c>
      <c r="Z386" s="145">
        <f t="shared" si="287"/>
        <v>0</v>
      </c>
      <c r="AA386" s="308"/>
      <c r="AB386" s="193">
        <v>0</v>
      </c>
      <c r="AC386" s="146"/>
      <c r="AD386" s="147"/>
      <c r="AE386" s="57"/>
      <c r="AF386" s="57"/>
      <c r="AG386" s="57"/>
      <c r="AH386" s="57"/>
      <c r="AI386" s="57"/>
      <c r="AJ386" s="57"/>
      <c r="AK386" s="57"/>
      <c r="AL386" s="57"/>
      <c r="AM386" s="57"/>
      <c r="AN386" s="57"/>
      <c r="AO386" s="57"/>
      <c r="AP386" s="57"/>
      <c r="AQ386" s="57"/>
      <c r="AR386" s="57"/>
      <c r="AS386" s="57"/>
      <c r="AT386" s="57"/>
      <c r="AU386" s="57"/>
      <c r="AV386" s="57"/>
      <c r="AW386" s="57"/>
      <c r="AX386" s="57"/>
      <c r="AY386" s="57"/>
      <c r="AZ386" s="57"/>
      <c r="BA386" s="57"/>
      <c r="BB386" s="57"/>
      <c r="BC386" s="57"/>
      <c r="BD386" s="57"/>
      <c r="BE386" s="57"/>
    </row>
    <row r="387" spans="1:57" ht="24.75" hidden="1" customHeight="1">
      <c r="A387" s="57"/>
      <c r="B387" s="141" t="s">
        <v>408</v>
      </c>
      <c r="C387" s="141" t="s">
        <v>1237</v>
      </c>
      <c r="D387" s="162"/>
      <c r="E387" s="33" t="s">
        <v>17</v>
      </c>
      <c r="F387" s="33" t="s">
        <v>380</v>
      </c>
      <c r="G387" s="33">
        <v>1</v>
      </c>
      <c r="H387" s="33" t="s">
        <v>26</v>
      </c>
      <c r="I387" s="33">
        <v>320</v>
      </c>
      <c r="J387" s="33"/>
      <c r="K387" s="33">
        <v>12</v>
      </c>
      <c r="L387" s="33">
        <v>4.2000000000000003E-2</v>
      </c>
      <c r="M387" s="33">
        <v>100</v>
      </c>
      <c r="N387" s="33">
        <v>24</v>
      </c>
      <c r="O387" s="41"/>
      <c r="P387" s="37"/>
      <c r="Q387" s="38" t="s">
        <v>27</v>
      </c>
      <c r="R387" s="34">
        <v>43.8</v>
      </c>
      <c r="S387" s="35">
        <f t="shared" si="281"/>
        <v>4380</v>
      </c>
      <c r="T387" s="36">
        <f t="shared" si="282"/>
        <v>43.8</v>
      </c>
      <c r="U387" s="36">
        <f t="shared" si="283"/>
        <v>4380</v>
      </c>
      <c r="V387" s="143">
        <v>0</v>
      </c>
      <c r="W387" s="144">
        <f t="shared" si="284"/>
        <v>0</v>
      </c>
      <c r="X387" s="144">
        <f t="shared" si="285"/>
        <v>0</v>
      </c>
      <c r="Y387" s="145">
        <f t="shared" si="286"/>
        <v>0</v>
      </c>
      <c r="Z387" s="145">
        <f t="shared" si="287"/>
        <v>0</v>
      </c>
      <c r="AA387" s="308"/>
      <c r="AB387" s="193">
        <v>0</v>
      </c>
      <c r="AC387" s="146"/>
      <c r="AD387" s="147"/>
      <c r="AE387" s="57"/>
      <c r="AF387" s="57"/>
      <c r="AG387" s="57"/>
      <c r="AH387" s="57"/>
      <c r="AI387" s="57"/>
      <c r="AJ387" s="57"/>
      <c r="AK387" s="57"/>
      <c r="AL387" s="57"/>
      <c r="AM387" s="57"/>
      <c r="AN387" s="57"/>
      <c r="AO387" s="57"/>
      <c r="AP387" s="57"/>
      <c r="AQ387" s="57"/>
      <c r="AR387" s="57"/>
      <c r="AS387" s="57"/>
      <c r="AT387" s="57"/>
      <c r="AU387" s="57"/>
      <c r="AV387" s="57"/>
      <c r="AW387" s="57"/>
      <c r="AX387" s="57"/>
      <c r="AY387" s="57"/>
      <c r="AZ387" s="57"/>
      <c r="BA387" s="57"/>
      <c r="BB387" s="57"/>
      <c r="BC387" s="57"/>
      <c r="BD387" s="57"/>
      <c r="BE387" s="57"/>
    </row>
    <row r="388" spans="1:57" ht="24.75" hidden="1" customHeight="1">
      <c r="A388" s="57"/>
      <c r="B388" s="141" t="s">
        <v>409</v>
      </c>
      <c r="C388" s="149" t="s">
        <v>1144</v>
      </c>
      <c r="D388" s="167" t="s">
        <v>1190</v>
      </c>
      <c r="E388" s="33" t="s">
        <v>17</v>
      </c>
      <c r="F388" s="33" t="s">
        <v>380</v>
      </c>
      <c r="G388" s="33">
        <v>1</v>
      </c>
      <c r="H388" s="33" t="s">
        <v>26</v>
      </c>
      <c r="I388" s="33">
        <v>320</v>
      </c>
      <c r="J388" s="33"/>
      <c r="K388" s="33">
        <v>12</v>
      </c>
      <c r="L388" s="33">
        <v>4.2000000000000003E-2</v>
      </c>
      <c r="M388" s="33">
        <v>100</v>
      </c>
      <c r="N388" s="33">
        <v>31</v>
      </c>
      <c r="O388" s="41"/>
      <c r="P388" s="37"/>
      <c r="Q388" s="38" t="s">
        <v>27</v>
      </c>
      <c r="R388" s="34">
        <v>43.8</v>
      </c>
      <c r="S388" s="35">
        <f t="shared" si="281"/>
        <v>4380</v>
      </c>
      <c r="T388" s="36">
        <f t="shared" si="282"/>
        <v>43.8</v>
      </c>
      <c r="U388" s="36">
        <f t="shared" si="283"/>
        <v>4380</v>
      </c>
      <c r="V388" s="143">
        <v>0</v>
      </c>
      <c r="W388" s="144">
        <f t="shared" si="284"/>
        <v>0</v>
      </c>
      <c r="X388" s="144">
        <f t="shared" si="285"/>
        <v>0</v>
      </c>
      <c r="Y388" s="145">
        <f t="shared" si="286"/>
        <v>0</v>
      </c>
      <c r="Z388" s="145">
        <f t="shared" si="287"/>
        <v>0</v>
      </c>
      <c r="AA388" s="308"/>
      <c r="AB388" s="193">
        <v>0</v>
      </c>
      <c r="AC388" s="146"/>
      <c r="AD388" s="147"/>
      <c r="AE388" s="57"/>
      <c r="AF388" s="57"/>
      <c r="AG388" s="57"/>
      <c r="AH388" s="57"/>
      <c r="AI388" s="57"/>
      <c r="AJ388" s="57"/>
      <c r="AK388" s="57"/>
      <c r="AL388" s="57"/>
      <c r="AM388" s="57"/>
      <c r="AN388" s="57"/>
      <c r="AO388" s="57"/>
      <c r="AP388" s="57"/>
      <c r="AQ388" s="57"/>
      <c r="AR388" s="57"/>
      <c r="AS388" s="57"/>
      <c r="AT388" s="57"/>
      <c r="AU388" s="57"/>
      <c r="AV388" s="57"/>
      <c r="AW388" s="57"/>
      <c r="AX388" s="57"/>
      <c r="AY388" s="57"/>
      <c r="AZ388" s="57"/>
      <c r="BA388" s="57"/>
      <c r="BB388" s="57"/>
      <c r="BC388" s="57"/>
      <c r="BD388" s="57"/>
      <c r="BE388" s="57"/>
    </row>
    <row r="389" spans="1:57" ht="24.75" hidden="1" customHeight="1">
      <c r="A389" s="57"/>
      <c r="B389" s="141" t="s">
        <v>410</v>
      </c>
      <c r="C389" s="141" t="s">
        <v>1143</v>
      </c>
      <c r="D389" s="167" t="s">
        <v>1190</v>
      </c>
      <c r="E389" s="33" t="s">
        <v>17</v>
      </c>
      <c r="F389" s="33" t="s">
        <v>380</v>
      </c>
      <c r="G389" s="33">
        <v>1</v>
      </c>
      <c r="H389" s="33" t="s">
        <v>26</v>
      </c>
      <c r="I389" s="33">
        <v>320</v>
      </c>
      <c r="J389" s="33"/>
      <c r="K389" s="33">
        <v>12</v>
      </c>
      <c r="L389" s="33">
        <v>4.2000000000000003E-2</v>
      </c>
      <c r="M389" s="33">
        <v>100</v>
      </c>
      <c r="N389" s="33">
        <v>34</v>
      </c>
      <c r="O389" s="41"/>
      <c r="P389" s="37"/>
      <c r="Q389" s="38" t="s">
        <v>27</v>
      </c>
      <c r="R389" s="34">
        <v>49.59</v>
      </c>
      <c r="S389" s="35">
        <f t="shared" si="281"/>
        <v>4959</v>
      </c>
      <c r="T389" s="36">
        <f t="shared" si="282"/>
        <v>49.59</v>
      </c>
      <c r="U389" s="36">
        <f t="shared" si="283"/>
        <v>4959</v>
      </c>
      <c r="V389" s="143">
        <v>0</v>
      </c>
      <c r="W389" s="144">
        <f t="shared" si="284"/>
        <v>0</v>
      </c>
      <c r="X389" s="144">
        <f t="shared" si="285"/>
        <v>0</v>
      </c>
      <c r="Y389" s="145">
        <f t="shared" si="286"/>
        <v>0</v>
      </c>
      <c r="Z389" s="145">
        <f t="shared" si="287"/>
        <v>0</v>
      </c>
      <c r="AA389" s="308"/>
      <c r="AB389" s="193">
        <v>0</v>
      </c>
      <c r="AC389" s="146"/>
      <c r="AD389" s="147"/>
      <c r="AE389" s="57"/>
      <c r="AF389" s="57"/>
      <c r="AG389" s="57"/>
      <c r="AH389" s="57"/>
      <c r="AI389" s="57"/>
      <c r="AJ389" s="57"/>
      <c r="AK389" s="57"/>
      <c r="AL389" s="57"/>
      <c r="AM389" s="57"/>
      <c r="AN389" s="57"/>
      <c r="AO389" s="57"/>
      <c r="AP389" s="57"/>
      <c r="AQ389" s="57"/>
      <c r="AR389" s="57"/>
      <c r="AS389" s="57"/>
      <c r="AT389" s="57"/>
      <c r="AU389" s="57"/>
      <c r="AV389" s="57"/>
      <c r="AW389" s="57"/>
      <c r="AX389" s="57"/>
      <c r="AY389" s="57"/>
      <c r="AZ389" s="57"/>
      <c r="BA389" s="57"/>
      <c r="BB389" s="57"/>
      <c r="BC389" s="57"/>
      <c r="BD389" s="57"/>
      <c r="BE389" s="57"/>
    </row>
    <row r="390" spans="1:57" ht="24.75" hidden="1" customHeight="1">
      <c r="A390" s="57"/>
      <c r="B390" s="141" t="s">
        <v>411</v>
      </c>
      <c r="C390" s="141" t="s">
        <v>1142</v>
      </c>
      <c r="D390" s="162"/>
      <c r="E390" s="33" t="s">
        <v>17</v>
      </c>
      <c r="F390" s="33" t="s">
        <v>380</v>
      </c>
      <c r="G390" s="33">
        <v>1</v>
      </c>
      <c r="H390" s="33" t="s">
        <v>26</v>
      </c>
      <c r="I390" s="33">
        <v>320</v>
      </c>
      <c r="J390" s="33"/>
      <c r="K390" s="33">
        <v>12</v>
      </c>
      <c r="L390" s="33">
        <v>4.2000000000000003E-2</v>
      </c>
      <c r="M390" s="33">
        <v>100</v>
      </c>
      <c r="N390" s="33">
        <v>36</v>
      </c>
      <c r="O390" s="41"/>
      <c r="P390" s="37"/>
      <c r="Q390" s="38" t="s">
        <v>27</v>
      </c>
      <c r="R390" s="34">
        <v>47.11</v>
      </c>
      <c r="S390" s="35">
        <f t="shared" si="281"/>
        <v>4711</v>
      </c>
      <c r="T390" s="36">
        <f t="shared" si="282"/>
        <v>47.11</v>
      </c>
      <c r="U390" s="36">
        <f t="shared" si="283"/>
        <v>4711</v>
      </c>
      <c r="V390" s="143">
        <v>0</v>
      </c>
      <c r="W390" s="144">
        <f t="shared" si="284"/>
        <v>0</v>
      </c>
      <c r="X390" s="144">
        <f t="shared" si="285"/>
        <v>0</v>
      </c>
      <c r="Y390" s="145">
        <f t="shared" si="286"/>
        <v>0</v>
      </c>
      <c r="Z390" s="145">
        <f t="shared" si="287"/>
        <v>0</v>
      </c>
      <c r="AA390" s="308"/>
      <c r="AB390" s="193">
        <v>0</v>
      </c>
      <c r="AC390" s="146"/>
      <c r="AD390" s="147"/>
      <c r="AE390" s="57"/>
      <c r="AF390" s="57"/>
      <c r="AG390" s="57"/>
      <c r="AH390" s="57"/>
      <c r="AI390" s="57"/>
      <c r="AJ390" s="57"/>
      <c r="AK390" s="57"/>
      <c r="AL390" s="57"/>
      <c r="AM390" s="57"/>
      <c r="AN390" s="57"/>
      <c r="AO390" s="57"/>
      <c r="AP390" s="57"/>
      <c r="AQ390" s="57"/>
      <c r="AR390" s="57"/>
      <c r="AS390" s="57"/>
      <c r="AT390" s="57"/>
      <c r="AU390" s="57"/>
      <c r="AV390" s="57"/>
      <c r="AW390" s="57"/>
      <c r="AX390" s="57"/>
      <c r="AY390" s="57"/>
      <c r="AZ390" s="57"/>
      <c r="BA390" s="57"/>
      <c r="BB390" s="57"/>
      <c r="BC390" s="57"/>
      <c r="BD390" s="57"/>
      <c r="BE390" s="57"/>
    </row>
    <row r="391" spans="1:57" ht="24.75" hidden="1" customHeight="1">
      <c r="A391" s="57"/>
      <c r="B391" s="141" t="s">
        <v>412</v>
      </c>
      <c r="C391" s="141" t="s">
        <v>1141</v>
      </c>
      <c r="D391" s="162"/>
      <c r="E391" s="33" t="s">
        <v>17</v>
      </c>
      <c r="F391" s="33" t="s">
        <v>380</v>
      </c>
      <c r="G391" s="33">
        <v>1</v>
      </c>
      <c r="H391" s="33" t="s">
        <v>26</v>
      </c>
      <c r="I391" s="33">
        <v>320</v>
      </c>
      <c r="J391" s="33"/>
      <c r="K391" s="33">
        <v>12</v>
      </c>
      <c r="L391" s="33">
        <v>4.2000000000000003E-2</v>
      </c>
      <c r="M391" s="33">
        <v>100</v>
      </c>
      <c r="N391" s="33">
        <v>36</v>
      </c>
      <c r="O391" s="41"/>
      <c r="P391" s="37"/>
      <c r="Q391" s="38" t="s">
        <v>27</v>
      </c>
      <c r="R391" s="34">
        <v>47.11</v>
      </c>
      <c r="S391" s="35">
        <f t="shared" si="281"/>
        <v>4711</v>
      </c>
      <c r="T391" s="36">
        <f t="shared" si="282"/>
        <v>47.11</v>
      </c>
      <c r="U391" s="36">
        <f t="shared" si="283"/>
        <v>4711</v>
      </c>
      <c r="V391" s="143">
        <v>0</v>
      </c>
      <c r="W391" s="144">
        <f t="shared" si="284"/>
        <v>0</v>
      </c>
      <c r="X391" s="144">
        <f t="shared" si="285"/>
        <v>0</v>
      </c>
      <c r="Y391" s="145">
        <f t="shared" si="286"/>
        <v>0</v>
      </c>
      <c r="Z391" s="145">
        <f t="shared" si="287"/>
        <v>0</v>
      </c>
      <c r="AA391" s="308"/>
      <c r="AB391" s="193">
        <v>0</v>
      </c>
      <c r="AC391" s="146"/>
      <c r="AD391" s="147"/>
      <c r="AE391" s="57"/>
      <c r="AF391" s="57"/>
      <c r="AG391" s="57"/>
      <c r="AH391" s="57"/>
      <c r="AI391" s="57"/>
      <c r="AJ391" s="57"/>
      <c r="AK391" s="57"/>
      <c r="AL391" s="57"/>
      <c r="AM391" s="57"/>
      <c r="AN391" s="57"/>
      <c r="AO391" s="57"/>
      <c r="AP391" s="57"/>
      <c r="AQ391" s="57"/>
      <c r="AR391" s="57"/>
      <c r="AS391" s="57"/>
      <c r="AT391" s="57"/>
      <c r="AU391" s="57"/>
      <c r="AV391" s="57"/>
      <c r="AW391" s="57"/>
      <c r="AX391" s="57"/>
      <c r="AY391" s="57"/>
      <c r="AZ391" s="57"/>
      <c r="BA391" s="57"/>
      <c r="BB391" s="57"/>
      <c r="BC391" s="57"/>
      <c r="BD391" s="57"/>
      <c r="BE391" s="57"/>
    </row>
    <row r="392" spans="1:57" ht="24.75" hidden="1" customHeight="1">
      <c r="A392" s="57"/>
      <c r="B392" s="141" t="s">
        <v>413</v>
      </c>
      <c r="C392" s="141" t="s">
        <v>1140</v>
      </c>
      <c r="D392" s="162"/>
      <c r="E392" s="33" t="s">
        <v>17</v>
      </c>
      <c r="F392" s="33" t="s">
        <v>380</v>
      </c>
      <c r="G392" s="33">
        <v>1</v>
      </c>
      <c r="H392" s="33" t="s">
        <v>26</v>
      </c>
      <c r="I392" s="33">
        <v>320</v>
      </c>
      <c r="J392" s="33"/>
      <c r="K392" s="33">
        <v>12</v>
      </c>
      <c r="L392" s="33">
        <v>4.2000000000000003E-2</v>
      </c>
      <c r="M392" s="33">
        <v>100</v>
      </c>
      <c r="N392" s="33">
        <v>36</v>
      </c>
      <c r="O392" s="41"/>
      <c r="P392" s="37"/>
      <c r="Q392" s="38" t="s">
        <v>27</v>
      </c>
      <c r="R392" s="34">
        <v>47.11</v>
      </c>
      <c r="S392" s="35">
        <f t="shared" si="281"/>
        <v>4711</v>
      </c>
      <c r="T392" s="36">
        <f t="shared" si="282"/>
        <v>47.11</v>
      </c>
      <c r="U392" s="36">
        <f t="shared" si="283"/>
        <v>4711</v>
      </c>
      <c r="V392" s="143">
        <v>0</v>
      </c>
      <c r="W392" s="144">
        <f t="shared" si="284"/>
        <v>0</v>
      </c>
      <c r="X392" s="144">
        <f t="shared" si="285"/>
        <v>0</v>
      </c>
      <c r="Y392" s="145">
        <f t="shared" si="286"/>
        <v>0</v>
      </c>
      <c r="Z392" s="145">
        <f t="shared" si="287"/>
        <v>0</v>
      </c>
      <c r="AA392" s="308"/>
      <c r="AB392" s="193">
        <v>0</v>
      </c>
      <c r="AC392" s="146"/>
      <c r="AD392" s="160"/>
      <c r="AE392" s="161"/>
      <c r="AF392" s="57"/>
      <c r="AG392" s="57"/>
      <c r="AH392" s="57"/>
      <c r="AI392" s="57"/>
      <c r="AJ392" s="57"/>
      <c r="AK392" s="57"/>
      <c r="AL392" s="57"/>
      <c r="AM392" s="57"/>
      <c r="AN392" s="57"/>
      <c r="AO392" s="57"/>
      <c r="AP392" s="57"/>
      <c r="AQ392" s="57"/>
      <c r="AR392" s="57"/>
      <c r="AS392" s="57"/>
      <c r="AT392" s="57"/>
      <c r="AU392" s="57"/>
      <c r="AV392" s="57"/>
      <c r="AW392" s="57"/>
      <c r="AX392" s="57"/>
      <c r="AY392" s="57"/>
      <c r="AZ392" s="57"/>
      <c r="BA392" s="57"/>
      <c r="BB392" s="57"/>
      <c r="BC392" s="57"/>
      <c r="BD392" s="57"/>
      <c r="BE392" s="57"/>
    </row>
    <row r="393" spans="1:57" ht="24.75" hidden="1" customHeight="1">
      <c r="A393" s="57"/>
      <c r="B393" s="141" t="s">
        <v>414</v>
      </c>
      <c r="C393" s="141" t="s">
        <v>1222</v>
      </c>
      <c r="D393" s="162"/>
      <c r="E393" s="33" t="s">
        <v>17</v>
      </c>
      <c r="F393" s="33" t="s">
        <v>380</v>
      </c>
      <c r="G393" s="33">
        <v>1</v>
      </c>
      <c r="H393" s="33" t="s">
        <v>26</v>
      </c>
      <c r="I393" s="33">
        <v>320</v>
      </c>
      <c r="J393" s="33"/>
      <c r="K393" s="33">
        <v>12</v>
      </c>
      <c r="L393" s="33">
        <v>0.04</v>
      </c>
      <c r="M393" s="33">
        <v>100</v>
      </c>
      <c r="N393" s="33"/>
      <c r="O393" s="41"/>
      <c r="P393" s="37"/>
      <c r="Q393" s="38" t="s">
        <v>27</v>
      </c>
      <c r="R393" s="34">
        <v>65.290000000000006</v>
      </c>
      <c r="S393" s="35">
        <f t="shared" si="281"/>
        <v>6529.0000000000009</v>
      </c>
      <c r="T393" s="36">
        <f t="shared" si="282"/>
        <v>65.290000000000006</v>
      </c>
      <c r="U393" s="36">
        <f t="shared" si="283"/>
        <v>6529.0000000000009</v>
      </c>
      <c r="V393" s="143">
        <v>0</v>
      </c>
      <c r="W393" s="144">
        <f t="shared" si="284"/>
        <v>0</v>
      </c>
      <c r="X393" s="144">
        <f t="shared" si="285"/>
        <v>0</v>
      </c>
      <c r="Y393" s="145">
        <f t="shared" si="286"/>
        <v>0</v>
      </c>
      <c r="Z393" s="145">
        <f t="shared" si="287"/>
        <v>0</v>
      </c>
      <c r="AA393" s="308"/>
      <c r="AB393" s="193">
        <v>30</v>
      </c>
      <c r="AC393" s="146"/>
      <c r="AD393" s="147"/>
      <c r="AE393" s="57"/>
      <c r="AF393" s="57"/>
      <c r="AG393" s="57"/>
      <c r="AH393" s="57"/>
      <c r="AI393" s="57"/>
      <c r="AJ393" s="57"/>
      <c r="AK393" s="57"/>
      <c r="AL393" s="57"/>
      <c r="AM393" s="57"/>
      <c r="AN393" s="57"/>
      <c r="AO393" s="57"/>
      <c r="AP393" s="57"/>
      <c r="AQ393" s="57"/>
      <c r="AR393" s="57"/>
      <c r="AS393" s="57"/>
      <c r="AT393" s="57"/>
      <c r="AU393" s="57"/>
      <c r="AV393" s="57"/>
      <c r="AW393" s="57"/>
      <c r="AX393" s="57"/>
      <c r="AY393" s="57"/>
      <c r="AZ393" s="57"/>
      <c r="BA393" s="57"/>
      <c r="BB393" s="57"/>
      <c r="BC393" s="57"/>
      <c r="BD393" s="57"/>
      <c r="BE393" s="57"/>
    </row>
    <row r="394" spans="1:57" ht="24.75" hidden="1" customHeight="1">
      <c r="A394" s="57"/>
      <c r="B394" s="141" t="s">
        <v>415</v>
      </c>
      <c r="C394" s="141" t="s">
        <v>1229</v>
      </c>
      <c r="D394" s="162"/>
      <c r="E394" s="33" t="s">
        <v>17</v>
      </c>
      <c r="F394" s="33" t="s">
        <v>380</v>
      </c>
      <c r="G394" s="33">
        <v>1</v>
      </c>
      <c r="H394" s="33" t="s">
        <v>26</v>
      </c>
      <c r="I394" s="33">
        <v>320</v>
      </c>
      <c r="J394" s="33"/>
      <c r="K394" s="33">
        <v>12</v>
      </c>
      <c r="L394" s="33">
        <v>0.04</v>
      </c>
      <c r="M394" s="33">
        <v>100</v>
      </c>
      <c r="N394" s="33"/>
      <c r="O394" s="41"/>
      <c r="P394" s="37"/>
      <c r="Q394" s="38" t="s">
        <v>27</v>
      </c>
      <c r="R394" s="34">
        <v>65.290000000000006</v>
      </c>
      <c r="S394" s="35">
        <f t="shared" si="281"/>
        <v>6529.0000000000009</v>
      </c>
      <c r="T394" s="36">
        <f t="shared" si="282"/>
        <v>65.290000000000006</v>
      </c>
      <c r="U394" s="36">
        <f t="shared" si="283"/>
        <v>6529.0000000000009</v>
      </c>
      <c r="V394" s="143">
        <v>0</v>
      </c>
      <c r="W394" s="144">
        <f t="shared" si="284"/>
        <v>0</v>
      </c>
      <c r="X394" s="144">
        <f t="shared" si="285"/>
        <v>0</v>
      </c>
      <c r="Y394" s="145">
        <f t="shared" si="286"/>
        <v>0</v>
      </c>
      <c r="Z394" s="145">
        <f t="shared" si="287"/>
        <v>0</v>
      </c>
      <c r="AA394" s="308"/>
      <c r="AB394" s="193">
        <v>0</v>
      </c>
      <c r="AC394" s="146"/>
      <c r="AD394" s="147"/>
      <c r="AE394" s="57"/>
      <c r="AF394" s="57"/>
      <c r="AG394" s="57"/>
      <c r="AH394" s="57"/>
      <c r="AI394" s="57"/>
      <c r="AJ394" s="57"/>
      <c r="AK394" s="57"/>
      <c r="AL394" s="57"/>
      <c r="AM394" s="57"/>
      <c r="AN394" s="57"/>
      <c r="AO394" s="57"/>
      <c r="AP394" s="57"/>
      <c r="AQ394" s="57"/>
      <c r="AR394" s="57"/>
      <c r="AS394" s="57"/>
      <c r="AT394" s="57"/>
      <c r="AU394" s="57"/>
      <c r="AV394" s="57"/>
      <c r="AW394" s="57"/>
      <c r="AX394" s="57"/>
      <c r="AY394" s="57"/>
      <c r="AZ394" s="57"/>
      <c r="BA394" s="57"/>
      <c r="BB394" s="57"/>
      <c r="BC394" s="57"/>
      <c r="BD394" s="57"/>
      <c r="BE394" s="57"/>
    </row>
    <row r="395" spans="1:57" ht="24.75" hidden="1" customHeight="1">
      <c r="A395" s="57"/>
      <c r="B395" s="141" t="s">
        <v>416</v>
      </c>
      <c r="C395" s="141" t="s">
        <v>1228</v>
      </c>
      <c r="D395" s="162"/>
      <c r="E395" s="33" t="s">
        <v>17</v>
      </c>
      <c r="F395" s="33" t="s">
        <v>380</v>
      </c>
      <c r="G395" s="33">
        <v>1</v>
      </c>
      <c r="H395" s="33" t="s">
        <v>26</v>
      </c>
      <c r="I395" s="33">
        <v>320</v>
      </c>
      <c r="J395" s="33"/>
      <c r="K395" s="33">
        <v>12</v>
      </c>
      <c r="L395" s="33">
        <v>0.04</v>
      </c>
      <c r="M395" s="33">
        <v>100</v>
      </c>
      <c r="N395" s="33"/>
      <c r="O395" s="41"/>
      <c r="P395" s="37"/>
      <c r="Q395" s="38" t="s">
        <v>27</v>
      </c>
      <c r="R395" s="34">
        <v>65.290000000000006</v>
      </c>
      <c r="S395" s="35">
        <f t="shared" si="281"/>
        <v>6529.0000000000009</v>
      </c>
      <c r="T395" s="36">
        <f t="shared" si="282"/>
        <v>65.290000000000006</v>
      </c>
      <c r="U395" s="36">
        <f t="shared" si="283"/>
        <v>6529.0000000000009</v>
      </c>
      <c r="V395" s="143">
        <v>0</v>
      </c>
      <c r="W395" s="144">
        <f t="shared" si="284"/>
        <v>0</v>
      </c>
      <c r="X395" s="144">
        <f t="shared" si="285"/>
        <v>0</v>
      </c>
      <c r="Y395" s="145">
        <f t="shared" si="286"/>
        <v>0</v>
      </c>
      <c r="Z395" s="145">
        <f t="shared" si="287"/>
        <v>0</v>
      </c>
      <c r="AA395" s="308"/>
      <c r="AB395" s="193">
        <v>0</v>
      </c>
      <c r="AC395" s="146"/>
      <c r="AD395" s="147"/>
      <c r="AE395" s="57"/>
      <c r="AF395" s="57"/>
      <c r="AG395" s="57"/>
      <c r="AH395" s="57"/>
      <c r="AI395" s="57"/>
      <c r="AJ395" s="57"/>
      <c r="AK395" s="57"/>
      <c r="AL395" s="57"/>
      <c r="AM395" s="57"/>
      <c r="AN395" s="57"/>
      <c r="AO395" s="57"/>
      <c r="AP395" s="57"/>
      <c r="AQ395" s="57"/>
      <c r="AR395" s="57"/>
      <c r="AS395" s="57"/>
      <c r="AT395" s="57"/>
      <c r="AU395" s="57"/>
      <c r="AV395" s="57"/>
      <c r="AW395" s="57"/>
      <c r="AX395" s="57"/>
      <c r="AY395" s="57"/>
      <c r="AZ395" s="57"/>
      <c r="BA395" s="57"/>
      <c r="BB395" s="57"/>
      <c r="BC395" s="57"/>
      <c r="BD395" s="57"/>
      <c r="BE395" s="57"/>
    </row>
    <row r="396" spans="1:57" ht="24.75" hidden="1" customHeight="1">
      <c r="A396" s="57"/>
      <c r="B396" s="141" t="s">
        <v>417</v>
      </c>
      <c r="C396" s="141" t="s">
        <v>1227</v>
      </c>
      <c r="D396" s="162"/>
      <c r="E396" s="33" t="s">
        <v>17</v>
      </c>
      <c r="F396" s="33" t="s">
        <v>380</v>
      </c>
      <c r="G396" s="33">
        <v>1</v>
      </c>
      <c r="H396" s="33" t="s">
        <v>26</v>
      </c>
      <c r="I396" s="33">
        <v>320</v>
      </c>
      <c r="J396" s="33"/>
      <c r="K396" s="33">
        <v>12</v>
      </c>
      <c r="L396" s="33">
        <v>0.04</v>
      </c>
      <c r="M396" s="33">
        <v>100</v>
      </c>
      <c r="N396" s="33"/>
      <c r="O396" s="41"/>
      <c r="P396" s="37"/>
      <c r="Q396" s="38" t="s">
        <v>27</v>
      </c>
      <c r="R396" s="34">
        <v>65.290000000000006</v>
      </c>
      <c r="S396" s="35">
        <f t="shared" si="281"/>
        <v>6529.0000000000009</v>
      </c>
      <c r="T396" s="36">
        <f t="shared" si="282"/>
        <v>65.290000000000006</v>
      </c>
      <c r="U396" s="36">
        <f t="shared" si="283"/>
        <v>6529.0000000000009</v>
      </c>
      <c r="V396" s="143">
        <v>0</v>
      </c>
      <c r="W396" s="144">
        <f t="shared" si="284"/>
        <v>0</v>
      </c>
      <c r="X396" s="144">
        <f t="shared" si="285"/>
        <v>0</v>
      </c>
      <c r="Y396" s="145">
        <f t="shared" si="286"/>
        <v>0</v>
      </c>
      <c r="Z396" s="145">
        <f t="shared" si="287"/>
        <v>0</v>
      </c>
      <c r="AA396" s="308"/>
      <c r="AB396" s="193">
        <v>0</v>
      </c>
      <c r="AC396" s="146"/>
      <c r="AD396" s="147"/>
      <c r="AE396" s="57"/>
      <c r="AF396" s="57"/>
      <c r="AG396" s="57"/>
      <c r="AH396" s="57"/>
      <c r="AI396" s="57"/>
      <c r="AJ396" s="57"/>
      <c r="AK396" s="57"/>
      <c r="AL396" s="57"/>
      <c r="AM396" s="57"/>
      <c r="AN396" s="57"/>
      <c r="AO396" s="57"/>
      <c r="AP396" s="57"/>
      <c r="AQ396" s="57"/>
      <c r="AR396" s="57"/>
      <c r="AS396" s="57"/>
      <c r="AT396" s="57"/>
      <c r="AU396" s="57"/>
      <c r="AV396" s="57"/>
      <c r="AW396" s="57"/>
      <c r="AX396" s="57"/>
      <c r="AY396" s="57"/>
      <c r="AZ396" s="57"/>
      <c r="BA396" s="57"/>
      <c r="BB396" s="57"/>
      <c r="BC396" s="57"/>
      <c r="BD396" s="57"/>
      <c r="BE396" s="57"/>
    </row>
    <row r="397" spans="1:57" ht="24.75" hidden="1" customHeight="1">
      <c r="A397" s="57"/>
      <c r="B397" s="141" t="s">
        <v>418</v>
      </c>
      <c r="C397" s="141" t="s">
        <v>1226</v>
      </c>
      <c r="D397" s="162"/>
      <c r="E397" s="33" t="s">
        <v>17</v>
      </c>
      <c r="F397" s="33" t="s">
        <v>380</v>
      </c>
      <c r="G397" s="33">
        <v>1</v>
      </c>
      <c r="H397" s="33" t="s">
        <v>26</v>
      </c>
      <c r="I397" s="33">
        <v>320</v>
      </c>
      <c r="J397" s="33"/>
      <c r="K397" s="33">
        <v>12</v>
      </c>
      <c r="L397" s="33">
        <v>0.04</v>
      </c>
      <c r="M397" s="33">
        <v>100</v>
      </c>
      <c r="N397" s="33"/>
      <c r="O397" s="41"/>
      <c r="P397" s="37"/>
      <c r="Q397" s="38" t="s">
        <v>27</v>
      </c>
      <c r="R397" s="34">
        <v>65.290000000000006</v>
      </c>
      <c r="S397" s="35">
        <f t="shared" si="281"/>
        <v>6529.0000000000009</v>
      </c>
      <c r="T397" s="36">
        <f t="shared" si="282"/>
        <v>65.290000000000006</v>
      </c>
      <c r="U397" s="36">
        <f t="shared" si="283"/>
        <v>6529.0000000000009</v>
      </c>
      <c r="V397" s="143">
        <v>0</v>
      </c>
      <c r="W397" s="144">
        <f t="shared" si="284"/>
        <v>0</v>
      </c>
      <c r="X397" s="144">
        <f t="shared" si="285"/>
        <v>0</v>
      </c>
      <c r="Y397" s="145">
        <f t="shared" si="286"/>
        <v>0</v>
      </c>
      <c r="Z397" s="145">
        <f t="shared" si="287"/>
        <v>0</v>
      </c>
      <c r="AA397" s="308"/>
      <c r="AB397" s="193">
        <v>0</v>
      </c>
      <c r="AC397" s="146"/>
      <c r="AD397" s="147"/>
      <c r="AE397" s="57"/>
      <c r="AF397" s="57"/>
      <c r="AG397" s="57"/>
      <c r="AH397" s="57"/>
      <c r="AI397" s="57"/>
      <c r="AJ397" s="57"/>
      <c r="AK397" s="57"/>
      <c r="AL397" s="57"/>
      <c r="AM397" s="57"/>
      <c r="AN397" s="57"/>
      <c r="AO397" s="57"/>
      <c r="AP397" s="57"/>
      <c r="AQ397" s="57"/>
      <c r="AR397" s="57"/>
      <c r="AS397" s="57"/>
      <c r="AT397" s="57"/>
      <c r="AU397" s="57"/>
      <c r="AV397" s="57"/>
      <c r="AW397" s="57"/>
      <c r="AX397" s="57"/>
      <c r="AY397" s="57"/>
      <c r="AZ397" s="57"/>
      <c r="BA397" s="57"/>
      <c r="BB397" s="57"/>
      <c r="BC397" s="57"/>
      <c r="BD397" s="57"/>
      <c r="BE397" s="57"/>
    </row>
    <row r="398" spans="1:57" ht="24.75" hidden="1" customHeight="1">
      <c r="A398" s="57"/>
      <c r="B398" s="141" t="s">
        <v>419</v>
      </c>
      <c r="C398" s="141" t="s">
        <v>1230</v>
      </c>
      <c r="D398" s="162"/>
      <c r="E398" s="33" t="s">
        <v>17</v>
      </c>
      <c r="F398" s="33" t="s">
        <v>380</v>
      </c>
      <c r="G398" s="33">
        <v>1</v>
      </c>
      <c r="H398" s="33" t="s">
        <v>26</v>
      </c>
      <c r="I398" s="33">
        <v>320</v>
      </c>
      <c r="J398" s="33"/>
      <c r="K398" s="33">
        <v>12</v>
      </c>
      <c r="L398" s="33">
        <v>0.04</v>
      </c>
      <c r="M398" s="33">
        <v>100</v>
      </c>
      <c r="N398" s="33"/>
      <c r="O398" s="41"/>
      <c r="P398" s="37"/>
      <c r="Q398" s="38" t="s">
        <v>27</v>
      </c>
      <c r="R398" s="34">
        <v>65.290000000000006</v>
      </c>
      <c r="S398" s="35">
        <f t="shared" si="281"/>
        <v>6529.0000000000009</v>
      </c>
      <c r="T398" s="36">
        <f t="shared" si="282"/>
        <v>65.290000000000006</v>
      </c>
      <c r="U398" s="36">
        <f t="shared" si="283"/>
        <v>6529.0000000000009</v>
      </c>
      <c r="V398" s="143">
        <v>0</v>
      </c>
      <c r="W398" s="144">
        <f t="shared" si="284"/>
        <v>0</v>
      </c>
      <c r="X398" s="144">
        <f t="shared" si="285"/>
        <v>0</v>
      </c>
      <c r="Y398" s="145">
        <f t="shared" si="286"/>
        <v>0</v>
      </c>
      <c r="Z398" s="145">
        <f t="shared" si="287"/>
        <v>0</v>
      </c>
      <c r="AA398" s="308"/>
      <c r="AB398" s="193">
        <v>0</v>
      </c>
      <c r="AC398" s="146"/>
      <c r="AD398" s="147"/>
      <c r="AE398" s="57"/>
      <c r="AF398" s="57"/>
      <c r="AG398" s="57"/>
      <c r="AH398" s="57"/>
      <c r="AI398" s="57"/>
      <c r="AJ398" s="57"/>
      <c r="AK398" s="57"/>
      <c r="AL398" s="57"/>
      <c r="AM398" s="57"/>
      <c r="AN398" s="57"/>
      <c r="AO398" s="57"/>
      <c r="AP398" s="57"/>
      <c r="AQ398" s="57"/>
      <c r="AR398" s="57"/>
      <c r="AS398" s="57"/>
      <c r="AT398" s="57"/>
      <c r="AU398" s="57"/>
      <c r="AV398" s="57"/>
      <c r="AW398" s="57"/>
      <c r="AX398" s="57"/>
      <c r="AY398" s="57"/>
      <c r="AZ398" s="57"/>
      <c r="BA398" s="57"/>
      <c r="BB398" s="57"/>
      <c r="BC398" s="57"/>
      <c r="BD398" s="57"/>
      <c r="BE398" s="57"/>
    </row>
    <row r="399" spans="1:57" ht="24.75" hidden="1" customHeight="1">
      <c r="A399" s="57"/>
      <c r="B399" s="141" t="s">
        <v>420</v>
      </c>
      <c r="C399" s="141" t="s">
        <v>1223</v>
      </c>
      <c r="D399" s="162"/>
      <c r="E399" s="33" t="s">
        <v>17</v>
      </c>
      <c r="F399" s="33" t="s">
        <v>380</v>
      </c>
      <c r="G399" s="33">
        <v>1</v>
      </c>
      <c r="H399" s="33" t="s">
        <v>26</v>
      </c>
      <c r="I399" s="33">
        <v>320</v>
      </c>
      <c r="J399" s="33"/>
      <c r="K399" s="33">
        <v>12</v>
      </c>
      <c r="L399" s="33">
        <v>0.04</v>
      </c>
      <c r="M399" s="33">
        <v>100</v>
      </c>
      <c r="N399" s="33"/>
      <c r="O399" s="41"/>
      <c r="P399" s="37"/>
      <c r="Q399" s="38" t="s">
        <v>27</v>
      </c>
      <c r="R399" s="34">
        <v>65.290000000000006</v>
      </c>
      <c r="S399" s="35">
        <f t="shared" si="281"/>
        <v>6529.0000000000009</v>
      </c>
      <c r="T399" s="36">
        <f t="shared" si="282"/>
        <v>65.290000000000006</v>
      </c>
      <c r="U399" s="36">
        <f t="shared" si="283"/>
        <v>6529.0000000000009</v>
      </c>
      <c r="V399" s="143">
        <v>0</v>
      </c>
      <c r="W399" s="144">
        <f t="shared" si="284"/>
        <v>0</v>
      </c>
      <c r="X399" s="144">
        <f t="shared" si="285"/>
        <v>0</v>
      </c>
      <c r="Y399" s="145">
        <f t="shared" si="286"/>
        <v>0</v>
      </c>
      <c r="Z399" s="145">
        <f t="shared" si="287"/>
        <v>0</v>
      </c>
      <c r="AA399" s="308"/>
      <c r="AB399" s="193">
        <v>30</v>
      </c>
      <c r="AC399" s="146"/>
      <c r="AD399" s="147"/>
      <c r="AE399" s="161"/>
      <c r="AF399" s="57"/>
      <c r="AG399" s="57"/>
      <c r="AH399" s="57"/>
      <c r="AI399" s="57"/>
      <c r="AJ399" s="57"/>
      <c r="AK399" s="57"/>
      <c r="AL399" s="57"/>
      <c r="AM399" s="57"/>
      <c r="AN399" s="57"/>
      <c r="AO399" s="57"/>
      <c r="AP399" s="57"/>
      <c r="AQ399" s="57"/>
      <c r="AR399" s="57"/>
      <c r="AS399" s="57"/>
      <c r="AT399" s="57"/>
      <c r="AU399" s="57"/>
      <c r="AV399" s="57"/>
      <c r="AW399" s="57"/>
      <c r="AX399" s="57"/>
      <c r="AY399" s="57"/>
      <c r="AZ399" s="57"/>
      <c r="BA399" s="57"/>
      <c r="BB399" s="57"/>
      <c r="BC399" s="57"/>
      <c r="BD399" s="57"/>
      <c r="BE399" s="57"/>
    </row>
    <row r="400" spans="1:57" ht="24.75" hidden="1" customHeight="1">
      <c r="A400" s="57"/>
      <c r="B400" s="141" t="s">
        <v>421</v>
      </c>
      <c r="C400" s="141" t="s">
        <v>1225</v>
      </c>
      <c r="D400" s="162"/>
      <c r="E400" s="33" t="s">
        <v>422</v>
      </c>
      <c r="F400" s="33" t="s">
        <v>380</v>
      </c>
      <c r="G400" s="33">
        <v>1</v>
      </c>
      <c r="H400" s="33" t="s">
        <v>26</v>
      </c>
      <c r="I400" s="33"/>
      <c r="J400" s="33"/>
      <c r="K400" s="33">
        <v>12</v>
      </c>
      <c r="L400" s="33">
        <v>0.04</v>
      </c>
      <c r="M400" s="33">
        <v>64</v>
      </c>
      <c r="N400" s="33"/>
      <c r="O400" s="41"/>
      <c r="P400" s="37"/>
      <c r="Q400" s="38" t="s">
        <v>27</v>
      </c>
      <c r="R400" s="34">
        <v>139.66999999999999</v>
      </c>
      <c r="S400" s="35">
        <f t="shared" si="281"/>
        <v>8938.8799999999992</v>
      </c>
      <c r="T400" s="36">
        <f t="shared" si="282"/>
        <v>139.66999999999999</v>
      </c>
      <c r="U400" s="36">
        <f t="shared" si="283"/>
        <v>8938.8799999999992</v>
      </c>
      <c r="V400" s="143">
        <v>0</v>
      </c>
      <c r="W400" s="144">
        <f t="shared" si="284"/>
        <v>0</v>
      </c>
      <c r="X400" s="144">
        <f t="shared" si="285"/>
        <v>0</v>
      </c>
      <c r="Y400" s="145">
        <f t="shared" si="286"/>
        <v>0</v>
      </c>
      <c r="Z400" s="145">
        <f t="shared" si="287"/>
        <v>0</v>
      </c>
      <c r="AA400" s="309"/>
      <c r="AB400" s="193">
        <v>0</v>
      </c>
      <c r="AC400" s="146"/>
      <c r="AD400" s="147"/>
      <c r="AE400" s="57"/>
      <c r="AF400" s="57"/>
      <c r="AG400" s="57"/>
      <c r="AH400" s="57"/>
      <c r="AI400" s="57"/>
      <c r="AJ400" s="57"/>
      <c r="AK400" s="57"/>
      <c r="AL400" s="57"/>
      <c r="AM400" s="57"/>
      <c r="AN400" s="57"/>
      <c r="AO400" s="57"/>
      <c r="AP400" s="57"/>
      <c r="AQ400" s="57"/>
      <c r="AR400" s="57"/>
      <c r="AS400" s="57"/>
      <c r="AT400" s="57"/>
      <c r="AU400" s="57"/>
      <c r="AV400" s="57"/>
      <c r="AW400" s="57"/>
      <c r="AX400" s="57"/>
      <c r="AY400" s="57"/>
      <c r="AZ400" s="57"/>
      <c r="BA400" s="57"/>
      <c r="BB400" s="57"/>
      <c r="BC400" s="57"/>
      <c r="BD400" s="57"/>
      <c r="BE400" s="57"/>
    </row>
    <row r="401" spans="1:57" ht="24.75" hidden="1" customHeight="1">
      <c r="A401" s="57"/>
      <c r="B401" s="141" t="s">
        <v>423</v>
      </c>
      <c r="C401" s="141" t="s">
        <v>1224</v>
      </c>
      <c r="D401" s="162"/>
      <c r="E401" s="33" t="s">
        <v>422</v>
      </c>
      <c r="F401" s="33" t="s">
        <v>380</v>
      </c>
      <c r="G401" s="33">
        <v>1</v>
      </c>
      <c r="H401" s="33" t="s">
        <v>26</v>
      </c>
      <c r="I401" s="33"/>
      <c r="J401" s="33"/>
      <c r="K401" s="33">
        <v>12</v>
      </c>
      <c r="L401" s="33">
        <v>0.04</v>
      </c>
      <c r="M401" s="33">
        <v>64</v>
      </c>
      <c r="N401" s="33"/>
      <c r="O401" s="41"/>
      <c r="P401" s="37"/>
      <c r="Q401" s="38" t="s">
        <v>27</v>
      </c>
      <c r="R401" s="34">
        <v>139.66999999999999</v>
      </c>
      <c r="S401" s="35">
        <f t="shared" si="281"/>
        <v>8938.8799999999992</v>
      </c>
      <c r="T401" s="36">
        <f t="shared" si="282"/>
        <v>139.66999999999999</v>
      </c>
      <c r="U401" s="36">
        <f t="shared" si="283"/>
        <v>8938.8799999999992</v>
      </c>
      <c r="V401" s="143">
        <v>0</v>
      </c>
      <c r="W401" s="144">
        <f t="shared" si="284"/>
        <v>0</v>
      </c>
      <c r="X401" s="144">
        <f t="shared" si="285"/>
        <v>0</v>
      </c>
      <c r="Y401" s="145">
        <f t="shared" si="286"/>
        <v>0</v>
      </c>
      <c r="Z401" s="145">
        <f t="shared" si="287"/>
        <v>0</v>
      </c>
      <c r="AA401" s="308"/>
      <c r="AB401" s="193">
        <v>44</v>
      </c>
      <c r="AC401" s="146"/>
      <c r="AD401" s="147"/>
      <c r="AE401" s="57"/>
      <c r="AF401" s="57"/>
      <c r="AG401" s="57"/>
      <c r="AH401" s="57"/>
      <c r="AI401" s="57"/>
      <c r="AJ401" s="57"/>
      <c r="AK401" s="57"/>
      <c r="AL401" s="57"/>
      <c r="AM401" s="57"/>
      <c r="AN401" s="57"/>
      <c r="AO401" s="57"/>
      <c r="AP401" s="57"/>
      <c r="AQ401" s="57"/>
      <c r="AR401" s="57"/>
      <c r="AS401" s="57"/>
      <c r="AT401" s="57"/>
      <c r="AU401" s="57"/>
      <c r="AV401" s="57"/>
      <c r="AW401" s="57"/>
      <c r="AX401" s="57"/>
      <c r="AY401" s="57"/>
      <c r="AZ401" s="57"/>
      <c r="BA401" s="57"/>
      <c r="BB401" s="57"/>
      <c r="BC401" s="57"/>
      <c r="BD401" s="57"/>
      <c r="BE401" s="57"/>
    </row>
    <row r="402" spans="1:57" ht="24.75" hidden="1" customHeight="1">
      <c r="A402" s="57"/>
      <c r="B402" s="141" t="s">
        <v>424</v>
      </c>
      <c r="C402" s="141" t="s">
        <v>425</v>
      </c>
      <c r="D402" s="162"/>
      <c r="E402" s="33" t="s">
        <v>422</v>
      </c>
      <c r="F402" s="33" t="s">
        <v>380</v>
      </c>
      <c r="G402" s="33">
        <v>1</v>
      </c>
      <c r="H402" s="33" t="s">
        <v>26</v>
      </c>
      <c r="I402" s="33"/>
      <c r="J402" s="33"/>
      <c r="K402" s="33"/>
      <c r="L402" s="33">
        <v>0.04</v>
      </c>
      <c r="M402" s="33">
        <v>64</v>
      </c>
      <c r="N402" s="33"/>
      <c r="O402" s="41"/>
      <c r="P402" s="37"/>
      <c r="Q402" s="38" t="s">
        <v>27</v>
      </c>
      <c r="R402" s="34">
        <v>157.02000000000001</v>
      </c>
      <c r="S402" s="35">
        <f t="shared" si="281"/>
        <v>10049.280000000001</v>
      </c>
      <c r="T402" s="36">
        <f t="shared" si="282"/>
        <v>157.02000000000001</v>
      </c>
      <c r="U402" s="36">
        <f t="shared" si="283"/>
        <v>10049.280000000001</v>
      </c>
      <c r="V402" s="143">
        <v>0</v>
      </c>
      <c r="W402" s="144">
        <f t="shared" si="284"/>
        <v>0</v>
      </c>
      <c r="X402" s="144">
        <f t="shared" si="285"/>
        <v>0</v>
      </c>
      <c r="Y402" s="145">
        <f t="shared" si="286"/>
        <v>0</v>
      </c>
      <c r="Z402" s="145">
        <f t="shared" si="287"/>
        <v>0</v>
      </c>
      <c r="AA402" s="308"/>
      <c r="AB402" s="193">
        <v>0</v>
      </c>
      <c r="AC402" s="146"/>
      <c r="AD402" s="147"/>
      <c r="AE402" s="57"/>
      <c r="AF402" s="57"/>
      <c r="AG402" s="57"/>
      <c r="AH402" s="57"/>
      <c r="AI402" s="57"/>
      <c r="AJ402" s="57"/>
      <c r="AK402" s="57"/>
      <c r="AL402" s="57"/>
      <c r="AM402" s="57"/>
      <c r="AN402" s="57"/>
      <c r="AO402" s="57"/>
      <c r="AP402" s="57"/>
      <c r="AQ402" s="57"/>
      <c r="AR402" s="57"/>
      <c r="AS402" s="57"/>
      <c r="AT402" s="57"/>
      <c r="AU402" s="57"/>
      <c r="AV402" s="57"/>
      <c r="AW402" s="57"/>
      <c r="AX402" s="57"/>
      <c r="AY402" s="57"/>
      <c r="AZ402" s="57"/>
      <c r="BA402" s="57"/>
      <c r="BB402" s="57"/>
      <c r="BC402" s="57"/>
      <c r="BD402" s="57"/>
      <c r="BE402" s="57"/>
    </row>
    <row r="403" spans="1:57" ht="24.75" hidden="1" customHeight="1">
      <c r="A403" s="57"/>
      <c r="B403" s="141" t="s">
        <v>426</v>
      </c>
      <c r="C403" s="141" t="s">
        <v>427</v>
      </c>
      <c r="D403" s="162"/>
      <c r="E403" s="33" t="s">
        <v>422</v>
      </c>
      <c r="F403" s="33" t="s">
        <v>380</v>
      </c>
      <c r="G403" s="33">
        <v>1</v>
      </c>
      <c r="H403" s="33" t="s">
        <v>26</v>
      </c>
      <c r="I403" s="33"/>
      <c r="J403" s="33"/>
      <c r="K403" s="33"/>
      <c r="L403" s="33">
        <v>0.04</v>
      </c>
      <c r="M403" s="33">
        <v>64</v>
      </c>
      <c r="N403" s="33"/>
      <c r="O403" s="41"/>
      <c r="P403" s="37"/>
      <c r="Q403" s="38" t="s">
        <v>27</v>
      </c>
      <c r="R403" s="34">
        <v>157.02000000000001</v>
      </c>
      <c r="S403" s="35">
        <f t="shared" si="281"/>
        <v>10049.280000000001</v>
      </c>
      <c r="T403" s="36">
        <f t="shared" si="282"/>
        <v>157.02000000000001</v>
      </c>
      <c r="U403" s="36">
        <f t="shared" si="283"/>
        <v>10049.280000000001</v>
      </c>
      <c r="V403" s="143">
        <v>0</v>
      </c>
      <c r="W403" s="144">
        <f t="shared" ref="W403:W433" si="288">U403*V403</f>
        <v>0</v>
      </c>
      <c r="X403" s="144">
        <f t="shared" ref="X403:X434" si="289">V403*U403</f>
        <v>0</v>
      </c>
      <c r="Y403" s="145">
        <f t="shared" ref="Y403:Y434" si="290">K403*V403</f>
        <v>0</v>
      </c>
      <c r="Z403" s="145">
        <f t="shared" ref="Z403:Z434" si="291">V403*L403</f>
        <v>0</v>
      </c>
      <c r="AA403" s="308"/>
      <c r="AB403" s="193">
        <v>0</v>
      </c>
      <c r="AC403" s="146"/>
      <c r="AD403" s="147"/>
      <c r="AE403" s="57"/>
      <c r="AF403" s="57"/>
      <c r="AG403" s="57"/>
      <c r="AH403" s="57"/>
      <c r="AI403" s="57"/>
      <c r="AJ403" s="57"/>
      <c r="AK403" s="57"/>
      <c r="AL403" s="57"/>
      <c r="AM403" s="57"/>
      <c r="AN403" s="57"/>
      <c r="AO403" s="57"/>
      <c r="AP403" s="57"/>
      <c r="AQ403" s="57"/>
      <c r="AR403" s="57"/>
      <c r="AS403" s="57"/>
      <c r="AT403" s="57"/>
      <c r="AU403" s="57"/>
      <c r="AV403" s="57"/>
      <c r="AW403" s="57"/>
      <c r="AX403" s="57"/>
      <c r="AY403" s="57"/>
      <c r="AZ403" s="57"/>
      <c r="BA403" s="57"/>
      <c r="BB403" s="57"/>
      <c r="BC403" s="57"/>
      <c r="BD403" s="57"/>
      <c r="BE403" s="57"/>
    </row>
    <row r="404" spans="1:57" ht="24.75" hidden="1" customHeight="1">
      <c r="A404" s="57"/>
      <c r="B404" s="141" t="s">
        <v>428</v>
      </c>
      <c r="C404" s="141" t="s">
        <v>429</v>
      </c>
      <c r="D404" s="162"/>
      <c r="E404" s="33" t="s">
        <v>422</v>
      </c>
      <c r="F404" s="33" t="s">
        <v>380</v>
      </c>
      <c r="G404" s="33">
        <v>1</v>
      </c>
      <c r="H404" s="33" t="s">
        <v>26</v>
      </c>
      <c r="I404" s="33"/>
      <c r="J404" s="33"/>
      <c r="K404" s="33"/>
      <c r="L404" s="33">
        <v>0.04</v>
      </c>
      <c r="M404" s="33">
        <v>64</v>
      </c>
      <c r="N404" s="33"/>
      <c r="O404" s="41"/>
      <c r="P404" s="37"/>
      <c r="Q404" s="38" t="s">
        <v>27</v>
      </c>
      <c r="R404" s="34">
        <v>157.02000000000001</v>
      </c>
      <c r="S404" s="35">
        <f t="shared" si="281"/>
        <v>10049.280000000001</v>
      </c>
      <c r="T404" s="36">
        <f t="shared" si="282"/>
        <v>157.02000000000001</v>
      </c>
      <c r="U404" s="36">
        <f t="shared" si="283"/>
        <v>10049.280000000001</v>
      </c>
      <c r="V404" s="143">
        <v>0</v>
      </c>
      <c r="W404" s="144">
        <f t="shared" si="288"/>
        <v>0</v>
      </c>
      <c r="X404" s="144">
        <f t="shared" si="289"/>
        <v>0</v>
      </c>
      <c r="Y404" s="145">
        <f t="shared" si="290"/>
        <v>0</v>
      </c>
      <c r="Z404" s="145">
        <f t="shared" si="291"/>
        <v>0</v>
      </c>
      <c r="AA404" s="308"/>
      <c r="AB404" s="193">
        <v>96</v>
      </c>
      <c r="AC404" s="146"/>
      <c r="AD404" s="147"/>
      <c r="AE404" s="57"/>
      <c r="AF404" s="57"/>
      <c r="AG404" s="57"/>
      <c r="AH404" s="57"/>
      <c r="AI404" s="57"/>
      <c r="AJ404" s="57"/>
      <c r="AK404" s="57"/>
      <c r="AL404" s="57"/>
      <c r="AM404" s="57"/>
      <c r="AN404" s="57"/>
      <c r="AO404" s="57"/>
      <c r="AP404" s="57"/>
      <c r="AQ404" s="57"/>
      <c r="AR404" s="57"/>
      <c r="AS404" s="57"/>
      <c r="AT404" s="57"/>
      <c r="AU404" s="57"/>
      <c r="AV404" s="57"/>
      <c r="AW404" s="57"/>
      <c r="AX404" s="57"/>
      <c r="AY404" s="57"/>
      <c r="AZ404" s="57"/>
      <c r="BA404" s="57"/>
      <c r="BB404" s="57"/>
      <c r="BC404" s="57"/>
      <c r="BD404" s="57"/>
      <c r="BE404" s="57"/>
    </row>
    <row r="405" spans="1:57" ht="24.75" hidden="1" customHeight="1">
      <c r="A405" s="57"/>
      <c r="B405" s="141" t="s">
        <v>430</v>
      </c>
      <c r="C405" s="141" t="s">
        <v>431</v>
      </c>
      <c r="D405" s="162"/>
      <c r="E405" s="33" t="s">
        <v>422</v>
      </c>
      <c r="F405" s="33" t="s">
        <v>380</v>
      </c>
      <c r="G405" s="33">
        <v>1</v>
      </c>
      <c r="H405" s="33" t="s">
        <v>26</v>
      </c>
      <c r="I405" s="33"/>
      <c r="J405" s="33"/>
      <c r="K405" s="33"/>
      <c r="L405" s="33">
        <v>0.04</v>
      </c>
      <c r="M405" s="33">
        <v>64</v>
      </c>
      <c r="N405" s="33"/>
      <c r="O405" s="41"/>
      <c r="P405" s="37"/>
      <c r="Q405" s="38" t="s">
        <v>27</v>
      </c>
      <c r="R405" s="34">
        <v>157.02000000000001</v>
      </c>
      <c r="S405" s="35">
        <f t="shared" si="281"/>
        <v>10049.280000000001</v>
      </c>
      <c r="T405" s="36">
        <f t="shared" si="282"/>
        <v>157.02000000000001</v>
      </c>
      <c r="U405" s="36">
        <f t="shared" si="283"/>
        <v>10049.280000000001</v>
      </c>
      <c r="V405" s="143">
        <v>0</v>
      </c>
      <c r="W405" s="144">
        <f t="shared" si="288"/>
        <v>0</v>
      </c>
      <c r="X405" s="144">
        <f t="shared" si="289"/>
        <v>0</v>
      </c>
      <c r="Y405" s="145">
        <f t="shared" si="290"/>
        <v>0</v>
      </c>
      <c r="Z405" s="145">
        <f t="shared" si="291"/>
        <v>0</v>
      </c>
      <c r="AA405" s="308"/>
      <c r="AB405" s="193">
        <v>0</v>
      </c>
      <c r="AC405" s="146"/>
      <c r="AD405" s="147"/>
      <c r="AE405" s="57"/>
      <c r="AF405" s="57"/>
      <c r="AG405" s="57"/>
      <c r="AH405" s="57"/>
      <c r="AI405" s="57"/>
      <c r="AJ405" s="57"/>
      <c r="AK405" s="57"/>
      <c r="AL405" s="57"/>
      <c r="AM405" s="57"/>
      <c r="AN405" s="57"/>
      <c r="AO405" s="57"/>
      <c r="AP405" s="57"/>
      <c r="AQ405" s="57"/>
      <c r="AR405" s="57"/>
      <c r="AS405" s="57"/>
      <c r="AT405" s="57"/>
      <c r="AU405" s="57"/>
      <c r="AV405" s="57"/>
      <c r="AW405" s="57"/>
      <c r="AX405" s="57"/>
      <c r="AY405" s="57"/>
      <c r="AZ405" s="57"/>
      <c r="BA405" s="57"/>
      <c r="BB405" s="57"/>
      <c r="BC405" s="57"/>
      <c r="BD405" s="57"/>
      <c r="BE405" s="57"/>
    </row>
    <row r="406" spans="1:57" ht="24.75" hidden="1" customHeight="1">
      <c r="A406" s="57"/>
      <c r="B406" s="141" t="s">
        <v>432</v>
      </c>
      <c r="C406" s="141" t="s">
        <v>433</v>
      </c>
      <c r="D406" s="162"/>
      <c r="E406" s="33" t="s">
        <v>422</v>
      </c>
      <c r="F406" s="33" t="s">
        <v>380</v>
      </c>
      <c r="G406" s="33">
        <v>1</v>
      </c>
      <c r="H406" s="33" t="s">
        <v>26</v>
      </c>
      <c r="I406" s="33"/>
      <c r="J406" s="33"/>
      <c r="K406" s="33"/>
      <c r="L406" s="33"/>
      <c r="M406" s="33"/>
      <c r="N406" s="33"/>
      <c r="O406" s="41"/>
      <c r="P406" s="37"/>
      <c r="Q406" s="38" t="s">
        <v>27</v>
      </c>
      <c r="R406" s="34">
        <v>157.02000000000001</v>
      </c>
      <c r="S406" s="35">
        <f t="shared" si="281"/>
        <v>0</v>
      </c>
      <c r="T406" s="36">
        <f t="shared" si="282"/>
        <v>157.02000000000001</v>
      </c>
      <c r="U406" s="36">
        <f t="shared" si="283"/>
        <v>0</v>
      </c>
      <c r="V406" s="143">
        <v>0</v>
      </c>
      <c r="W406" s="144">
        <f t="shared" si="288"/>
        <v>0</v>
      </c>
      <c r="X406" s="144">
        <f t="shared" si="289"/>
        <v>0</v>
      </c>
      <c r="Y406" s="145">
        <f t="shared" si="290"/>
        <v>0</v>
      </c>
      <c r="Z406" s="145">
        <f t="shared" si="291"/>
        <v>0</v>
      </c>
      <c r="AA406" s="308"/>
      <c r="AB406" s="193">
        <v>96</v>
      </c>
      <c r="AC406" s="146"/>
      <c r="AD406" s="147"/>
      <c r="AE406" s="57"/>
      <c r="AF406" s="57"/>
      <c r="AG406" s="57"/>
      <c r="AH406" s="57"/>
      <c r="AI406" s="57"/>
      <c r="AJ406" s="57"/>
      <c r="AK406" s="57"/>
      <c r="AL406" s="57"/>
      <c r="AM406" s="57"/>
      <c r="AN406" s="57"/>
      <c r="AO406" s="57"/>
      <c r="AP406" s="57"/>
      <c r="AQ406" s="57"/>
      <c r="AR406" s="57"/>
      <c r="AS406" s="57"/>
      <c r="AT406" s="57"/>
      <c r="AU406" s="57"/>
      <c r="AV406" s="57"/>
      <c r="AW406" s="57"/>
      <c r="AX406" s="57"/>
      <c r="AY406" s="57"/>
      <c r="AZ406" s="57"/>
      <c r="BA406" s="57"/>
      <c r="BB406" s="57"/>
      <c r="BC406" s="57"/>
      <c r="BD406" s="57"/>
      <c r="BE406" s="57"/>
    </row>
    <row r="407" spans="1:57" ht="24.75" hidden="1" customHeight="1">
      <c r="A407" s="57"/>
      <c r="B407" s="141" t="s">
        <v>434</v>
      </c>
      <c r="C407" s="141" t="s">
        <v>435</v>
      </c>
      <c r="D407" s="162"/>
      <c r="E407" s="33" t="s">
        <v>281</v>
      </c>
      <c r="F407" s="33" t="s">
        <v>380</v>
      </c>
      <c r="G407" s="33">
        <v>1</v>
      </c>
      <c r="H407" s="33" t="s">
        <v>26</v>
      </c>
      <c r="I407" s="33"/>
      <c r="J407" s="33"/>
      <c r="K407" s="33"/>
      <c r="L407" s="33"/>
      <c r="M407" s="33">
        <v>1</v>
      </c>
      <c r="N407" s="33"/>
      <c r="O407" s="41"/>
      <c r="P407" s="37"/>
      <c r="Q407" s="38" t="s">
        <v>27</v>
      </c>
      <c r="R407" s="34">
        <v>258.68</v>
      </c>
      <c r="S407" s="35">
        <f t="shared" si="281"/>
        <v>258.68</v>
      </c>
      <c r="T407" s="36">
        <f t="shared" si="282"/>
        <v>258.68</v>
      </c>
      <c r="U407" s="36">
        <f t="shared" si="283"/>
        <v>258.68</v>
      </c>
      <c r="V407" s="143">
        <v>0</v>
      </c>
      <c r="W407" s="144">
        <f t="shared" si="288"/>
        <v>0</v>
      </c>
      <c r="X407" s="144">
        <f t="shared" si="289"/>
        <v>0</v>
      </c>
      <c r="Y407" s="145">
        <f t="shared" si="290"/>
        <v>0</v>
      </c>
      <c r="Z407" s="145">
        <f t="shared" si="291"/>
        <v>0</v>
      </c>
      <c r="AA407" s="308"/>
      <c r="AB407" s="193">
        <v>0</v>
      </c>
      <c r="AC407" s="146"/>
      <c r="AD407" s="147"/>
      <c r="AE407" s="57"/>
      <c r="AF407" s="57"/>
      <c r="AG407" s="57"/>
      <c r="AH407" s="57"/>
      <c r="AI407" s="57"/>
      <c r="AJ407" s="57"/>
      <c r="AK407" s="57"/>
      <c r="AL407" s="57"/>
      <c r="AM407" s="57"/>
      <c r="AN407" s="57"/>
      <c r="AO407" s="57"/>
      <c r="AP407" s="57"/>
      <c r="AQ407" s="57"/>
      <c r="AR407" s="57"/>
      <c r="AS407" s="57"/>
      <c r="AT407" s="57"/>
      <c r="AU407" s="57"/>
      <c r="AV407" s="57"/>
      <c r="AW407" s="57"/>
      <c r="AX407" s="57"/>
      <c r="AY407" s="57"/>
      <c r="AZ407" s="57"/>
      <c r="BA407" s="57"/>
      <c r="BB407" s="57"/>
      <c r="BC407" s="57"/>
      <c r="BD407" s="57"/>
      <c r="BE407" s="57"/>
    </row>
    <row r="408" spans="1:57" ht="24.75" hidden="1" customHeight="1">
      <c r="A408" s="57"/>
      <c r="B408" s="141" t="s">
        <v>436</v>
      </c>
      <c r="C408" s="141" t="s">
        <v>437</v>
      </c>
      <c r="D408" s="162"/>
      <c r="E408" s="33" t="s">
        <v>281</v>
      </c>
      <c r="F408" s="33" t="s">
        <v>380</v>
      </c>
      <c r="G408" s="33">
        <v>1</v>
      </c>
      <c r="H408" s="33" t="s">
        <v>26</v>
      </c>
      <c r="I408" s="33"/>
      <c r="J408" s="33"/>
      <c r="K408" s="33"/>
      <c r="L408" s="33"/>
      <c r="M408" s="33">
        <v>1</v>
      </c>
      <c r="N408" s="33"/>
      <c r="O408" s="41"/>
      <c r="P408" s="37"/>
      <c r="Q408" s="38" t="s">
        <v>27</v>
      </c>
      <c r="R408" s="34">
        <v>258.68</v>
      </c>
      <c r="S408" s="35">
        <f t="shared" si="281"/>
        <v>258.68</v>
      </c>
      <c r="T408" s="36">
        <f t="shared" si="282"/>
        <v>258.68</v>
      </c>
      <c r="U408" s="36">
        <f t="shared" si="283"/>
        <v>258.68</v>
      </c>
      <c r="V408" s="143">
        <v>0</v>
      </c>
      <c r="W408" s="144">
        <f t="shared" si="288"/>
        <v>0</v>
      </c>
      <c r="X408" s="144">
        <f t="shared" si="289"/>
        <v>0</v>
      </c>
      <c r="Y408" s="145">
        <f t="shared" si="290"/>
        <v>0</v>
      </c>
      <c r="Z408" s="145">
        <f t="shared" si="291"/>
        <v>0</v>
      </c>
      <c r="AA408" s="308"/>
      <c r="AB408" s="193">
        <v>0</v>
      </c>
      <c r="AC408" s="146"/>
      <c r="AD408" s="147"/>
      <c r="AE408" s="57"/>
      <c r="AF408" s="57"/>
      <c r="AG408" s="57"/>
      <c r="AH408" s="57"/>
      <c r="AI408" s="57"/>
      <c r="AJ408" s="57"/>
      <c r="AK408" s="57"/>
      <c r="AL408" s="57"/>
      <c r="AM408" s="57"/>
      <c r="AN408" s="57"/>
      <c r="AO408" s="57"/>
      <c r="AP408" s="57"/>
      <c r="AQ408" s="57"/>
      <c r="AR408" s="57"/>
      <c r="AS408" s="57"/>
      <c r="AT408" s="57"/>
      <c r="AU408" s="57"/>
      <c r="AV408" s="57"/>
      <c r="AW408" s="57"/>
      <c r="AX408" s="57"/>
      <c r="AY408" s="57"/>
      <c r="AZ408" s="57"/>
      <c r="BA408" s="57"/>
      <c r="BB408" s="57"/>
      <c r="BC408" s="57"/>
      <c r="BD408" s="57"/>
      <c r="BE408" s="57"/>
    </row>
    <row r="409" spans="1:57" ht="24.75" hidden="1" customHeight="1">
      <c r="A409" s="57"/>
      <c r="B409" s="141" t="s">
        <v>438</v>
      </c>
      <c r="C409" s="141" t="s">
        <v>439</v>
      </c>
      <c r="D409" s="162"/>
      <c r="E409" s="33" t="s">
        <v>281</v>
      </c>
      <c r="F409" s="33" t="s">
        <v>380</v>
      </c>
      <c r="G409" s="33">
        <v>1</v>
      </c>
      <c r="H409" s="33" t="s">
        <v>26</v>
      </c>
      <c r="I409" s="33"/>
      <c r="J409" s="33"/>
      <c r="K409" s="33"/>
      <c r="L409" s="33"/>
      <c r="M409" s="33">
        <v>1</v>
      </c>
      <c r="N409" s="33"/>
      <c r="O409" s="41"/>
      <c r="P409" s="37"/>
      <c r="Q409" s="38" t="s">
        <v>27</v>
      </c>
      <c r="R409" s="34">
        <v>258.68</v>
      </c>
      <c r="S409" s="35">
        <f t="shared" si="281"/>
        <v>258.68</v>
      </c>
      <c r="T409" s="36">
        <f t="shared" si="282"/>
        <v>258.68</v>
      </c>
      <c r="U409" s="36">
        <f t="shared" si="283"/>
        <v>258.68</v>
      </c>
      <c r="V409" s="143">
        <v>0</v>
      </c>
      <c r="W409" s="144">
        <f t="shared" si="288"/>
        <v>0</v>
      </c>
      <c r="X409" s="144">
        <f t="shared" si="289"/>
        <v>0</v>
      </c>
      <c r="Y409" s="145">
        <f t="shared" si="290"/>
        <v>0</v>
      </c>
      <c r="Z409" s="145">
        <f t="shared" si="291"/>
        <v>0</v>
      </c>
      <c r="AA409" s="308"/>
      <c r="AB409" s="193">
        <v>0</v>
      </c>
      <c r="AC409" s="146"/>
      <c r="AD409" s="147"/>
      <c r="AE409" s="57"/>
      <c r="AF409" s="57"/>
      <c r="AG409" s="57"/>
      <c r="AH409" s="57"/>
      <c r="AI409" s="57"/>
      <c r="AJ409" s="57"/>
      <c r="AK409" s="57"/>
      <c r="AL409" s="57"/>
      <c r="AM409" s="57"/>
      <c r="AN409" s="57"/>
      <c r="AO409" s="57"/>
      <c r="AP409" s="57"/>
      <c r="AQ409" s="57"/>
      <c r="AR409" s="57"/>
      <c r="AS409" s="57"/>
      <c r="AT409" s="57"/>
      <c r="AU409" s="57"/>
      <c r="AV409" s="57"/>
      <c r="AW409" s="57"/>
      <c r="AX409" s="57"/>
      <c r="AY409" s="57"/>
      <c r="AZ409" s="57"/>
      <c r="BA409" s="57"/>
      <c r="BB409" s="57"/>
      <c r="BC409" s="57"/>
      <c r="BD409" s="57"/>
      <c r="BE409" s="57"/>
    </row>
    <row r="410" spans="1:57" ht="24.75" hidden="1" customHeight="1">
      <c r="A410" s="57"/>
      <c r="B410" s="141" t="s">
        <v>440</v>
      </c>
      <c r="C410" s="141" t="s">
        <v>441</v>
      </c>
      <c r="D410" s="162"/>
      <c r="E410" s="33" t="s">
        <v>281</v>
      </c>
      <c r="F410" s="33" t="s">
        <v>380</v>
      </c>
      <c r="G410" s="33">
        <v>1</v>
      </c>
      <c r="H410" s="33" t="s">
        <v>26</v>
      </c>
      <c r="I410" s="33"/>
      <c r="J410" s="33"/>
      <c r="K410" s="33"/>
      <c r="L410" s="33"/>
      <c r="M410" s="33">
        <v>1</v>
      </c>
      <c r="N410" s="33"/>
      <c r="O410" s="41"/>
      <c r="P410" s="37"/>
      <c r="Q410" s="38" t="s">
        <v>27</v>
      </c>
      <c r="R410" s="34">
        <v>258.68</v>
      </c>
      <c r="S410" s="35">
        <f t="shared" si="281"/>
        <v>258.68</v>
      </c>
      <c r="T410" s="36">
        <f t="shared" si="282"/>
        <v>258.68</v>
      </c>
      <c r="U410" s="36">
        <f t="shared" si="283"/>
        <v>258.68</v>
      </c>
      <c r="V410" s="143">
        <v>0</v>
      </c>
      <c r="W410" s="144">
        <f t="shared" si="288"/>
        <v>0</v>
      </c>
      <c r="X410" s="144">
        <f t="shared" si="289"/>
        <v>0</v>
      </c>
      <c r="Y410" s="145">
        <f t="shared" si="290"/>
        <v>0</v>
      </c>
      <c r="Z410" s="145">
        <f t="shared" si="291"/>
        <v>0</v>
      </c>
      <c r="AA410" s="309"/>
      <c r="AB410" s="193">
        <v>0</v>
      </c>
      <c r="AC410" s="146"/>
      <c r="AD410" s="147"/>
      <c r="AE410" s="57"/>
      <c r="AF410" s="57"/>
      <c r="AG410" s="57"/>
      <c r="AH410" s="57"/>
      <c r="AI410" s="57"/>
      <c r="AJ410" s="57"/>
      <c r="AK410" s="57"/>
      <c r="AL410" s="57"/>
      <c r="AM410" s="57"/>
      <c r="AN410" s="57"/>
      <c r="AO410" s="57"/>
      <c r="AP410" s="57"/>
      <c r="AQ410" s="57"/>
      <c r="AR410" s="57"/>
      <c r="AS410" s="57"/>
      <c r="AT410" s="57"/>
      <c r="AU410" s="57"/>
      <c r="AV410" s="57"/>
      <c r="AW410" s="57"/>
      <c r="AX410" s="57"/>
      <c r="AY410" s="57"/>
      <c r="AZ410" s="57"/>
      <c r="BA410" s="57"/>
      <c r="BB410" s="57"/>
      <c r="BC410" s="57"/>
      <c r="BD410" s="57"/>
      <c r="BE410" s="57"/>
    </row>
    <row r="411" spans="1:57" ht="24.75" hidden="1" customHeight="1">
      <c r="A411" s="57"/>
      <c r="B411" s="141" t="s">
        <v>442</v>
      </c>
      <c r="C411" s="141" t="s">
        <v>443</v>
      </c>
      <c r="D411" s="162"/>
      <c r="E411" s="33" t="s">
        <v>281</v>
      </c>
      <c r="F411" s="33" t="s">
        <v>380</v>
      </c>
      <c r="G411" s="33">
        <v>1</v>
      </c>
      <c r="H411" s="33" t="s">
        <v>26</v>
      </c>
      <c r="I411" s="33"/>
      <c r="J411" s="33"/>
      <c r="K411" s="33"/>
      <c r="L411" s="33"/>
      <c r="M411" s="33">
        <v>1</v>
      </c>
      <c r="N411" s="33"/>
      <c r="O411" s="41"/>
      <c r="P411" s="37"/>
      <c r="Q411" s="38" t="s">
        <v>27</v>
      </c>
      <c r="R411" s="34">
        <v>206.61</v>
      </c>
      <c r="S411" s="35">
        <f t="shared" si="281"/>
        <v>206.61</v>
      </c>
      <c r="T411" s="36">
        <f t="shared" si="282"/>
        <v>206.61</v>
      </c>
      <c r="U411" s="36">
        <f t="shared" si="283"/>
        <v>206.61</v>
      </c>
      <c r="V411" s="143">
        <v>0</v>
      </c>
      <c r="W411" s="144">
        <f t="shared" si="288"/>
        <v>0</v>
      </c>
      <c r="X411" s="144">
        <f t="shared" si="289"/>
        <v>0</v>
      </c>
      <c r="Y411" s="145">
        <f t="shared" si="290"/>
        <v>0</v>
      </c>
      <c r="Z411" s="145">
        <f t="shared" si="291"/>
        <v>0</v>
      </c>
      <c r="AA411" s="308"/>
      <c r="AB411" s="193">
        <v>0</v>
      </c>
      <c r="AC411" s="146"/>
      <c r="AD411" s="147"/>
      <c r="AE411" s="57"/>
      <c r="AF411" s="57"/>
      <c r="AG411" s="57"/>
      <c r="AH411" s="57"/>
      <c r="AI411" s="57"/>
      <c r="AJ411" s="57"/>
      <c r="AK411" s="57"/>
      <c r="AL411" s="57"/>
      <c r="AM411" s="57"/>
      <c r="AN411" s="57"/>
      <c r="AO411" s="57"/>
      <c r="AP411" s="57"/>
      <c r="AQ411" s="57"/>
      <c r="AR411" s="57"/>
      <c r="AS411" s="57"/>
      <c r="AT411" s="57"/>
      <c r="AU411" s="57"/>
      <c r="AV411" s="57"/>
      <c r="AW411" s="57"/>
      <c r="AX411" s="57"/>
      <c r="AY411" s="57"/>
      <c r="AZ411" s="57"/>
      <c r="BA411" s="57"/>
      <c r="BB411" s="57"/>
      <c r="BC411" s="57"/>
      <c r="BD411" s="57"/>
      <c r="BE411" s="57"/>
    </row>
    <row r="412" spans="1:57" ht="24.75" hidden="1" customHeight="1">
      <c r="A412" s="57"/>
      <c r="B412" s="141" t="s">
        <v>444</v>
      </c>
      <c r="C412" s="141" t="s">
        <v>445</v>
      </c>
      <c r="D412" s="162"/>
      <c r="E412" s="33" t="s">
        <v>281</v>
      </c>
      <c r="F412" s="33" t="s">
        <v>380</v>
      </c>
      <c r="G412" s="33">
        <v>1</v>
      </c>
      <c r="H412" s="33" t="s">
        <v>26</v>
      </c>
      <c r="I412" s="33"/>
      <c r="J412" s="33"/>
      <c r="K412" s="33"/>
      <c r="L412" s="33"/>
      <c r="M412" s="33">
        <v>1</v>
      </c>
      <c r="N412" s="33"/>
      <c r="O412" s="41"/>
      <c r="P412" s="37"/>
      <c r="Q412" s="38" t="s">
        <v>27</v>
      </c>
      <c r="R412" s="34">
        <v>206.61</v>
      </c>
      <c r="S412" s="35">
        <f t="shared" si="281"/>
        <v>206.61</v>
      </c>
      <c r="T412" s="36">
        <f t="shared" si="282"/>
        <v>206.61</v>
      </c>
      <c r="U412" s="36">
        <f t="shared" si="283"/>
        <v>206.61</v>
      </c>
      <c r="V412" s="143">
        <v>0</v>
      </c>
      <c r="W412" s="144">
        <f t="shared" si="288"/>
        <v>0</v>
      </c>
      <c r="X412" s="144">
        <f t="shared" si="289"/>
        <v>0</v>
      </c>
      <c r="Y412" s="145">
        <f t="shared" si="290"/>
        <v>0</v>
      </c>
      <c r="Z412" s="145">
        <f t="shared" si="291"/>
        <v>0</v>
      </c>
      <c r="AA412" s="308"/>
      <c r="AB412" s="193">
        <v>0</v>
      </c>
      <c r="AC412" s="146"/>
      <c r="AD412" s="147"/>
      <c r="AE412" s="57"/>
      <c r="AF412" s="57"/>
      <c r="AG412" s="57"/>
      <c r="AH412" s="57"/>
      <c r="AI412" s="57"/>
      <c r="AJ412" s="57"/>
      <c r="AK412" s="57"/>
      <c r="AL412" s="57"/>
      <c r="AM412" s="57"/>
      <c r="AN412" s="57"/>
      <c r="AO412" s="57"/>
      <c r="AP412" s="57"/>
      <c r="AQ412" s="57"/>
      <c r="AR412" s="57"/>
      <c r="AS412" s="57"/>
      <c r="AT412" s="57"/>
      <c r="AU412" s="57"/>
      <c r="AV412" s="57"/>
      <c r="AW412" s="57"/>
      <c r="AX412" s="57"/>
      <c r="AY412" s="57"/>
      <c r="AZ412" s="57"/>
      <c r="BA412" s="57"/>
      <c r="BB412" s="57"/>
      <c r="BC412" s="57"/>
      <c r="BD412" s="57"/>
      <c r="BE412" s="57"/>
    </row>
    <row r="413" spans="1:57" ht="24.75" hidden="1" customHeight="1">
      <c r="A413" s="57"/>
      <c r="B413" s="141" t="s">
        <v>446</v>
      </c>
      <c r="C413" s="141" t="s">
        <v>447</v>
      </c>
      <c r="D413" s="162"/>
      <c r="E413" s="33" t="s">
        <v>281</v>
      </c>
      <c r="F413" s="33" t="s">
        <v>380</v>
      </c>
      <c r="G413" s="33">
        <v>1</v>
      </c>
      <c r="H413" s="33" t="s">
        <v>26</v>
      </c>
      <c r="I413" s="33"/>
      <c r="J413" s="33"/>
      <c r="K413" s="33"/>
      <c r="L413" s="33"/>
      <c r="M413" s="33">
        <v>1</v>
      </c>
      <c r="N413" s="33"/>
      <c r="O413" s="41"/>
      <c r="P413" s="37"/>
      <c r="Q413" s="38" t="s">
        <v>27</v>
      </c>
      <c r="R413" s="34">
        <v>206.61</v>
      </c>
      <c r="S413" s="35">
        <f t="shared" si="281"/>
        <v>206.61</v>
      </c>
      <c r="T413" s="36">
        <f t="shared" si="282"/>
        <v>206.61</v>
      </c>
      <c r="U413" s="36">
        <f t="shared" si="283"/>
        <v>206.61</v>
      </c>
      <c r="V413" s="143">
        <v>0</v>
      </c>
      <c r="W413" s="144">
        <f t="shared" si="288"/>
        <v>0</v>
      </c>
      <c r="X413" s="144">
        <f t="shared" si="289"/>
        <v>0</v>
      </c>
      <c r="Y413" s="145">
        <f t="shared" si="290"/>
        <v>0</v>
      </c>
      <c r="Z413" s="145">
        <f t="shared" si="291"/>
        <v>0</v>
      </c>
      <c r="AA413" s="308"/>
      <c r="AB413" s="193">
        <v>0</v>
      </c>
      <c r="AC413" s="146"/>
      <c r="AD413" s="147"/>
      <c r="AE413" s="57"/>
      <c r="AF413" s="57"/>
      <c r="AG413" s="57"/>
      <c r="AH413" s="57"/>
      <c r="AI413" s="57"/>
      <c r="AJ413" s="57"/>
      <c r="AK413" s="57"/>
      <c r="AL413" s="57"/>
      <c r="AM413" s="57"/>
      <c r="AN413" s="57"/>
      <c r="AO413" s="57"/>
      <c r="AP413" s="57"/>
      <c r="AQ413" s="57"/>
      <c r="AR413" s="57"/>
      <c r="AS413" s="57"/>
      <c r="AT413" s="57"/>
      <c r="AU413" s="57"/>
      <c r="AV413" s="57"/>
      <c r="AW413" s="57"/>
      <c r="AX413" s="57"/>
      <c r="AY413" s="57"/>
      <c r="AZ413" s="57"/>
      <c r="BA413" s="57"/>
      <c r="BB413" s="57"/>
      <c r="BC413" s="57"/>
      <c r="BD413" s="57"/>
      <c r="BE413" s="57"/>
    </row>
    <row r="414" spans="1:57" ht="24.75" customHeight="1">
      <c r="A414" s="57"/>
      <c r="B414" s="141" t="s">
        <v>1738</v>
      </c>
      <c r="C414" s="141" t="s">
        <v>1736</v>
      </c>
      <c r="D414" s="142" t="s">
        <v>1190</v>
      </c>
      <c r="E414" s="33" t="s">
        <v>17</v>
      </c>
      <c r="F414" s="33" t="s">
        <v>380</v>
      </c>
      <c r="G414" s="33">
        <v>1</v>
      </c>
      <c r="H414" s="33" t="s">
        <v>19</v>
      </c>
      <c r="I414" s="33" t="s">
        <v>1737</v>
      </c>
      <c r="J414" s="41"/>
      <c r="K414" s="33"/>
      <c r="L414" s="33"/>
      <c r="M414" s="33">
        <v>100</v>
      </c>
      <c r="N414" s="33"/>
      <c r="O414" s="41"/>
      <c r="P414" s="37"/>
      <c r="Q414" s="38" t="s">
        <v>27</v>
      </c>
      <c r="R414" s="34">
        <v>63.09</v>
      </c>
      <c r="S414" s="35">
        <f t="shared" si="281"/>
        <v>6309</v>
      </c>
      <c r="T414" s="36">
        <f t="shared" si="282"/>
        <v>63.09</v>
      </c>
      <c r="U414" s="36">
        <f t="shared" si="283"/>
        <v>6309</v>
      </c>
      <c r="V414" s="143">
        <v>0</v>
      </c>
      <c r="W414" s="144">
        <f t="shared" si="288"/>
        <v>0</v>
      </c>
      <c r="X414" s="144">
        <f t="shared" si="289"/>
        <v>0</v>
      </c>
      <c r="Y414" s="145">
        <f t="shared" si="290"/>
        <v>0</v>
      </c>
      <c r="Z414" s="145">
        <f t="shared" si="291"/>
        <v>0</v>
      </c>
      <c r="AA414" s="308">
        <v>80</v>
      </c>
      <c r="AB414" s="193">
        <v>80</v>
      </c>
      <c r="AC414" s="146"/>
      <c r="AD414" s="147"/>
      <c r="AE414" s="57"/>
      <c r="AF414" s="57"/>
      <c r="AG414" s="57"/>
      <c r="AH414" s="57"/>
      <c r="AI414" s="57"/>
      <c r="AJ414" s="57"/>
      <c r="AK414" s="57"/>
      <c r="AL414" s="57"/>
      <c r="AM414" s="57"/>
      <c r="AN414" s="57"/>
      <c r="AO414" s="57"/>
      <c r="AP414" s="57"/>
      <c r="AQ414" s="57"/>
      <c r="AR414" s="57"/>
      <c r="AS414" s="57"/>
      <c r="AT414" s="57"/>
      <c r="AU414" s="57"/>
      <c r="AV414" s="57"/>
      <c r="AW414" s="57"/>
      <c r="AX414" s="57"/>
      <c r="AY414" s="57"/>
      <c r="AZ414" s="57"/>
      <c r="BA414" s="57"/>
      <c r="BB414" s="57"/>
      <c r="BC414" s="57"/>
      <c r="BD414" s="57"/>
      <c r="BE414" s="57"/>
    </row>
    <row r="415" spans="1:57" ht="24.75" customHeight="1">
      <c r="A415" s="57"/>
      <c r="B415" s="195" t="s">
        <v>420</v>
      </c>
      <c r="C415" s="196" t="s">
        <v>1481</v>
      </c>
      <c r="D415" s="197" t="s">
        <v>1190</v>
      </c>
      <c r="E415" s="33" t="s">
        <v>17</v>
      </c>
      <c r="F415" s="33" t="s">
        <v>380</v>
      </c>
      <c r="G415" s="33">
        <v>1</v>
      </c>
      <c r="H415" s="33" t="s">
        <v>26</v>
      </c>
      <c r="I415" s="33">
        <v>320</v>
      </c>
      <c r="J415" s="41"/>
      <c r="K415" s="33">
        <v>12</v>
      </c>
      <c r="L415" s="33">
        <v>0.04</v>
      </c>
      <c r="M415" s="33">
        <v>100</v>
      </c>
      <c r="N415" s="33">
        <v>2</v>
      </c>
      <c r="O415" s="41"/>
      <c r="P415" s="41"/>
      <c r="Q415" s="38" t="s">
        <v>27</v>
      </c>
      <c r="R415" s="34">
        <v>63.09</v>
      </c>
      <c r="S415" s="35">
        <f t="shared" si="281"/>
        <v>6309</v>
      </c>
      <c r="T415" s="36">
        <f t="shared" si="282"/>
        <v>63.09</v>
      </c>
      <c r="U415" s="36">
        <f t="shared" si="283"/>
        <v>6309</v>
      </c>
      <c r="V415" s="143">
        <v>0</v>
      </c>
      <c r="W415" s="144">
        <f t="shared" si="288"/>
        <v>0</v>
      </c>
      <c r="X415" s="144">
        <f t="shared" si="289"/>
        <v>0</v>
      </c>
      <c r="Y415" s="145">
        <f t="shared" si="290"/>
        <v>0</v>
      </c>
      <c r="Z415" s="145">
        <f t="shared" si="291"/>
        <v>0</v>
      </c>
      <c r="AA415" s="308">
        <v>50</v>
      </c>
      <c r="AB415" s="193">
        <v>30</v>
      </c>
      <c r="AC415" s="146"/>
      <c r="AD415" s="147"/>
      <c r="AE415" s="57"/>
      <c r="AF415" s="57"/>
      <c r="AG415" s="57"/>
      <c r="AH415" s="57"/>
      <c r="AI415" s="57"/>
      <c r="AJ415" s="57"/>
      <c r="AK415" s="57"/>
      <c r="AL415" s="57"/>
      <c r="AM415" s="57"/>
      <c r="AN415" s="57"/>
      <c r="AO415" s="57"/>
      <c r="AP415" s="57"/>
      <c r="AQ415" s="57"/>
      <c r="AR415" s="57"/>
      <c r="AS415" s="57"/>
      <c r="AT415" s="57"/>
      <c r="AU415" s="57"/>
      <c r="AV415" s="57"/>
      <c r="AW415" s="57"/>
      <c r="AX415" s="57"/>
      <c r="AY415" s="57"/>
      <c r="AZ415" s="57"/>
      <c r="BA415" s="57"/>
      <c r="BB415" s="57"/>
      <c r="BC415" s="57"/>
      <c r="BD415" s="57"/>
      <c r="BE415" s="57"/>
    </row>
    <row r="416" spans="1:57" ht="24.75" customHeight="1">
      <c r="A416" s="57"/>
      <c r="B416" s="195" t="s">
        <v>1482</v>
      </c>
      <c r="C416" s="196" t="s">
        <v>1483</v>
      </c>
      <c r="D416" s="197" t="s">
        <v>1190</v>
      </c>
      <c r="E416" s="33" t="s">
        <v>422</v>
      </c>
      <c r="F416" s="33" t="s">
        <v>380</v>
      </c>
      <c r="G416" s="33">
        <v>1</v>
      </c>
      <c r="H416" s="33" t="s">
        <v>26</v>
      </c>
      <c r="I416" s="33">
        <v>320</v>
      </c>
      <c r="J416" s="41"/>
      <c r="K416" s="33">
        <v>17.024000000000001</v>
      </c>
      <c r="L416" s="33">
        <v>0.04</v>
      </c>
      <c r="M416" s="33">
        <v>64</v>
      </c>
      <c r="N416" s="33">
        <v>3.9</v>
      </c>
      <c r="O416" s="41"/>
      <c r="P416" s="41"/>
      <c r="Q416" s="38" t="s">
        <v>27</v>
      </c>
      <c r="R416" s="34">
        <v>133.83000000000001</v>
      </c>
      <c r="S416" s="35">
        <f t="shared" si="281"/>
        <v>8565.1200000000008</v>
      </c>
      <c r="T416" s="36">
        <f t="shared" si="282"/>
        <v>133.83000000000001</v>
      </c>
      <c r="U416" s="36">
        <f t="shared" si="283"/>
        <v>8565.1200000000008</v>
      </c>
      <c r="V416" s="143">
        <v>0</v>
      </c>
      <c r="W416" s="144">
        <f t="shared" si="288"/>
        <v>0</v>
      </c>
      <c r="X416" s="144">
        <f t="shared" si="289"/>
        <v>0</v>
      </c>
      <c r="Y416" s="145">
        <f t="shared" si="290"/>
        <v>0</v>
      </c>
      <c r="Z416" s="145">
        <f t="shared" si="291"/>
        <v>0</v>
      </c>
      <c r="AA416" s="308">
        <v>29</v>
      </c>
      <c r="AB416" s="193">
        <v>29</v>
      </c>
      <c r="AC416" s="146"/>
      <c r="AD416" s="147"/>
      <c r="AE416" s="57"/>
      <c r="AF416" s="57"/>
      <c r="AG416" s="57"/>
      <c r="AH416" s="57"/>
      <c r="AI416" s="57"/>
      <c r="AJ416" s="57"/>
      <c r="AK416" s="57"/>
      <c r="AL416" s="57"/>
      <c r="AM416" s="57"/>
      <c r="AN416" s="57"/>
      <c r="AO416" s="57"/>
      <c r="AP416" s="57"/>
      <c r="AQ416" s="57"/>
      <c r="AR416" s="57"/>
      <c r="AS416" s="57"/>
      <c r="AT416" s="57"/>
      <c r="AU416" s="57"/>
      <c r="AV416" s="57"/>
      <c r="AW416" s="57"/>
      <c r="AX416" s="57"/>
      <c r="AY416" s="57"/>
      <c r="AZ416" s="57"/>
      <c r="BA416" s="57"/>
      <c r="BB416" s="57"/>
      <c r="BC416" s="57"/>
      <c r="BD416" s="57"/>
      <c r="BE416" s="57"/>
    </row>
    <row r="417" spans="1:57" ht="24.75" customHeight="1">
      <c r="A417" s="57"/>
      <c r="B417" s="198" t="s">
        <v>1484</v>
      </c>
      <c r="C417" s="199" t="s">
        <v>1485</v>
      </c>
      <c r="D417" s="197" t="s">
        <v>1190</v>
      </c>
      <c r="E417" s="33" t="s">
        <v>422</v>
      </c>
      <c r="F417" s="33" t="s">
        <v>380</v>
      </c>
      <c r="G417" s="33">
        <v>1</v>
      </c>
      <c r="H417" s="33" t="s">
        <v>26</v>
      </c>
      <c r="I417" s="33">
        <v>320</v>
      </c>
      <c r="J417" s="41"/>
      <c r="K417" s="33">
        <v>17.899999999999999</v>
      </c>
      <c r="L417" s="33">
        <v>0.04</v>
      </c>
      <c r="M417" s="33">
        <v>64</v>
      </c>
      <c r="N417" s="33">
        <v>3.9</v>
      </c>
      <c r="O417" s="41"/>
      <c r="P417" s="41"/>
      <c r="Q417" s="38" t="s">
        <v>27</v>
      </c>
      <c r="R417" s="34">
        <v>133.83000000000001</v>
      </c>
      <c r="S417" s="35">
        <f t="shared" si="281"/>
        <v>8565.1200000000008</v>
      </c>
      <c r="T417" s="36">
        <f t="shared" si="282"/>
        <v>133.83000000000001</v>
      </c>
      <c r="U417" s="36">
        <f t="shared" si="283"/>
        <v>8565.1200000000008</v>
      </c>
      <c r="V417" s="143">
        <v>0</v>
      </c>
      <c r="W417" s="144">
        <f t="shared" si="288"/>
        <v>0</v>
      </c>
      <c r="X417" s="144">
        <f t="shared" si="289"/>
        <v>0</v>
      </c>
      <c r="Y417" s="145">
        <f t="shared" si="290"/>
        <v>0</v>
      </c>
      <c r="Z417" s="145">
        <f t="shared" si="291"/>
        <v>0</v>
      </c>
      <c r="AA417" s="308">
        <v>44</v>
      </c>
      <c r="AB417" s="193">
        <v>44</v>
      </c>
      <c r="AC417" s="146"/>
      <c r="AD417" s="147"/>
      <c r="AE417" s="57"/>
      <c r="AF417" s="57"/>
      <c r="AG417" s="57"/>
      <c r="AH417" s="57"/>
      <c r="AI417" s="57"/>
      <c r="AJ417" s="57"/>
      <c r="AK417" s="57"/>
      <c r="AL417" s="57"/>
      <c r="AM417" s="57"/>
      <c r="AN417" s="57"/>
      <c r="AO417" s="57"/>
      <c r="AP417" s="57"/>
      <c r="AQ417" s="57"/>
      <c r="AR417" s="57"/>
      <c r="AS417" s="57"/>
      <c r="AT417" s="57"/>
      <c r="AU417" s="57"/>
      <c r="AV417" s="57"/>
      <c r="AW417" s="57"/>
      <c r="AX417" s="57"/>
      <c r="AY417" s="57"/>
      <c r="AZ417" s="57"/>
      <c r="BA417" s="57"/>
      <c r="BB417" s="57"/>
      <c r="BC417" s="57"/>
      <c r="BD417" s="57"/>
      <c r="BE417" s="57"/>
    </row>
    <row r="418" spans="1:57" ht="24.75" customHeight="1">
      <c r="A418" s="57"/>
      <c r="B418" s="198" t="s">
        <v>1739</v>
      </c>
      <c r="C418" s="199" t="s">
        <v>1740</v>
      </c>
      <c r="D418" s="197" t="s">
        <v>1190</v>
      </c>
      <c r="E418" s="33" t="s">
        <v>422</v>
      </c>
      <c r="F418" s="33" t="s">
        <v>380</v>
      </c>
      <c r="G418" s="33">
        <v>1</v>
      </c>
      <c r="H418" s="33" t="s">
        <v>26</v>
      </c>
      <c r="I418" s="33">
        <v>320</v>
      </c>
      <c r="J418" s="41"/>
      <c r="K418" s="33">
        <v>17.899999999999999</v>
      </c>
      <c r="L418" s="33">
        <v>0.04</v>
      </c>
      <c r="M418" s="33">
        <v>64</v>
      </c>
      <c r="N418" s="33">
        <v>3.9</v>
      </c>
      <c r="O418" s="41"/>
      <c r="P418" s="41"/>
      <c r="Q418" s="38" t="s">
        <v>27</v>
      </c>
      <c r="R418" s="34">
        <v>178.44</v>
      </c>
      <c r="S418" s="35">
        <f t="shared" si="281"/>
        <v>11420.16</v>
      </c>
      <c r="T418" s="36">
        <f t="shared" si="282"/>
        <v>178.44</v>
      </c>
      <c r="U418" s="36">
        <f t="shared" si="283"/>
        <v>11420.16</v>
      </c>
      <c r="V418" s="143">
        <v>0</v>
      </c>
      <c r="W418" s="144">
        <f t="shared" si="288"/>
        <v>0</v>
      </c>
      <c r="X418" s="144">
        <f t="shared" si="289"/>
        <v>0</v>
      </c>
      <c r="Y418" s="145">
        <f t="shared" si="290"/>
        <v>0</v>
      </c>
      <c r="Z418" s="145">
        <f t="shared" si="291"/>
        <v>0</v>
      </c>
      <c r="AA418" s="308">
        <v>44</v>
      </c>
      <c r="AB418" s="193">
        <v>44</v>
      </c>
      <c r="AC418" s="146"/>
      <c r="AD418" s="147"/>
      <c r="AE418" s="57"/>
      <c r="AF418" s="57"/>
      <c r="AG418" s="57"/>
      <c r="AH418" s="57"/>
      <c r="AI418" s="57"/>
      <c r="AJ418" s="57"/>
      <c r="AK418" s="57"/>
      <c r="AL418" s="57"/>
      <c r="AM418" s="57"/>
      <c r="AN418" s="57"/>
      <c r="AO418" s="57"/>
      <c r="AP418" s="57"/>
      <c r="AQ418" s="57"/>
      <c r="AR418" s="57"/>
      <c r="AS418" s="57"/>
      <c r="AT418" s="57"/>
      <c r="AU418" s="57"/>
      <c r="AV418" s="57"/>
      <c r="AW418" s="57"/>
      <c r="AX418" s="57"/>
      <c r="AY418" s="57"/>
      <c r="AZ418" s="57"/>
      <c r="BA418" s="57"/>
      <c r="BB418" s="57"/>
      <c r="BC418" s="57"/>
      <c r="BD418" s="57"/>
      <c r="BE418" s="57"/>
    </row>
    <row r="419" spans="1:57" ht="24.75" customHeight="1">
      <c r="A419" s="57"/>
      <c r="B419" s="200" t="s">
        <v>1486</v>
      </c>
      <c r="C419" s="200" t="s">
        <v>1487</v>
      </c>
      <c r="D419" s="197" t="s">
        <v>1190</v>
      </c>
      <c r="E419" s="33" t="s">
        <v>422</v>
      </c>
      <c r="F419" s="33" t="s">
        <v>380</v>
      </c>
      <c r="G419" s="33">
        <v>1</v>
      </c>
      <c r="H419" s="33" t="s">
        <v>26</v>
      </c>
      <c r="I419" s="33">
        <v>320</v>
      </c>
      <c r="J419" s="41"/>
      <c r="K419" s="33">
        <v>32</v>
      </c>
      <c r="L419" s="33">
        <v>0.04</v>
      </c>
      <c r="M419" s="33">
        <v>64</v>
      </c>
      <c r="N419" s="33">
        <v>7.9</v>
      </c>
      <c r="O419" s="41"/>
      <c r="P419" s="41"/>
      <c r="Q419" s="38" t="s">
        <v>20</v>
      </c>
      <c r="R419" s="34">
        <v>178.44</v>
      </c>
      <c r="S419" s="35">
        <f t="shared" si="281"/>
        <v>11420.16</v>
      </c>
      <c r="T419" s="36">
        <f t="shared" si="282"/>
        <v>178.44</v>
      </c>
      <c r="U419" s="36">
        <f t="shared" si="283"/>
        <v>11420.16</v>
      </c>
      <c r="V419" s="143">
        <v>0</v>
      </c>
      <c r="W419" s="144">
        <f t="shared" si="288"/>
        <v>0</v>
      </c>
      <c r="X419" s="144">
        <f t="shared" si="289"/>
        <v>0</v>
      </c>
      <c r="Y419" s="145">
        <f t="shared" si="290"/>
        <v>0</v>
      </c>
      <c r="Z419" s="145">
        <f t="shared" si="291"/>
        <v>0</v>
      </c>
      <c r="AA419" s="308">
        <v>48</v>
      </c>
      <c r="AB419" s="193">
        <v>0</v>
      </c>
      <c r="AC419" s="146"/>
      <c r="AD419" s="147"/>
      <c r="AE419" s="57"/>
      <c r="AF419" s="57"/>
      <c r="AG419" s="57"/>
      <c r="AH419" s="57"/>
      <c r="AI419" s="57"/>
      <c r="AJ419" s="57"/>
      <c r="AK419" s="57"/>
      <c r="AL419" s="57"/>
      <c r="AM419" s="57"/>
      <c r="AN419" s="57"/>
      <c r="AO419" s="57"/>
      <c r="AP419" s="57"/>
      <c r="AQ419" s="57"/>
      <c r="AR419" s="57"/>
      <c r="AS419" s="57"/>
      <c r="AT419" s="57"/>
      <c r="AU419" s="57"/>
      <c r="AV419" s="57"/>
      <c r="AW419" s="57"/>
      <c r="AX419" s="57"/>
      <c r="AY419" s="57"/>
      <c r="AZ419" s="57"/>
      <c r="BA419" s="57"/>
      <c r="BB419" s="57"/>
      <c r="BC419" s="57"/>
      <c r="BD419" s="57"/>
      <c r="BE419" s="57"/>
    </row>
    <row r="420" spans="1:57" ht="24.75" customHeight="1">
      <c r="A420" s="57"/>
      <c r="B420" s="200" t="s">
        <v>1488</v>
      </c>
      <c r="C420" s="200" t="s">
        <v>1489</v>
      </c>
      <c r="D420" s="197" t="s">
        <v>1190</v>
      </c>
      <c r="E420" s="33" t="s">
        <v>422</v>
      </c>
      <c r="F420" s="33" t="s">
        <v>380</v>
      </c>
      <c r="G420" s="33">
        <v>1</v>
      </c>
      <c r="H420" s="33" t="s">
        <v>26</v>
      </c>
      <c r="I420" s="33">
        <v>320</v>
      </c>
      <c r="J420" s="41"/>
      <c r="K420" s="33">
        <v>16</v>
      </c>
      <c r="L420" s="33">
        <v>0.04</v>
      </c>
      <c r="M420" s="33">
        <v>64</v>
      </c>
      <c r="N420" s="33">
        <v>3.9</v>
      </c>
      <c r="O420" s="41"/>
      <c r="P420" s="41"/>
      <c r="Q420" s="38" t="s">
        <v>27</v>
      </c>
      <c r="R420" s="34">
        <v>178.44</v>
      </c>
      <c r="S420" s="35">
        <f t="shared" si="281"/>
        <v>11420.16</v>
      </c>
      <c r="T420" s="36">
        <f t="shared" si="282"/>
        <v>178.44</v>
      </c>
      <c r="U420" s="36">
        <f t="shared" si="283"/>
        <v>11420.16</v>
      </c>
      <c r="V420" s="143">
        <v>0</v>
      </c>
      <c r="W420" s="144">
        <f t="shared" si="288"/>
        <v>0</v>
      </c>
      <c r="X420" s="144">
        <f t="shared" si="289"/>
        <v>0</v>
      </c>
      <c r="Y420" s="145">
        <f t="shared" si="290"/>
        <v>0</v>
      </c>
      <c r="Z420" s="145">
        <f t="shared" si="291"/>
        <v>0</v>
      </c>
      <c r="AA420" s="308">
        <v>34</v>
      </c>
      <c r="AB420" s="193">
        <v>34</v>
      </c>
      <c r="AC420" s="146"/>
      <c r="AD420" s="147"/>
      <c r="AE420" s="57"/>
      <c r="AF420" s="57"/>
      <c r="AG420" s="57"/>
      <c r="AH420" s="57"/>
      <c r="AI420" s="57"/>
      <c r="AJ420" s="57"/>
      <c r="AK420" s="57"/>
      <c r="AL420" s="57"/>
      <c r="AM420" s="57"/>
      <c r="AN420" s="57"/>
      <c r="AO420" s="57"/>
      <c r="AP420" s="57"/>
      <c r="AQ420" s="57"/>
      <c r="AR420" s="57"/>
      <c r="AS420" s="57"/>
      <c r="AT420" s="57"/>
      <c r="AU420" s="57"/>
      <c r="AV420" s="57"/>
      <c r="AW420" s="57"/>
      <c r="AX420" s="57"/>
      <c r="AY420" s="57"/>
      <c r="AZ420" s="57"/>
      <c r="BA420" s="57"/>
      <c r="BB420" s="57"/>
      <c r="BC420" s="57"/>
      <c r="BD420" s="57"/>
      <c r="BE420" s="57"/>
    </row>
    <row r="421" spans="1:57" ht="24.75" customHeight="1">
      <c r="A421" s="57"/>
      <c r="B421" s="195" t="s">
        <v>1490</v>
      </c>
      <c r="C421" s="196" t="s">
        <v>1491</v>
      </c>
      <c r="D421" s="197" t="s">
        <v>1190</v>
      </c>
      <c r="E421" s="33" t="s">
        <v>422</v>
      </c>
      <c r="F421" s="33" t="s">
        <v>380</v>
      </c>
      <c r="G421" s="33">
        <v>1</v>
      </c>
      <c r="H421" s="33" t="s">
        <v>26</v>
      </c>
      <c r="I421" s="33">
        <v>320</v>
      </c>
      <c r="J421" s="41"/>
      <c r="K421" s="33">
        <v>16</v>
      </c>
      <c r="L421" s="33">
        <v>0.04</v>
      </c>
      <c r="M421" s="33">
        <v>64</v>
      </c>
      <c r="N421" s="33">
        <v>3.9</v>
      </c>
      <c r="O421" s="41"/>
      <c r="P421" s="41"/>
      <c r="Q421" s="38" t="s">
        <v>20</v>
      </c>
      <c r="R421" s="34">
        <v>178.44</v>
      </c>
      <c r="S421" s="35">
        <f t="shared" si="281"/>
        <v>11420.16</v>
      </c>
      <c r="T421" s="36">
        <f t="shared" si="282"/>
        <v>178.44</v>
      </c>
      <c r="U421" s="36">
        <f t="shared" si="283"/>
        <v>11420.16</v>
      </c>
      <c r="V421" s="143">
        <v>0</v>
      </c>
      <c r="W421" s="144">
        <f t="shared" si="288"/>
        <v>0</v>
      </c>
      <c r="X421" s="144">
        <f t="shared" si="289"/>
        <v>0</v>
      </c>
      <c r="Y421" s="145">
        <f t="shared" si="290"/>
        <v>0</v>
      </c>
      <c r="Z421" s="145">
        <f t="shared" si="291"/>
        <v>0</v>
      </c>
      <c r="AA421" s="308">
        <v>44</v>
      </c>
      <c r="AB421" s="193">
        <v>14</v>
      </c>
      <c r="AC421" s="146"/>
      <c r="AD421" s="147"/>
      <c r="AE421" s="57"/>
      <c r="AF421" s="57"/>
      <c r="AG421" s="57"/>
      <c r="AH421" s="57"/>
      <c r="AI421" s="57"/>
      <c r="AJ421" s="57"/>
      <c r="AK421" s="57"/>
      <c r="AL421" s="57"/>
      <c r="AM421" s="57"/>
      <c r="AN421" s="57"/>
      <c r="AO421" s="57"/>
      <c r="AP421" s="57"/>
      <c r="AQ421" s="57"/>
      <c r="AR421" s="57"/>
      <c r="AS421" s="57"/>
      <c r="AT421" s="57"/>
      <c r="AU421" s="57"/>
      <c r="AV421" s="57"/>
      <c r="AW421" s="57"/>
      <c r="AX421" s="57"/>
      <c r="AY421" s="57"/>
      <c r="AZ421" s="57"/>
      <c r="BA421" s="57"/>
      <c r="BB421" s="57"/>
      <c r="BC421" s="57"/>
      <c r="BD421" s="57"/>
      <c r="BE421" s="57"/>
    </row>
    <row r="422" spans="1:57" ht="24.75" customHeight="1">
      <c r="A422" s="57"/>
      <c r="B422" s="195" t="s">
        <v>1741</v>
      </c>
      <c r="C422" s="196" t="s">
        <v>1742</v>
      </c>
      <c r="D422" s="197" t="s">
        <v>1190</v>
      </c>
      <c r="E422" s="33" t="s">
        <v>422</v>
      </c>
      <c r="F422" s="33" t="s">
        <v>380</v>
      </c>
      <c r="G422" s="33">
        <v>1</v>
      </c>
      <c r="H422" s="33" t="s">
        <v>26</v>
      </c>
      <c r="I422" s="33">
        <v>320</v>
      </c>
      <c r="J422" s="41"/>
      <c r="K422" s="33">
        <v>16</v>
      </c>
      <c r="L422" s="33">
        <v>0.04</v>
      </c>
      <c r="M422" s="33">
        <v>64</v>
      </c>
      <c r="N422" s="33">
        <v>3.9</v>
      </c>
      <c r="O422" s="41"/>
      <c r="P422" s="41"/>
      <c r="Q422" s="38" t="s">
        <v>27</v>
      </c>
      <c r="R422" s="34">
        <v>178.44</v>
      </c>
      <c r="S422" s="35">
        <f t="shared" si="281"/>
        <v>11420.16</v>
      </c>
      <c r="T422" s="36">
        <f t="shared" si="282"/>
        <v>178.44</v>
      </c>
      <c r="U422" s="36">
        <f t="shared" si="283"/>
        <v>11420.16</v>
      </c>
      <c r="V422" s="143">
        <v>0</v>
      </c>
      <c r="W422" s="144">
        <f t="shared" si="288"/>
        <v>0</v>
      </c>
      <c r="X422" s="144">
        <f t="shared" si="289"/>
        <v>0</v>
      </c>
      <c r="Y422" s="145">
        <f t="shared" si="290"/>
        <v>0</v>
      </c>
      <c r="Z422" s="145">
        <f t="shared" si="291"/>
        <v>0</v>
      </c>
      <c r="AA422" s="308">
        <v>34</v>
      </c>
      <c r="AB422" s="193">
        <v>34</v>
      </c>
      <c r="AC422" s="146"/>
      <c r="AD422" s="147"/>
      <c r="AE422" s="57"/>
      <c r="AF422" s="57"/>
      <c r="AG422" s="57"/>
      <c r="AH422" s="57"/>
      <c r="AI422" s="57"/>
      <c r="AJ422" s="57"/>
      <c r="AK422" s="57"/>
      <c r="AL422" s="57"/>
      <c r="AM422" s="57"/>
      <c r="AN422" s="57"/>
      <c r="AO422" s="57"/>
      <c r="AP422" s="57"/>
      <c r="AQ422" s="57"/>
      <c r="AR422" s="57"/>
      <c r="AS422" s="57"/>
      <c r="AT422" s="57"/>
      <c r="AU422" s="57"/>
      <c r="AV422" s="57"/>
      <c r="AW422" s="57"/>
      <c r="AX422" s="57"/>
      <c r="AY422" s="57"/>
      <c r="AZ422" s="57"/>
      <c r="BA422" s="57"/>
      <c r="BB422" s="57"/>
      <c r="BC422" s="57"/>
      <c r="BD422" s="57"/>
      <c r="BE422" s="57"/>
    </row>
    <row r="423" spans="1:57" ht="24.75" customHeight="1">
      <c r="A423" s="57"/>
      <c r="B423" s="195" t="s">
        <v>1743</v>
      </c>
      <c r="C423" s="196" t="s">
        <v>1744</v>
      </c>
      <c r="D423" s="197" t="s">
        <v>1190</v>
      </c>
      <c r="E423" s="33" t="s">
        <v>422</v>
      </c>
      <c r="F423" s="33" t="s">
        <v>380</v>
      </c>
      <c r="G423" s="33">
        <v>1</v>
      </c>
      <c r="H423" s="33" t="s">
        <v>26</v>
      </c>
      <c r="I423" s="33">
        <v>320</v>
      </c>
      <c r="J423" s="41"/>
      <c r="K423" s="33">
        <v>16</v>
      </c>
      <c r="L423" s="33">
        <v>0.04</v>
      </c>
      <c r="M423" s="33">
        <v>64</v>
      </c>
      <c r="N423" s="33">
        <v>3.9</v>
      </c>
      <c r="O423" s="41"/>
      <c r="P423" s="41"/>
      <c r="Q423" s="38" t="s">
        <v>27</v>
      </c>
      <c r="R423" s="34">
        <v>178.44</v>
      </c>
      <c r="S423" s="35">
        <f t="shared" si="281"/>
        <v>11420.16</v>
      </c>
      <c r="T423" s="36">
        <f t="shared" si="282"/>
        <v>178.44</v>
      </c>
      <c r="U423" s="36">
        <f t="shared" si="283"/>
        <v>11420.16</v>
      </c>
      <c r="V423" s="143">
        <v>0</v>
      </c>
      <c r="W423" s="144">
        <f t="shared" si="288"/>
        <v>0</v>
      </c>
      <c r="X423" s="144">
        <f t="shared" si="289"/>
        <v>0</v>
      </c>
      <c r="Y423" s="145">
        <f t="shared" si="290"/>
        <v>0</v>
      </c>
      <c r="Z423" s="145">
        <f t="shared" si="291"/>
        <v>0</v>
      </c>
      <c r="AA423" s="308">
        <v>34</v>
      </c>
      <c r="AB423" s="193">
        <v>34</v>
      </c>
      <c r="AC423" s="146"/>
      <c r="AD423" s="147"/>
      <c r="AE423" s="57"/>
      <c r="AF423" s="57"/>
      <c r="AG423" s="57"/>
      <c r="AH423" s="57"/>
      <c r="AI423" s="57"/>
      <c r="AJ423" s="57"/>
      <c r="AK423" s="57"/>
      <c r="AL423" s="57"/>
      <c r="AM423" s="57"/>
      <c r="AN423" s="57"/>
      <c r="AO423" s="57"/>
      <c r="AP423" s="57"/>
      <c r="AQ423" s="57"/>
      <c r="AR423" s="57"/>
      <c r="AS423" s="57"/>
      <c r="AT423" s="57"/>
      <c r="AU423" s="57"/>
      <c r="AV423" s="57"/>
      <c r="AW423" s="57"/>
      <c r="AX423" s="57"/>
      <c r="AY423" s="57"/>
      <c r="AZ423" s="57"/>
      <c r="BA423" s="57"/>
      <c r="BB423" s="57"/>
      <c r="BC423" s="57"/>
      <c r="BD423" s="57"/>
      <c r="BE423" s="57"/>
    </row>
    <row r="424" spans="1:57" ht="24.75" customHeight="1">
      <c r="A424" s="57"/>
      <c r="B424" s="195" t="s">
        <v>1745</v>
      </c>
      <c r="C424" s="196" t="s">
        <v>1748</v>
      </c>
      <c r="D424" s="197" t="s">
        <v>1190</v>
      </c>
      <c r="E424" s="33" t="s">
        <v>422</v>
      </c>
      <c r="F424" s="33" t="s">
        <v>380</v>
      </c>
      <c r="G424" s="33">
        <v>1</v>
      </c>
      <c r="H424" s="33" t="s">
        <v>26</v>
      </c>
      <c r="I424" s="33">
        <v>320</v>
      </c>
      <c r="J424" s="41"/>
      <c r="K424" s="33">
        <v>16</v>
      </c>
      <c r="L424" s="33">
        <v>0.04</v>
      </c>
      <c r="M424" s="33">
        <v>64</v>
      </c>
      <c r="N424" s="33">
        <v>3.9</v>
      </c>
      <c r="O424" s="41"/>
      <c r="P424" s="41"/>
      <c r="Q424" s="38" t="s">
        <v>27</v>
      </c>
      <c r="R424" s="34">
        <v>127.46</v>
      </c>
      <c r="S424" s="35">
        <f t="shared" si="281"/>
        <v>8157.44</v>
      </c>
      <c r="T424" s="36">
        <f t="shared" si="282"/>
        <v>127.46</v>
      </c>
      <c r="U424" s="36">
        <f t="shared" si="283"/>
        <v>8157.44</v>
      </c>
      <c r="V424" s="143">
        <v>0</v>
      </c>
      <c r="W424" s="144">
        <f t="shared" si="288"/>
        <v>0</v>
      </c>
      <c r="X424" s="144">
        <f t="shared" si="289"/>
        <v>0</v>
      </c>
      <c r="Y424" s="145">
        <f t="shared" si="290"/>
        <v>0</v>
      </c>
      <c r="Z424" s="145">
        <f t="shared" si="291"/>
        <v>0</v>
      </c>
      <c r="AA424" s="308">
        <v>44</v>
      </c>
      <c r="AB424" s="193">
        <v>44</v>
      </c>
      <c r="AC424" s="146"/>
      <c r="AD424" s="147"/>
      <c r="AE424" s="57"/>
      <c r="AF424" s="57"/>
      <c r="AG424" s="57"/>
      <c r="AH424" s="57"/>
      <c r="AI424" s="57"/>
      <c r="AJ424" s="57"/>
      <c r="AK424" s="57"/>
      <c r="AL424" s="57"/>
      <c r="AM424" s="57"/>
      <c r="AN424" s="57"/>
      <c r="AO424" s="57"/>
      <c r="AP424" s="57"/>
      <c r="AQ424" s="57"/>
      <c r="AR424" s="57"/>
      <c r="AS424" s="57"/>
      <c r="AT424" s="57"/>
      <c r="AU424" s="57"/>
      <c r="AV424" s="57"/>
      <c r="AW424" s="57"/>
      <c r="AX424" s="57"/>
      <c r="AY424" s="57"/>
      <c r="AZ424" s="57"/>
      <c r="BA424" s="57"/>
      <c r="BB424" s="57"/>
      <c r="BC424" s="57"/>
      <c r="BD424" s="57"/>
      <c r="BE424" s="57"/>
    </row>
    <row r="425" spans="1:57" ht="24.75" customHeight="1">
      <c r="A425" s="57"/>
      <c r="B425" s="195" t="s">
        <v>1749</v>
      </c>
      <c r="C425" s="196" t="s">
        <v>1750</v>
      </c>
      <c r="D425" s="197" t="s">
        <v>1190</v>
      </c>
      <c r="E425" s="33" t="s">
        <v>422</v>
      </c>
      <c r="F425" s="33" t="s">
        <v>380</v>
      </c>
      <c r="G425" s="33">
        <v>1</v>
      </c>
      <c r="H425" s="33" t="s">
        <v>26</v>
      </c>
      <c r="I425" s="33">
        <v>320</v>
      </c>
      <c r="J425" s="41"/>
      <c r="K425" s="33">
        <v>16</v>
      </c>
      <c r="L425" s="33">
        <v>0.04</v>
      </c>
      <c r="M425" s="33">
        <v>64</v>
      </c>
      <c r="N425" s="33">
        <v>3.9</v>
      </c>
      <c r="O425" s="41"/>
      <c r="P425" s="41"/>
      <c r="Q425" s="38" t="s">
        <v>27</v>
      </c>
      <c r="R425" s="34">
        <v>133.75</v>
      </c>
      <c r="S425" s="35">
        <f t="shared" si="281"/>
        <v>8560</v>
      </c>
      <c r="T425" s="36">
        <f t="shared" si="282"/>
        <v>133.75</v>
      </c>
      <c r="U425" s="36">
        <f t="shared" si="283"/>
        <v>8560</v>
      </c>
      <c r="V425" s="143">
        <v>0</v>
      </c>
      <c r="W425" s="144">
        <f t="shared" si="288"/>
        <v>0</v>
      </c>
      <c r="X425" s="144">
        <f t="shared" si="289"/>
        <v>0</v>
      </c>
      <c r="Y425" s="145">
        <f t="shared" si="290"/>
        <v>0</v>
      </c>
      <c r="Z425" s="145">
        <f t="shared" si="291"/>
        <v>0</v>
      </c>
      <c r="AA425" s="308">
        <v>44</v>
      </c>
      <c r="AB425" s="193">
        <v>44</v>
      </c>
      <c r="AC425" s="146"/>
      <c r="AD425" s="147"/>
      <c r="AE425" s="57"/>
      <c r="AF425" s="57"/>
      <c r="AG425" s="57"/>
      <c r="AH425" s="57"/>
      <c r="AI425" s="57"/>
      <c r="AJ425" s="57"/>
      <c r="AK425" s="57"/>
      <c r="AL425" s="57"/>
      <c r="AM425" s="57"/>
      <c r="AN425" s="57"/>
      <c r="AO425" s="57"/>
      <c r="AP425" s="57"/>
      <c r="AQ425" s="57"/>
      <c r="AR425" s="57"/>
      <c r="AS425" s="57"/>
      <c r="AT425" s="57"/>
      <c r="AU425" s="57"/>
      <c r="AV425" s="57"/>
      <c r="AW425" s="57"/>
      <c r="AX425" s="57"/>
      <c r="AY425" s="57"/>
      <c r="AZ425" s="57"/>
      <c r="BA425" s="57"/>
      <c r="BB425" s="57"/>
      <c r="BC425" s="57"/>
      <c r="BD425" s="57"/>
      <c r="BE425" s="57"/>
    </row>
    <row r="426" spans="1:57" ht="24.75" customHeight="1">
      <c r="A426" s="57"/>
      <c r="B426" s="195" t="s">
        <v>1492</v>
      </c>
      <c r="C426" s="195" t="s">
        <v>1493</v>
      </c>
      <c r="D426" s="197" t="s">
        <v>1190</v>
      </c>
      <c r="E426" s="33" t="s">
        <v>422</v>
      </c>
      <c r="F426" s="33" t="s">
        <v>380</v>
      </c>
      <c r="G426" s="33">
        <v>1</v>
      </c>
      <c r="H426" s="33" t="s">
        <v>26</v>
      </c>
      <c r="I426" s="33">
        <v>320</v>
      </c>
      <c r="J426" s="41"/>
      <c r="K426" s="33">
        <v>17.899999999999999</v>
      </c>
      <c r="L426" s="33">
        <v>0.04</v>
      </c>
      <c r="M426" s="33">
        <v>64</v>
      </c>
      <c r="N426" s="33">
        <v>3.6</v>
      </c>
      <c r="O426" s="41"/>
      <c r="P426" s="41"/>
      <c r="Q426" s="38" t="s">
        <v>27</v>
      </c>
      <c r="R426" s="34">
        <v>133.83000000000001</v>
      </c>
      <c r="S426" s="35">
        <f t="shared" si="281"/>
        <v>8565.1200000000008</v>
      </c>
      <c r="T426" s="36">
        <f t="shared" si="282"/>
        <v>133.83000000000001</v>
      </c>
      <c r="U426" s="36">
        <f t="shared" si="283"/>
        <v>8565.1200000000008</v>
      </c>
      <c r="V426" s="143">
        <v>0</v>
      </c>
      <c r="W426" s="144">
        <f t="shared" si="288"/>
        <v>0</v>
      </c>
      <c r="X426" s="144">
        <f t="shared" si="289"/>
        <v>0</v>
      </c>
      <c r="Y426" s="145">
        <f t="shared" si="290"/>
        <v>0</v>
      </c>
      <c r="Z426" s="145">
        <f t="shared" si="291"/>
        <v>0</v>
      </c>
      <c r="AA426" s="308">
        <v>112</v>
      </c>
      <c r="AB426" s="193">
        <v>48</v>
      </c>
      <c r="AC426" s="146"/>
      <c r="AD426" s="147"/>
      <c r="AE426" s="57"/>
      <c r="AF426" s="57"/>
      <c r="AG426" s="57"/>
      <c r="AH426" s="57"/>
      <c r="AI426" s="57"/>
      <c r="AJ426" s="57"/>
      <c r="AK426" s="57"/>
      <c r="AL426" s="57"/>
      <c r="AM426" s="57"/>
      <c r="AN426" s="57"/>
      <c r="AO426" s="57"/>
      <c r="AP426" s="57"/>
      <c r="AQ426" s="57"/>
      <c r="AR426" s="57"/>
      <c r="AS426" s="57"/>
      <c r="AT426" s="57"/>
      <c r="AU426" s="57"/>
      <c r="AV426" s="57"/>
      <c r="AW426" s="57"/>
      <c r="AX426" s="57"/>
      <c r="AY426" s="57"/>
      <c r="AZ426" s="57"/>
      <c r="BA426" s="57"/>
      <c r="BB426" s="57"/>
      <c r="BC426" s="57"/>
      <c r="BD426" s="57"/>
      <c r="BE426" s="57"/>
    </row>
    <row r="427" spans="1:57" ht="24.75" customHeight="1">
      <c r="A427" s="57"/>
      <c r="B427" s="195" t="s">
        <v>423</v>
      </c>
      <c r="C427" s="195" t="s">
        <v>1751</v>
      </c>
      <c r="D427" s="197" t="s">
        <v>1190</v>
      </c>
      <c r="E427" s="33" t="s">
        <v>422</v>
      </c>
      <c r="F427" s="33" t="s">
        <v>380</v>
      </c>
      <c r="G427" s="33">
        <v>1</v>
      </c>
      <c r="H427" s="33" t="s">
        <v>26</v>
      </c>
      <c r="I427" s="33">
        <v>320</v>
      </c>
      <c r="J427" s="41"/>
      <c r="K427" s="33">
        <v>17.899999999999999</v>
      </c>
      <c r="L427" s="33">
        <v>0.04</v>
      </c>
      <c r="M427" s="33">
        <v>64</v>
      </c>
      <c r="N427" s="33">
        <v>3.6</v>
      </c>
      <c r="O427" s="41"/>
      <c r="P427" s="41"/>
      <c r="Q427" s="38" t="s">
        <v>27</v>
      </c>
      <c r="R427" s="34">
        <v>133.83000000000001</v>
      </c>
      <c r="S427" s="35">
        <f t="shared" si="281"/>
        <v>8565.1200000000008</v>
      </c>
      <c r="T427" s="36">
        <f t="shared" si="282"/>
        <v>133.83000000000001</v>
      </c>
      <c r="U427" s="36">
        <f t="shared" si="283"/>
        <v>8565.1200000000008</v>
      </c>
      <c r="V427" s="143">
        <v>0</v>
      </c>
      <c r="W427" s="144">
        <f t="shared" si="288"/>
        <v>0</v>
      </c>
      <c r="X427" s="144">
        <f t="shared" si="289"/>
        <v>0</v>
      </c>
      <c r="Y427" s="145">
        <f t="shared" si="290"/>
        <v>0</v>
      </c>
      <c r="Z427" s="145">
        <f t="shared" si="291"/>
        <v>0</v>
      </c>
      <c r="AA427" s="308">
        <v>44</v>
      </c>
      <c r="AB427" s="193">
        <v>44</v>
      </c>
      <c r="AC427" s="146"/>
      <c r="AD427" s="147"/>
      <c r="AE427" s="57"/>
      <c r="AF427" s="57"/>
      <c r="AG427" s="57"/>
      <c r="AH427" s="57"/>
      <c r="AI427" s="57"/>
      <c r="AJ427" s="57"/>
      <c r="AK427" s="57"/>
      <c r="AL427" s="57"/>
      <c r="AM427" s="57"/>
      <c r="AN427" s="57"/>
      <c r="AO427" s="57"/>
      <c r="AP427" s="57"/>
      <c r="AQ427" s="57"/>
      <c r="AR427" s="57"/>
      <c r="AS427" s="57"/>
      <c r="AT427" s="57"/>
      <c r="AU427" s="57"/>
      <c r="AV427" s="57"/>
      <c r="AW427" s="57"/>
      <c r="AX427" s="57"/>
      <c r="AY427" s="57"/>
      <c r="AZ427" s="57"/>
      <c r="BA427" s="57"/>
      <c r="BB427" s="57"/>
      <c r="BC427" s="57"/>
      <c r="BD427" s="57"/>
      <c r="BE427" s="57"/>
    </row>
    <row r="428" spans="1:57" ht="24.75" customHeight="1">
      <c r="A428" s="57"/>
      <c r="B428" s="195" t="s">
        <v>1494</v>
      </c>
      <c r="C428" s="195" t="s">
        <v>1495</v>
      </c>
      <c r="D428" s="197" t="s">
        <v>1190</v>
      </c>
      <c r="E428" s="33" t="s">
        <v>422</v>
      </c>
      <c r="F428" s="33" t="s">
        <v>380</v>
      </c>
      <c r="G428" s="33">
        <v>1</v>
      </c>
      <c r="H428" s="33" t="s">
        <v>26</v>
      </c>
      <c r="I428" s="33">
        <v>320</v>
      </c>
      <c r="J428" s="41"/>
      <c r="K428" s="33">
        <v>17.899999999999999</v>
      </c>
      <c r="L428" s="33">
        <v>0.04</v>
      </c>
      <c r="M428" s="33">
        <v>64</v>
      </c>
      <c r="N428" s="33">
        <v>4.5999999999999996</v>
      </c>
      <c r="O428" s="41"/>
      <c r="P428" s="41"/>
      <c r="Q428" s="38" t="s">
        <v>27</v>
      </c>
      <c r="R428" s="34">
        <v>133.83000000000001</v>
      </c>
      <c r="S428" s="35">
        <f t="shared" si="281"/>
        <v>8565.1200000000008</v>
      </c>
      <c r="T428" s="36">
        <f t="shared" si="282"/>
        <v>133.83000000000001</v>
      </c>
      <c r="U428" s="36">
        <f t="shared" si="283"/>
        <v>8565.1200000000008</v>
      </c>
      <c r="V428" s="143">
        <v>0</v>
      </c>
      <c r="W428" s="144">
        <f t="shared" si="288"/>
        <v>0</v>
      </c>
      <c r="X428" s="144">
        <f t="shared" si="289"/>
        <v>0</v>
      </c>
      <c r="Y428" s="145">
        <f t="shared" si="290"/>
        <v>0</v>
      </c>
      <c r="Z428" s="145">
        <f t="shared" si="291"/>
        <v>0</v>
      </c>
      <c r="AA428" s="308">
        <v>54</v>
      </c>
      <c r="AB428" s="193">
        <v>54</v>
      </c>
      <c r="AC428" s="146"/>
      <c r="AD428" s="147"/>
      <c r="AE428" s="57"/>
      <c r="AF428" s="57"/>
      <c r="AG428" s="57"/>
      <c r="AH428" s="57"/>
      <c r="AI428" s="57"/>
      <c r="AJ428" s="57"/>
      <c r="AK428" s="57"/>
      <c r="AL428" s="57"/>
      <c r="AM428" s="57"/>
      <c r="AN428" s="57"/>
      <c r="AO428" s="57"/>
      <c r="AP428" s="57"/>
      <c r="AQ428" s="57"/>
      <c r="AR428" s="57"/>
      <c r="AS428" s="57"/>
      <c r="AT428" s="57"/>
      <c r="AU428" s="57"/>
      <c r="AV428" s="57"/>
      <c r="AW428" s="57"/>
      <c r="AX428" s="57"/>
      <c r="AY428" s="57"/>
      <c r="AZ428" s="57"/>
      <c r="BA428" s="57"/>
      <c r="BB428" s="57"/>
      <c r="BC428" s="57"/>
      <c r="BD428" s="57"/>
      <c r="BE428" s="57"/>
    </row>
    <row r="429" spans="1:57" ht="24.75" customHeight="1">
      <c r="A429" s="57"/>
      <c r="B429" s="195" t="s">
        <v>1496</v>
      </c>
      <c r="C429" s="195" t="s">
        <v>1497</v>
      </c>
      <c r="D429" s="197" t="s">
        <v>1190</v>
      </c>
      <c r="E429" s="33" t="s">
        <v>422</v>
      </c>
      <c r="F429" s="33" t="s">
        <v>380</v>
      </c>
      <c r="G429" s="33">
        <v>1</v>
      </c>
      <c r="H429" s="33" t="s">
        <v>26</v>
      </c>
      <c r="I429" s="33">
        <v>320</v>
      </c>
      <c r="J429" s="41"/>
      <c r="K429" s="33">
        <v>17.899999999999999</v>
      </c>
      <c r="L429" s="33">
        <v>0.04</v>
      </c>
      <c r="M429" s="33">
        <v>64</v>
      </c>
      <c r="N429" s="33">
        <v>4.5999999999999996</v>
      </c>
      <c r="O429" s="41"/>
      <c r="P429" s="41"/>
      <c r="Q429" s="38" t="s">
        <v>27</v>
      </c>
      <c r="R429" s="34">
        <v>133.83000000000001</v>
      </c>
      <c r="S429" s="35">
        <f t="shared" si="281"/>
        <v>8565.1200000000008</v>
      </c>
      <c r="T429" s="36">
        <f t="shared" si="282"/>
        <v>133.83000000000001</v>
      </c>
      <c r="U429" s="36">
        <f t="shared" si="283"/>
        <v>8565.1200000000008</v>
      </c>
      <c r="V429" s="143">
        <v>0</v>
      </c>
      <c r="W429" s="144">
        <f t="shared" si="288"/>
        <v>0</v>
      </c>
      <c r="X429" s="144">
        <f t="shared" si="289"/>
        <v>0</v>
      </c>
      <c r="Y429" s="145">
        <f t="shared" si="290"/>
        <v>0</v>
      </c>
      <c r="Z429" s="145">
        <f t="shared" si="291"/>
        <v>0</v>
      </c>
      <c r="AA429" s="308">
        <v>32</v>
      </c>
      <c r="AB429" s="193">
        <v>32</v>
      </c>
      <c r="AC429" s="146"/>
      <c r="AD429" s="147"/>
      <c r="AE429" s="57"/>
      <c r="AF429" s="57"/>
      <c r="AG429" s="57"/>
      <c r="AH429" s="57"/>
      <c r="AI429" s="57"/>
      <c r="AJ429" s="57"/>
      <c r="AK429" s="57"/>
      <c r="AL429" s="57"/>
      <c r="AM429" s="57"/>
      <c r="AN429" s="57"/>
      <c r="AO429" s="57"/>
      <c r="AP429" s="57"/>
      <c r="AQ429" s="57"/>
      <c r="AR429" s="57"/>
      <c r="AS429" s="57"/>
      <c r="AT429" s="57"/>
      <c r="AU429" s="57"/>
      <c r="AV429" s="57"/>
      <c r="AW429" s="57"/>
      <c r="AX429" s="57"/>
      <c r="AY429" s="57"/>
      <c r="AZ429" s="57"/>
      <c r="BA429" s="57"/>
      <c r="BB429" s="57"/>
      <c r="BC429" s="57"/>
      <c r="BD429" s="57"/>
      <c r="BE429" s="57"/>
    </row>
    <row r="430" spans="1:57" ht="24.75" customHeight="1">
      <c r="A430" s="57"/>
      <c r="B430" s="195" t="s">
        <v>432</v>
      </c>
      <c r="C430" s="196" t="s">
        <v>1498</v>
      </c>
      <c r="D430" s="197" t="s">
        <v>1190</v>
      </c>
      <c r="E430" s="33" t="s">
        <v>422</v>
      </c>
      <c r="F430" s="33" t="s">
        <v>380</v>
      </c>
      <c r="G430" s="33">
        <v>1</v>
      </c>
      <c r="H430" s="33" t="s">
        <v>26</v>
      </c>
      <c r="I430" s="33">
        <v>320</v>
      </c>
      <c r="J430" s="41"/>
      <c r="K430" s="33">
        <v>17.899999999999999</v>
      </c>
      <c r="L430" s="33">
        <v>0.04</v>
      </c>
      <c r="M430" s="33">
        <v>64</v>
      </c>
      <c r="N430" s="33">
        <v>4.5999999999999996</v>
      </c>
      <c r="O430" s="41"/>
      <c r="P430" s="41"/>
      <c r="Q430" s="38" t="s">
        <v>27</v>
      </c>
      <c r="R430" s="34">
        <v>133.83000000000001</v>
      </c>
      <c r="S430" s="35">
        <f t="shared" si="281"/>
        <v>8565.1200000000008</v>
      </c>
      <c r="T430" s="36">
        <f t="shared" si="282"/>
        <v>133.83000000000001</v>
      </c>
      <c r="U430" s="36">
        <f t="shared" si="283"/>
        <v>8565.1200000000008</v>
      </c>
      <c r="V430" s="143">
        <v>0</v>
      </c>
      <c r="W430" s="144">
        <f t="shared" si="288"/>
        <v>0</v>
      </c>
      <c r="X430" s="144">
        <f t="shared" si="289"/>
        <v>0</v>
      </c>
      <c r="Y430" s="145">
        <f t="shared" si="290"/>
        <v>0</v>
      </c>
      <c r="Z430" s="145">
        <f t="shared" si="291"/>
        <v>0</v>
      </c>
      <c r="AA430" s="308">
        <v>32</v>
      </c>
      <c r="AB430" s="193">
        <v>96</v>
      </c>
      <c r="AC430" s="146"/>
      <c r="AD430" s="147"/>
      <c r="AE430" s="57"/>
      <c r="AF430" s="57"/>
      <c r="AG430" s="57"/>
      <c r="AH430" s="57"/>
      <c r="AI430" s="57"/>
      <c r="AJ430" s="57"/>
      <c r="AK430" s="57"/>
      <c r="AL430" s="57"/>
      <c r="AM430" s="57"/>
      <c r="AN430" s="57"/>
      <c r="AO430" s="57"/>
      <c r="AP430" s="57"/>
      <c r="AQ430" s="57"/>
      <c r="AR430" s="57"/>
      <c r="AS430" s="57"/>
      <c r="AT430" s="57"/>
      <c r="AU430" s="57"/>
      <c r="AV430" s="57"/>
      <c r="AW430" s="57"/>
      <c r="AX430" s="57"/>
      <c r="AY430" s="57"/>
      <c r="AZ430" s="57"/>
      <c r="BA430" s="57"/>
      <c r="BB430" s="57"/>
      <c r="BC430" s="57"/>
      <c r="BD430" s="57"/>
      <c r="BE430" s="57"/>
    </row>
    <row r="431" spans="1:57" ht="24.75" customHeight="1">
      <c r="A431" s="57"/>
      <c r="B431" s="201" t="s">
        <v>1752</v>
      </c>
      <c r="C431" s="196" t="s">
        <v>1753</v>
      </c>
      <c r="D431" s="197" t="s">
        <v>1190</v>
      </c>
      <c r="E431" s="33" t="s">
        <v>422</v>
      </c>
      <c r="F431" s="33" t="s">
        <v>380</v>
      </c>
      <c r="G431" s="33">
        <v>1</v>
      </c>
      <c r="H431" s="33" t="s">
        <v>26</v>
      </c>
      <c r="I431" s="33">
        <v>320</v>
      </c>
      <c r="J431" s="41"/>
      <c r="K431" s="33">
        <v>17.899999999999999</v>
      </c>
      <c r="L431" s="33">
        <v>0.04</v>
      </c>
      <c r="M431" s="33">
        <v>64</v>
      </c>
      <c r="N431" s="33">
        <v>4.5999999999999996</v>
      </c>
      <c r="O431" s="41"/>
      <c r="P431" s="41"/>
      <c r="Q431" s="38" t="s">
        <v>27</v>
      </c>
      <c r="R431" s="34">
        <v>133.83000000000001</v>
      </c>
      <c r="S431" s="35">
        <f t="shared" si="281"/>
        <v>8565.1200000000008</v>
      </c>
      <c r="T431" s="36">
        <f t="shared" si="282"/>
        <v>133.83000000000001</v>
      </c>
      <c r="U431" s="36">
        <f t="shared" si="283"/>
        <v>8565.1200000000008</v>
      </c>
      <c r="V431" s="143">
        <v>0</v>
      </c>
      <c r="W431" s="144">
        <f t="shared" si="288"/>
        <v>0</v>
      </c>
      <c r="X431" s="144">
        <f t="shared" si="289"/>
        <v>0</v>
      </c>
      <c r="Y431" s="145">
        <f t="shared" si="290"/>
        <v>0</v>
      </c>
      <c r="Z431" s="145">
        <f t="shared" si="291"/>
        <v>0</v>
      </c>
      <c r="AA431" s="308">
        <v>32</v>
      </c>
      <c r="AB431" s="193">
        <v>32</v>
      </c>
      <c r="AC431" s="146"/>
      <c r="AD431" s="147"/>
      <c r="AE431" s="57"/>
      <c r="AF431" s="57"/>
      <c r="AG431" s="57"/>
      <c r="AH431" s="57"/>
      <c r="AI431" s="57"/>
      <c r="AJ431" s="57"/>
      <c r="AK431" s="57"/>
      <c r="AL431" s="57"/>
      <c r="AM431" s="57"/>
      <c r="AN431" s="57"/>
      <c r="AO431" s="57"/>
      <c r="AP431" s="57"/>
      <c r="AQ431" s="57"/>
      <c r="AR431" s="57"/>
      <c r="AS431" s="57"/>
      <c r="AT431" s="57"/>
      <c r="AU431" s="57"/>
      <c r="AV431" s="57"/>
      <c r="AW431" s="57"/>
      <c r="AX431" s="57"/>
      <c r="AY431" s="57"/>
      <c r="AZ431" s="57"/>
      <c r="BA431" s="57"/>
      <c r="BB431" s="57"/>
      <c r="BC431" s="57"/>
      <c r="BD431" s="57"/>
      <c r="BE431" s="57"/>
    </row>
    <row r="432" spans="1:57" ht="24.75" customHeight="1">
      <c r="A432" s="57"/>
      <c r="B432" s="201" t="s">
        <v>428</v>
      </c>
      <c r="C432" s="196" t="s">
        <v>1499</v>
      </c>
      <c r="D432" s="197" t="s">
        <v>1190</v>
      </c>
      <c r="E432" s="33" t="s">
        <v>422</v>
      </c>
      <c r="F432" s="33" t="s">
        <v>380</v>
      </c>
      <c r="G432" s="33">
        <v>1</v>
      </c>
      <c r="H432" s="33" t="s">
        <v>26</v>
      </c>
      <c r="I432" s="33">
        <v>320</v>
      </c>
      <c r="J432" s="41"/>
      <c r="K432" s="33">
        <v>17.899999999999999</v>
      </c>
      <c r="L432" s="33">
        <v>0.04</v>
      </c>
      <c r="M432" s="33">
        <v>64</v>
      </c>
      <c r="N432" s="33">
        <v>4.5999999999999996</v>
      </c>
      <c r="O432" s="41"/>
      <c r="P432" s="41"/>
      <c r="Q432" s="38" t="s">
        <v>27</v>
      </c>
      <c r="R432" s="34">
        <v>133.83000000000001</v>
      </c>
      <c r="S432" s="35">
        <f t="shared" si="281"/>
        <v>8565.1200000000008</v>
      </c>
      <c r="T432" s="36">
        <f t="shared" si="282"/>
        <v>133.83000000000001</v>
      </c>
      <c r="U432" s="36">
        <f t="shared" si="283"/>
        <v>8565.1200000000008</v>
      </c>
      <c r="V432" s="143">
        <v>0</v>
      </c>
      <c r="W432" s="144">
        <f t="shared" si="288"/>
        <v>0</v>
      </c>
      <c r="X432" s="144">
        <f t="shared" si="289"/>
        <v>0</v>
      </c>
      <c r="Y432" s="145">
        <f t="shared" si="290"/>
        <v>0</v>
      </c>
      <c r="Z432" s="145">
        <f t="shared" si="291"/>
        <v>0</v>
      </c>
      <c r="AA432" s="308">
        <v>32</v>
      </c>
      <c r="AB432" s="193">
        <v>96</v>
      </c>
      <c r="AC432" s="146"/>
      <c r="AD432" s="147"/>
      <c r="AE432" s="57"/>
      <c r="AF432" s="57"/>
      <c r="AG432" s="57"/>
      <c r="AH432" s="57"/>
      <c r="AI432" s="57"/>
      <c r="AJ432" s="57"/>
      <c r="AK432" s="57"/>
      <c r="AL432" s="57"/>
      <c r="AM432" s="57"/>
      <c r="AN432" s="57"/>
      <c r="AO432" s="57"/>
      <c r="AP432" s="57"/>
      <c r="AQ432" s="57"/>
      <c r="AR432" s="57"/>
      <c r="AS432" s="57"/>
      <c r="AT432" s="57"/>
      <c r="AU432" s="57"/>
      <c r="AV432" s="57"/>
      <c r="AW432" s="57"/>
      <c r="AX432" s="57"/>
      <c r="AY432" s="57"/>
      <c r="AZ432" s="57"/>
      <c r="BA432" s="57"/>
      <c r="BB432" s="57"/>
      <c r="BC432" s="57"/>
      <c r="BD432" s="57"/>
      <c r="BE432" s="57"/>
    </row>
    <row r="433" spans="1:57" ht="24.75" customHeight="1">
      <c r="A433" s="57"/>
      <c r="B433" s="201" t="s">
        <v>430</v>
      </c>
      <c r="C433" s="196" t="s">
        <v>1500</v>
      </c>
      <c r="D433" s="162"/>
      <c r="E433" s="33" t="s">
        <v>422</v>
      </c>
      <c r="F433" s="33" t="s">
        <v>380</v>
      </c>
      <c r="G433" s="33">
        <v>1</v>
      </c>
      <c r="H433" s="33" t="s">
        <v>26</v>
      </c>
      <c r="I433" s="33">
        <v>320</v>
      </c>
      <c r="J433" s="41"/>
      <c r="K433" s="33">
        <v>17.899999999999999</v>
      </c>
      <c r="L433" s="33">
        <v>0.04</v>
      </c>
      <c r="M433" s="33">
        <v>64</v>
      </c>
      <c r="N433" s="33">
        <v>4.5999999999999996</v>
      </c>
      <c r="O433" s="41"/>
      <c r="P433" s="41"/>
      <c r="Q433" s="38" t="s">
        <v>27</v>
      </c>
      <c r="R433" s="34">
        <v>133.83000000000001</v>
      </c>
      <c r="S433" s="35">
        <f t="shared" si="281"/>
        <v>8565.1200000000008</v>
      </c>
      <c r="T433" s="36">
        <f t="shared" si="282"/>
        <v>133.83000000000001</v>
      </c>
      <c r="U433" s="36">
        <f t="shared" si="283"/>
        <v>8565.1200000000008</v>
      </c>
      <c r="V433" s="143">
        <v>0</v>
      </c>
      <c r="W433" s="144">
        <f t="shared" si="288"/>
        <v>0</v>
      </c>
      <c r="X433" s="144">
        <f t="shared" si="289"/>
        <v>0</v>
      </c>
      <c r="Y433" s="145">
        <f t="shared" si="290"/>
        <v>0</v>
      </c>
      <c r="Z433" s="145">
        <f t="shared" si="291"/>
        <v>0</v>
      </c>
      <c r="AA433" s="308"/>
      <c r="AB433" s="193">
        <v>0</v>
      </c>
      <c r="AC433" s="146"/>
      <c r="AD433" s="147"/>
      <c r="AE433" s="57"/>
      <c r="AF433" s="57"/>
      <c r="AG433" s="57"/>
      <c r="AH433" s="57"/>
      <c r="AI433" s="57"/>
      <c r="AJ433" s="57"/>
      <c r="AK433" s="57"/>
      <c r="AL433" s="57"/>
      <c r="AM433" s="57"/>
      <c r="AN433" s="57"/>
      <c r="AO433" s="57"/>
      <c r="AP433" s="57"/>
      <c r="AQ433" s="57"/>
      <c r="AR433" s="57"/>
      <c r="AS433" s="57"/>
      <c r="AT433" s="57"/>
      <c r="AU433" s="57"/>
      <c r="AV433" s="57"/>
      <c r="AW433" s="57"/>
      <c r="AX433" s="57"/>
      <c r="AY433" s="57"/>
      <c r="AZ433" s="57"/>
      <c r="BA433" s="57"/>
      <c r="BB433" s="57"/>
      <c r="BC433" s="57"/>
      <c r="BD433" s="57"/>
      <c r="BE433" s="57"/>
    </row>
    <row r="434" spans="1:57" s="3" customFormat="1" ht="24.75" hidden="1" customHeight="1">
      <c r="A434" s="131"/>
      <c r="B434" s="158" t="s">
        <v>448</v>
      </c>
      <c r="C434" s="158"/>
      <c r="D434" s="5"/>
      <c r="E434" s="31"/>
      <c r="F434" s="31"/>
      <c r="G434" s="31"/>
      <c r="H434" s="31"/>
      <c r="I434" s="31"/>
      <c r="J434" s="31"/>
      <c r="K434" s="31"/>
      <c r="L434" s="31"/>
      <c r="M434" s="31"/>
      <c r="N434" s="31"/>
      <c r="O434" s="31"/>
      <c r="P434" s="30"/>
      <c r="Q434" s="30"/>
      <c r="R434" s="292"/>
      <c r="S434" s="292"/>
      <c r="T434" s="30"/>
      <c r="U434" s="30"/>
      <c r="V434" s="5">
        <v>0</v>
      </c>
      <c r="W434" s="5"/>
      <c r="X434" s="144">
        <f t="shared" si="289"/>
        <v>0</v>
      </c>
      <c r="Y434" s="145">
        <f t="shared" si="290"/>
        <v>0</v>
      </c>
      <c r="Z434" s="145">
        <f t="shared" si="291"/>
        <v>0</v>
      </c>
      <c r="AA434" s="211"/>
      <c r="AB434" s="146"/>
      <c r="AC434" s="146"/>
      <c r="AD434" s="147"/>
      <c r="AE434" s="57"/>
      <c r="AF434" s="161"/>
      <c r="AG434" s="161"/>
      <c r="AH434" s="161"/>
      <c r="AI434" s="161"/>
      <c r="AJ434" s="161"/>
      <c r="AK434" s="161"/>
      <c r="AL434" s="161"/>
      <c r="AM434" s="161"/>
      <c r="AN434" s="161"/>
      <c r="AO434" s="161"/>
      <c r="AP434" s="161"/>
      <c r="AQ434" s="161"/>
      <c r="AR434" s="161"/>
      <c r="AS434" s="161"/>
      <c r="AT434" s="161"/>
      <c r="AU434" s="161"/>
      <c r="AV434" s="161"/>
      <c r="AW434" s="161"/>
      <c r="AX434" s="161"/>
      <c r="AY434" s="161"/>
      <c r="AZ434" s="161"/>
      <c r="BA434" s="161"/>
      <c r="BB434" s="161"/>
      <c r="BC434" s="161"/>
      <c r="BD434" s="161"/>
      <c r="BE434" s="161"/>
    </row>
    <row r="435" spans="1:57" ht="24.75" hidden="1" customHeight="1">
      <c r="A435" s="57"/>
      <c r="B435" s="141" t="s">
        <v>449</v>
      </c>
      <c r="C435" s="141" t="s">
        <v>1139</v>
      </c>
      <c r="D435" s="162"/>
      <c r="E435" s="33" t="s">
        <v>450</v>
      </c>
      <c r="F435" s="33" t="s">
        <v>380</v>
      </c>
      <c r="G435" s="33"/>
      <c r="H435" s="33" t="s">
        <v>26</v>
      </c>
      <c r="I435" s="33"/>
      <c r="J435" s="33"/>
      <c r="K435" s="33">
        <v>14</v>
      </c>
      <c r="L435" s="33">
        <v>3.6999999999999998E-2</v>
      </c>
      <c r="M435" s="33">
        <v>25</v>
      </c>
      <c r="N435" s="33">
        <v>185</v>
      </c>
      <c r="O435" s="41"/>
      <c r="P435" s="37"/>
      <c r="Q435" s="38" t="s">
        <v>54</v>
      </c>
      <c r="R435" s="34">
        <v>252.89</v>
      </c>
      <c r="S435" s="35">
        <f t="shared" ref="S435:S453" si="292">R435*M435</f>
        <v>6322.25</v>
      </c>
      <c r="T435" s="36">
        <f t="shared" ref="T435:T453" si="293">R435*(1-$C$13)</f>
        <v>252.89</v>
      </c>
      <c r="U435" s="36">
        <f t="shared" ref="U435:U453" si="294">S435*(1-$C$13)</f>
        <v>6322.25</v>
      </c>
      <c r="V435" s="143">
        <v>0</v>
      </c>
      <c r="W435" s="144">
        <f t="shared" ref="W435:W453" si="295">U435*V435</f>
        <v>0</v>
      </c>
      <c r="X435" s="144">
        <f t="shared" ref="X435:X466" si="296">V435*U435</f>
        <v>0</v>
      </c>
      <c r="Y435" s="145">
        <f t="shared" ref="Y435:Y466" si="297">K435*V435</f>
        <v>0</v>
      </c>
      <c r="Z435" s="145">
        <f t="shared" ref="Z435:Z466" si="298">V435*L435</f>
        <v>0</v>
      </c>
      <c r="AA435" s="308"/>
      <c r="AB435" s="146">
        <v>0</v>
      </c>
      <c r="AC435" s="146"/>
      <c r="AD435" s="147"/>
      <c r="AE435" s="57"/>
      <c r="AF435" s="57"/>
      <c r="AG435" s="57"/>
      <c r="AH435" s="57"/>
      <c r="AI435" s="57"/>
      <c r="AJ435" s="57"/>
      <c r="AK435" s="57"/>
      <c r="AL435" s="57"/>
      <c r="AM435" s="57"/>
      <c r="AN435" s="57"/>
      <c r="AO435" s="57"/>
      <c r="AP435" s="57"/>
      <c r="AQ435" s="57"/>
      <c r="AR435" s="57"/>
      <c r="AS435" s="57"/>
      <c r="AT435" s="57"/>
      <c r="AU435" s="57"/>
      <c r="AV435" s="57"/>
      <c r="AW435" s="57"/>
      <c r="AX435" s="57"/>
      <c r="AY435" s="57"/>
      <c r="AZ435" s="57"/>
      <c r="BA435" s="57"/>
      <c r="BB435" s="57"/>
      <c r="BC435" s="57"/>
      <c r="BD435" s="57"/>
      <c r="BE435" s="57"/>
    </row>
    <row r="436" spans="1:57" ht="24.75" hidden="1" customHeight="1">
      <c r="A436" s="57"/>
      <c r="B436" s="141" t="s">
        <v>451</v>
      </c>
      <c r="C436" s="141" t="s">
        <v>1138</v>
      </c>
      <c r="D436" s="162"/>
      <c r="E436" s="33" t="s">
        <v>450</v>
      </c>
      <c r="F436" s="33" t="s">
        <v>380</v>
      </c>
      <c r="G436" s="33"/>
      <c r="H436" s="33" t="s">
        <v>26</v>
      </c>
      <c r="I436" s="33"/>
      <c r="J436" s="33"/>
      <c r="K436" s="33">
        <v>14</v>
      </c>
      <c r="L436" s="33">
        <v>3.6999999999999998E-2</v>
      </c>
      <c r="M436" s="33">
        <v>25</v>
      </c>
      <c r="N436" s="33">
        <v>185</v>
      </c>
      <c r="O436" s="41"/>
      <c r="P436" s="37"/>
      <c r="Q436" s="38" t="s">
        <v>27</v>
      </c>
      <c r="R436" s="34">
        <v>252.89</v>
      </c>
      <c r="S436" s="35">
        <f t="shared" si="292"/>
        <v>6322.25</v>
      </c>
      <c r="T436" s="36">
        <f t="shared" si="293"/>
        <v>252.89</v>
      </c>
      <c r="U436" s="36">
        <f t="shared" si="294"/>
        <v>6322.25</v>
      </c>
      <c r="V436" s="143">
        <v>0</v>
      </c>
      <c r="W436" s="144">
        <f t="shared" si="295"/>
        <v>0</v>
      </c>
      <c r="X436" s="144">
        <f t="shared" si="296"/>
        <v>0</v>
      </c>
      <c r="Y436" s="145">
        <f t="shared" si="297"/>
        <v>0</v>
      </c>
      <c r="Z436" s="145">
        <f t="shared" si="298"/>
        <v>0</v>
      </c>
      <c r="AA436" s="308"/>
      <c r="AB436" s="146">
        <v>0</v>
      </c>
      <c r="AC436" s="146"/>
      <c r="AD436" s="147"/>
      <c r="AE436" s="57"/>
      <c r="AF436" s="57"/>
      <c r="AG436" s="57"/>
      <c r="AH436" s="57"/>
      <c r="AI436" s="57"/>
      <c r="AJ436" s="57"/>
      <c r="AK436" s="57"/>
      <c r="AL436" s="57"/>
      <c r="AM436" s="57"/>
      <c r="AN436" s="57"/>
      <c r="AO436" s="57"/>
      <c r="AP436" s="57"/>
      <c r="AQ436" s="57"/>
      <c r="AR436" s="57"/>
      <c r="AS436" s="57"/>
      <c r="AT436" s="57"/>
      <c r="AU436" s="57"/>
      <c r="AV436" s="57"/>
      <c r="AW436" s="57"/>
      <c r="AX436" s="57"/>
      <c r="AY436" s="57"/>
      <c r="AZ436" s="57"/>
      <c r="BA436" s="57"/>
      <c r="BB436" s="57"/>
      <c r="BC436" s="57"/>
      <c r="BD436" s="57"/>
      <c r="BE436" s="57"/>
    </row>
    <row r="437" spans="1:57" ht="24.75" hidden="1" customHeight="1">
      <c r="A437" s="57"/>
      <c r="B437" s="141" t="s">
        <v>452</v>
      </c>
      <c r="C437" s="141" t="s">
        <v>1137</v>
      </c>
      <c r="D437" s="162"/>
      <c r="E437" s="33" t="s">
        <v>450</v>
      </c>
      <c r="F437" s="33" t="s">
        <v>380</v>
      </c>
      <c r="G437" s="33"/>
      <c r="H437" s="33" t="s">
        <v>26</v>
      </c>
      <c r="I437" s="33"/>
      <c r="J437" s="33"/>
      <c r="K437" s="33">
        <v>14</v>
      </c>
      <c r="L437" s="33">
        <v>3.6999999999999998E-2</v>
      </c>
      <c r="M437" s="33">
        <v>25</v>
      </c>
      <c r="N437" s="33">
        <v>185</v>
      </c>
      <c r="O437" s="41"/>
      <c r="P437" s="37"/>
      <c r="Q437" s="38" t="s">
        <v>27</v>
      </c>
      <c r="R437" s="34">
        <v>252.89</v>
      </c>
      <c r="S437" s="35">
        <f t="shared" si="292"/>
        <v>6322.25</v>
      </c>
      <c r="T437" s="36">
        <f t="shared" si="293"/>
        <v>252.89</v>
      </c>
      <c r="U437" s="36">
        <f t="shared" si="294"/>
        <v>6322.25</v>
      </c>
      <c r="V437" s="143">
        <v>0</v>
      </c>
      <c r="W437" s="144">
        <f t="shared" si="295"/>
        <v>0</v>
      </c>
      <c r="X437" s="144">
        <f t="shared" si="296"/>
        <v>0</v>
      </c>
      <c r="Y437" s="145">
        <f t="shared" si="297"/>
        <v>0</v>
      </c>
      <c r="Z437" s="145">
        <f t="shared" si="298"/>
        <v>0</v>
      </c>
      <c r="AA437" s="308"/>
      <c r="AB437" s="146">
        <v>0</v>
      </c>
      <c r="AC437" s="146"/>
      <c r="AD437" s="147"/>
      <c r="AE437" s="57"/>
      <c r="AF437" s="57"/>
      <c r="AG437" s="57"/>
      <c r="AH437" s="57"/>
      <c r="AI437" s="57"/>
      <c r="AJ437" s="57"/>
      <c r="AK437" s="57"/>
      <c r="AL437" s="57"/>
      <c r="AM437" s="57"/>
      <c r="AN437" s="57"/>
      <c r="AO437" s="57"/>
      <c r="AP437" s="57"/>
      <c r="AQ437" s="57"/>
      <c r="AR437" s="57"/>
      <c r="AS437" s="57"/>
      <c r="AT437" s="57"/>
      <c r="AU437" s="57"/>
      <c r="AV437" s="57"/>
      <c r="AW437" s="57"/>
      <c r="AX437" s="57"/>
      <c r="AY437" s="57"/>
      <c r="AZ437" s="57"/>
      <c r="BA437" s="57"/>
      <c r="BB437" s="57"/>
      <c r="BC437" s="57"/>
      <c r="BD437" s="57"/>
      <c r="BE437" s="57"/>
    </row>
    <row r="438" spans="1:57" ht="24.75" hidden="1" customHeight="1">
      <c r="A438" s="57"/>
      <c r="B438" s="141" t="s">
        <v>453</v>
      </c>
      <c r="C438" s="141" t="s">
        <v>454</v>
      </c>
      <c r="D438" s="162"/>
      <c r="E438" s="33" t="s">
        <v>450</v>
      </c>
      <c r="F438" s="33" t="s">
        <v>380</v>
      </c>
      <c r="G438" s="33"/>
      <c r="H438" s="33" t="s">
        <v>26</v>
      </c>
      <c r="I438" s="33"/>
      <c r="J438" s="33"/>
      <c r="K438" s="33">
        <v>14</v>
      </c>
      <c r="L438" s="33">
        <v>3.6999999999999998E-2</v>
      </c>
      <c r="M438" s="33">
        <v>25</v>
      </c>
      <c r="N438" s="33">
        <v>173</v>
      </c>
      <c r="O438" s="41"/>
      <c r="P438" s="37"/>
      <c r="Q438" s="38" t="s">
        <v>54</v>
      </c>
      <c r="R438" s="34">
        <v>270.25</v>
      </c>
      <c r="S438" s="35">
        <f t="shared" si="292"/>
        <v>6756.25</v>
      </c>
      <c r="T438" s="36">
        <f t="shared" si="293"/>
        <v>270.25</v>
      </c>
      <c r="U438" s="36">
        <f t="shared" si="294"/>
        <v>6756.25</v>
      </c>
      <c r="V438" s="143">
        <v>0</v>
      </c>
      <c r="W438" s="144">
        <f t="shared" si="295"/>
        <v>0</v>
      </c>
      <c r="X438" s="144">
        <f t="shared" si="296"/>
        <v>0</v>
      </c>
      <c r="Y438" s="145">
        <f t="shared" si="297"/>
        <v>0</v>
      </c>
      <c r="Z438" s="145">
        <f t="shared" si="298"/>
        <v>0</v>
      </c>
      <c r="AA438" s="308"/>
      <c r="AB438" s="146">
        <v>0</v>
      </c>
      <c r="AC438" s="146"/>
      <c r="AD438" s="147"/>
      <c r="AE438" s="57"/>
      <c r="AF438" s="57"/>
      <c r="AG438" s="57"/>
      <c r="AH438" s="57"/>
      <c r="AI438" s="57"/>
      <c r="AJ438" s="57"/>
      <c r="AK438" s="57"/>
      <c r="AL438" s="57"/>
      <c r="AM438" s="57"/>
      <c r="AN438" s="57"/>
      <c r="AO438" s="57"/>
      <c r="AP438" s="57"/>
      <c r="AQ438" s="57"/>
      <c r="AR438" s="57"/>
      <c r="AS438" s="57"/>
      <c r="AT438" s="57"/>
      <c r="AU438" s="57"/>
      <c r="AV438" s="57"/>
      <c r="AW438" s="57"/>
      <c r="AX438" s="57"/>
      <c r="AY438" s="57"/>
      <c r="AZ438" s="57"/>
      <c r="BA438" s="57"/>
      <c r="BB438" s="57"/>
      <c r="BC438" s="57"/>
      <c r="BD438" s="57"/>
      <c r="BE438" s="57"/>
    </row>
    <row r="439" spans="1:57" ht="24.75" hidden="1" customHeight="1">
      <c r="A439" s="57"/>
      <c r="B439" s="141" t="s">
        <v>455</v>
      </c>
      <c r="C439" s="141" t="s">
        <v>456</v>
      </c>
      <c r="D439" s="162"/>
      <c r="E439" s="33" t="s">
        <v>450</v>
      </c>
      <c r="F439" s="33" t="s">
        <v>380</v>
      </c>
      <c r="G439" s="33"/>
      <c r="H439" s="33" t="s">
        <v>26</v>
      </c>
      <c r="I439" s="33"/>
      <c r="J439" s="33"/>
      <c r="K439" s="33">
        <v>14</v>
      </c>
      <c r="L439" s="33">
        <v>3.6999999999999998E-2</v>
      </c>
      <c r="M439" s="33">
        <v>25</v>
      </c>
      <c r="N439" s="33">
        <v>173</v>
      </c>
      <c r="O439" s="41"/>
      <c r="P439" s="37"/>
      <c r="Q439" s="38" t="s">
        <v>20</v>
      </c>
      <c r="R439" s="34">
        <v>276.86</v>
      </c>
      <c r="S439" s="35">
        <f t="shared" si="292"/>
        <v>6921.5</v>
      </c>
      <c r="T439" s="36">
        <f t="shared" si="293"/>
        <v>276.86</v>
      </c>
      <c r="U439" s="36">
        <f t="shared" si="294"/>
        <v>6921.5</v>
      </c>
      <c r="V439" s="143">
        <v>0</v>
      </c>
      <c r="W439" s="144">
        <f t="shared" si="295"/>
        <v>0</v>
      </c>
      <c r="X439" s="144">
        <f t="shared" si="296"/>
        <v>0</v>
      </c>
      <c r="Y439" s="145">
        <f t="shared" si="297"/>
        <v>0</v>
      </c>
      <c r="Z439" s="145">
        <f t="shared" si="298"/>
        <v>0</v>
      </c>
      <c r="AA439" s="308"/>
      <c r="AB439" s="146">
        <v>0</v>
      </c>
      <c r="AC439" s="146" t="str">
        <f>IF(AA439&gt;(M439+1),"SKLADEM","POSLEDNÍ KUSY")</f>
        <v>POSLEDNÍ KUSY</v>
      </c>
      <c r="AD439" s="147"/>
      <c r="AE439" s="57"/>
      <c r="AF439" s="57"/>
      <c r="AG439" s="57"/>
      <c r="AH439" s="57"/>
      <c r="AI439" s="57"/>
      <c r="AJ439" s="57"/>
      <c r="AK439" s="57"/>
      <c r="AL439" s="57"/>
      <c r="AM439" s="57"/>
      <c r="AN439" s="57"/>
      <c r="AO439" s="57"/>
      <c r="AP439" s="57"/>
      <c r="AQ439" s="57"/>
      <c r="AR439" s="57"/>
      <c r="AS439" s="57"/>
      <c r="AT439" s="57"/>
      <c r="AU439" s="57"/>
      <c r="AV439" s="57"/>
      <c r="AW439" s="57"/>
      <c r="AX439" s="57"/>
      <c r="AY439" s="57"/>
      <c r="AZ439" s="57"/>
      <c r="BA439" s="57"/>
      <c r="BB439" s="57"/>
      <c r="BC439" s="57"/>
      <c r="BD439" s="57"/>
      <c r="BE439" s="57"/>
    </row>
    <row r="440" spans="1:57" ht="24.75" hidden="1" customHeight="1">
      <c r="A440" s="57"/>
      <c r="B440" s="141" t="s">
        <v>457</v>
      </c>
      <c r="C440" s="141" t="s">
        <v>1136</v>
      </c>
      <c r="D440" s="162"/>
      <c r="E440" s="33" t="s">
        <v>450</v>
      </c>
      <c r="F440" s="33" t="s">
        <v>380</v>
      </c>
      <c r="G440" s="33"/>
      <c r="H440" s="33" t="s">
        <v>26</v>
      </c>
      <c r="I440" s="33"/>
      <c r="J440" s="33"/>
      <c r="K440" s="33">
        <v>14</v>
      </c>
      <c r="L440" s="33">
        <v>3.6999999999999998E-2</v>
      </c>
      <c r="M440" s="33">
        <v>25</v>
      </c>
      <c r="N440" s="33">
        <v>173</v>
      </c>
      <c r="O440" s="41"/>
      <c r="P440" s="37"/>
      <c r="Q440" s="38" t="s">
        <v>27</v>
      </c>
      <c r="R440" s="34">
        <v>276.86</v>
      </c>
      <c r="S440" s="35">
        <f t="shared" si="292"/>
        <v>6921.5</v>
      </c>
      <c r="T440" s="36">
        <f t="shared" si="293"/>
        <v>276.86</v>
      </c>
      <c r="U440" s="36">
        <f t="shared" si="294"/>
        <v>6921.5</v>
      </c>
      <c r="V440" s="143">
        <v>0</v>
      </c>
      <c r="W440" s="144">
        <f t="shared" si="295"/>
        <v>0</v>
      </c>
      <c r="X440" s="144">
        <f t="shared" si="296"/>
        <v>0</v>
      </c>
      <c r="Y440" s="145">
        <f t="shared" si="297"/>
        <v>0</v>
      </c>
      <c r="Z440" s="145">
        <f t="shared" si="298"/>
        <v>0</v>
      </c>
      <c r="AA440" s="309"/>
      <c r="AB440" s="146">
        <v>0</v>
      </c>
      <c r="AC440" s="146"/>
      <c r="AD440" s="147"/>
      <c r="AE440" s="57"/>
      <c r="AF440" s="57"/>
      <c r="AG440" s="57"/>
      <c r="AH440" s="57"/>
      <c r="AI440" s="57"/>
      <c r="AJ440" s="57"/>
      <c r="AK440" s="57"/>
      <c r="AL440" s="57"/>
      <c r="AM440" s="57"/>
      <c r="AN440" s="57"/>
      <c r="AO440" s="57"/>
      <c r="AP440" s="57"/>
      <c r="AQ440" s="57"/>
      <c r="AR440" s="57"/>
      <c r="AS440" s="57"/>
      <c r="AT440" s="57"/>
      <c r="AU440" s="57"/>
      <c r="AV440" s="57"/>
      <c r="AW440" s="57"/>
      <c r="AX440" s="57"/>
      <c r="AY440" s="57"/>
      <c r="AZ440" s="57"/>
      <c r="BA440" s="57"/>
      <c r="BB440" s="57"/>
      <c r="BC440" s="57"/>
      <c r="BD440" s="57"/>
      <c r="BE440" s="57"/>
    </row>
    <row r="441" spans="1:57" ht="24.75" hidden="1" customHeight="1">
      <c r="A441" s="57"/>
      <c r="B441" s="141" t="s">
        <v>458</v>
      </c>
      <c r="C441" s="141" t="s">
        <v>1135</v>
      </c>
      <c r="D441" s="162"/>
      <c r="E441" s="33" t="s">
        <v>450</v>
      </c>
      <c r="F441" s="33" t="s">
        <v>380</v>
      </c>
      <c r="G441" s="33"/>
      <c r="H441" s="33" t="s">
        <v>26</v>
      </c>
      <c r="I441" s="33"/>
      <c r="J441" s="33"/>
      <c r="K441" s="33">
        <v>14</v>
      </c>
      <c r="L441" s="33">
        <v>3.6999999999999998E-2</v>
      </c>
      <c r="M441" s="33">
        <v>25</v>
      </c>
      <c r="N441" s="33">
        <v>173</v>
      </c>
      <c r="O441" s="41"/>
      <c r="P441" s="37"/>
      <c r="Q441" s="38" t="s">
        <v>54</v>
      </c>
      <c r="R441" s="34">
        <v>270.25</v>
      </c>
      <c r="S441" s="35">
        <f t="shared" si="292"/>
        <v>6756.25</v>
      </c>
      <c r="T441" s="36">
        <f t="shared" si="293"/>
        <v>270.25</v>
      </c>
      <c r="U441" s="36">
        <f t="shared" si="294"/>
        <v>6756.25</v>
      </c>
      <c r="V441" s="143">
        <v>0</v>
      </c>
      <c r="W441" s="144">
        <f t="shared" si="295"/>
        <v>0</v>
      </c>
      <c r="X441" s="144">
        <f t="shared" si="296"/>
        <v>0</v>
      </c>
      <c r="Y441" s="145">
        <f t="shared" si="297"/>
        <v>0</v>
      </c>
      <c r="Z441" s="145">
        <f t="shared" si="298"/>
        <v>0</v>
      </c>
      <c r="AA441" s="308"/>
      <c r="AB441" s="146">
        <v>0</v>
      </c>
      <c r="AC441" s="146"/>
      <c r="AD441" s="147"/>
      <c r="AE441" s="57"/>
      <c r="AF441" s="57"/>
      <c r="AG441" s="57"/>
      <c r="AH441" s="57"/>
      <c r="AI441" s="57"/>
      <c r="AJ441" s="57"/>
      <c r="AK441" s="57"/>
      <c r="AL441" s="57"/>
      <c r="AM441" s="57"/>
      <c r="AN441" s="57"/>
      <c r="AO441" s="57"/>
      <c r="AP441" s="57"/>
      <c r="AQ441" s="57"/>
      <c r="AR441" s="57"/>
      <c r="AS441" s="57"/>
      <c r="AT441" s="57"/>
      <c r="AU441" s="57"/>
      <c r="AV441" s="57"/>
      <c r="AW441" s="57"/>
      <c r="AX441" s="57"/>
      <c r="AY441" s="57"/>
      <c r="AZ441" s="57"/>
      <c r="BA441" s="57"/>
      <c r="BB441" s="57"/>
      <c r="BC441" s="57"/>
      <c r="BD441" s="57"/>
      <c r="BE441" s="57"/>
    </row>
    <row r="442" spans="1:57" ht="24.75" hidden="1" customHeight="1">
      <c r="A442" s="57"/>
      <c r="B442" s="141" t="s">
        <v>459</v>
      </c>
      <c r="C442" s="141" t="s">
        <v>1134</v>
      </c>
      <c r="D442" s="162"/>
      <c r="E442" s="33" t="s">
        <v>450</v>
      </c>
      <c r="F442" s="33" t="s">
        <v>380</v>
      </c>
      <c r="G442" s="33"/>
      <c r="H442" s="33" t="s">
        <v>26</v>
      </c>
      <c r="I442" s="33"/>
      <c r="J442" s="33"/>
      <c r="K442" s="33">
        <v>14</v>
      </c>
      <c r="L442" s="33">
        <v>3.6999999999999998E-2</v>
      </c>
      <c r="M442" s="33">
        <v>25</v>
      </c>
      <c r="N442" s="33">
        <v>173</v>
      </c>
      <c r="O442" s="41"/>
      <c r="P442" s="37"/>
      <c r="Q442" s="38" t="s">
        <v>27</v>
      </c>
      <c r="R442" s="34">
        <v>270.25</v>
      </c>
      <c r="S442" s="35">
        <f t="shared" si="292"/>
        <v>6756.25</v>
      </c>
      <c r="T442" s="36">
        <f t="shared" si="293"/>
        <v>270.25</v>
      </c>
      <c r="U442" s="36">
        <f t="shared" si="294"/>
        <v>6756.25</v>
      </c>
      <c r="V442" s="143">
        <v>0</v>
      </c>
      <c r="W442" s="144">
        <f t="shared" si="295"/>
        <v>0</v>
      </c>
      <c r="X442" s="144">
        <f t="shared" si="296"/>
        <v>0</v>
      </c>
      <c r="Y442" s="145">
        <f t="shared" si="297"/>
        <v>0</v>
      </c>
      <c r="Z442" s="145">
        <f t="shared" si="298"/>
        <v>0</v>
      </c>
      <c r="AA442" s="308"/>
      <c r="AB442" s="146">
        <v>0</v>
      </c>
      <c r="AC442" s="146"/>
      <c r="AD442" s="147"/>
      <c r="AE442" s="57"/>
      <c r="AF442" s="57"/>
      <c r="AG442" s="57"/>
      <c r="AH442" s="57"/>
      <c r="AI442" s="57"/>
      <c r="AJ442" s="57"/>
      <c r="AK442" s="57"/>
      <c r="AL442" s="57"/>
      <c r="AM442" s="57"/>
      <c r="AN442" s="57"/>
      <c r="AO442" s="57"/>
      <c r="AP442" s="57"/>
      <c r="AQ442" s="57"/>
      <c r="AR442" s="57"/>
      <c r="AS442" s="57"/>
      <c r="AT442" s="57"/>
      <c r="AU442" s="57"/>
      <c r="AV442" s="57"/>
      <c r="AW442" s="57"/>
      <c r="AX442" s="57"/>
      <c r="AY442" s="57"/>
      <c r="AZ442" s="57"/>
      <c r="BA442" s="57"/>
      <c r="BB442" s="57"/>
      <c r="BC442" s="57"/>
      <c r="BD442" s="57"/>
      <c r="BE442" s="57"/>
    </row>
    <row r="443" spans="1:57" ht="24.75" hidden="1" customHeight="1">
      <c r="A443" s="57"/>
      <c r="B443" s="141" t="s">
        <v>460</v>
      </c>
      <c r="C443" s="141" t="s">
        <v>1133</v>
      </c>
      <c r="D443" s="162"/>
      <c r="E443" s="33" t="s">
        <v>450</v>
      </c>
      <c r="F443" s="33" t="s">
        <v>380</v>
      </c>
      <c r="G443" s="33"/>
      <c r="H443" s="33" t="s">
        <v>26</v>
      </c>
      <c r="I443" s="33"/>
      <c r="J443" s="33"/>
      <c r="K443" s="33">
        <v>14</v>
      </c>
      <c r="L443" s="33">
        <v>3.6999999999999998E-2</v>
      </c>
      <c r="M443" s="33">
        <v>25</v>
      </c>
      <c r="N443" s="33">
        <v>173</v>
      </c>
      <c r="O443" s="41"/>
      <c r="P443" s="37"/>
      <c r="Q443" s="38" t="s">
        <v>54</v>
      </c>
      <c r="R443" s="34">
        <v>270.25</v>
      </c>
      <c r="S443" s="35">
        <f t="shared" si="292"/>
        <v>6756.25</v>
      </c>
      <c r="T443" s="36">
        <f t="shared" si="293"/>
        <v>270.25</v>
      </c>
      <c r="U443" s="36">
        <f t="shared" si="294"/>
        <v>6756.25</v>
      </c>
      <c r="V443" s="143">
        <v>0</v>
      </c>
      <c r="W443" s="144">
        <f t="shared" si="295"/>
        <v>0</v>
      </c>
      <c r="X443" s="144">
        <f t="shared" si="296"/>
        <v>0</v>
      </c>
      <c r="Y443" s="145">
        <f t="shared" si="297"/>
        <v>0</v>
      </c>
      <c r="Z443" s="145">
        <f t="shared" si="298"/>
        <v>0</v>
      </c>
      <c r="AA443" s="308"/>
      <c r="AB443" s="146">
        <v>0</v>
      </c>
      <c r="AC443" s="146"/>
      <c r="AD443" s="147"/>
      <c r="AE443" s="57"/>
      <c r="AF443" s="57"/>
      <c r="AG443" s="57"/>
      <c r="AH443" s="57"/>
      <c r="AI443" s="57"/>
      <c r="AJ443" s="57"/>
      <c r="AK443" s="57"/>
      <c r="AL443" s="57"/>
      <c r="AM443" s="57"/>
      <c r="AN443" s="57"/>
      <c r="AO443" s="57"/>
      <c r="AP443" s="57"/>
      <c r="AQ443" s="57"/>
      <c r="AR443" s="57"/>
      <c r="AS443" s="57"/>
      <c r="AT443" s="57"/>
      <c r="AU443" s="57"/>
      <c r="AV443" s="57"/>
      <c r="AW443" s="57"/>
      <c r="AX443" s="57"/>
      <c r="AY443" s="57"/>
      <c r="AZ443" s="57"/>
      <c r="BA443" s="57"/>
      <c r="BB443" s="57"/>
      <c r="BC443" s="57"/>
      <c r="BD443" s="57"/>
      <c r="BE443" s="57"/>
    </row>
    <row r="444" spans="1:57" ht="24.75" hidden="1" customHeight="1">
      <c r="A444" s="57"/>
      <c r="B444" s="141" t="s">
        <v>461</v>
      </c>
      <c r="C444" s="141" t="s">
        <v>1132</v>
      </c>
      <c r="D444" s="162"/>
      <c r="E444" s="33" t="s">
        <v>450</v>
      </c>
      <c r="F444" s="33" t="s">
        <v>380</v>
      </c>
      <c r="G444" s="33"/>
      <c r="H444" s="33" t="s">
        <v>26</v>
      </c>
      <c r="I444" s="33"/>
      <c r="J444" s="33"/>
      <c r="K444" s="33">
        <v>14</v>
      </c>
      <c r="L444" s="33">
        <v>3.6999999999999998E-2</v>
      </c>
      <c r="M444" s="33">
        <v>25</v>
      </c>
      <c r="N444" s="33">
        <v>173</v>
      </c>
      <c r="O444" s="41"/>
      <c r="P444" s="37"/>
      <c r="Q444" s="38" t="s">
        <v>27</v>
      </c>
      <c r="R444" s="34">
        <v>270.25</v>
      </c>
      <c r="S444" s="35">
        <f t="shared" si="292"/>
        <v>6756.25</v>
      </c>
      <c r="T444" s="36">
        <f t="shared" si="293"/>
        <v>270.25</v>
      </c>
      <c r="U444" s="36">
        <f t="shared" si="294"/>
        <v>6756.25</v>
      </c>
      <c r="V444" s="143">
        <v>0</v>
      </c>
      <c r="W444" s="144">
        <f t="shared" si="295"/>
        <v>0</v>
      </c>
      <c r="X444" s="144">
        <f t="shared" si="296"/>
        <v>0</v>
      </c>
      <c r="Y444" s="145">
        <f t="shared" si="297"/>
        <v>0</v>
      </c>
      <c r="Z444" s="145">
        <f t="shared" si="298"/>
        <v>0</v>
      </c>
      <c r="AA444" s="308"/>
      <c r="AB444" s="146">
        <v>0</v>
      </c>
      <c r="AC444" s="146"/>
      <c r="AD444" s="147"/>
      <c r="AE444" s="57"/>
      <c r="AF444" s="57"/>
      <c r="AG444" s="57"/>
      <c r="AH444" s="57"/>
      <c r="AI444" s="57"/>
      <c r="AJ444" s="57"/>
      <c r="AK444" s="57"/>
      <c r="AL444" s="57"/>
      <c r="AM444" s="57"/>
      <c r="AN444" s="57"/>
      <c r="AO444" s="57"/>
      <c r="AP444" s="57"/>
      <c r="AQ444" s="57"/>
      <c r="AR444" s="57"/>
      <c r="AS444" s="57"/>
      <c r="AT444" s="57"/>
      <c r="AU444" s="57"/>
      <c r="AV444" s="57"/>
      <c r="AW444" s="57"/>
      <c r="AX444" s="57"/>
      <c r="AY444" s="57"/>
      <c r="AZ444" s="57"/>
      <c r="BA444" s="57"/>
      <c r="BB444" s="57"/>
      <c r="BC444" s="57"/>
      <c r="BD444" s="57"/>
      <c r="BE444" s="57"/>
    </row>
    <row r="445" spans="1:57" ht="24.75" hidden="1" customHeight="1">
      <c r="A445" s="57"/>
      <c r="B445" s="141" t="s">
        <v>462</v>
      </c>
      <c r="C445" s="141" t="s">
        <v>1131</v>
      </c>
      <c r="D445" s="162"/>
      <c r="E445" s="33" t="s">
        <v>67</v>
      </c>
      <c r="F445" s="33" t="s">
        <v>380</v>
      </c>
      <c r="G445" s="33"/>
      <c r="H445" s="33" t="s">
        <v>26</v>
      </c>
      <c r="I445" s="33"/>
      <c r="J445" s="33"/>
      <c r="K445" s="33">
        <v>9</v>
      </c>
      <c r="L445" s="33">
        <v>2.1999999999999999E-2</v>
      </c>
      <c r="M445" s="33">
        <v>12</v>
      </c>
      <c r="N445" s="33">
        <v>222</v>
      </c>
      <c r="O445" s="41"/>
      <c r="P445" s="37"/>
      <c r="Q445" s="38" t="s">
        <v>27</v>
      </c>
      <c r="R445" s="34">
        <v>371.9</v>
      </c>
      <c r="S445" s="35">
        <f t="shared" si="292"/>
        <v>4462.7999999999993</v>
      </c>
      <c r="T445" s="36">
        <f t="shared" si="293"/>
        <v>371.9</v>
      </c>
      <c r="U445" s="36">
        <f t="shared" si="294"/>
        <v>4462.7999999999993</v>
      </c>
      <c r="V445" s="143">
        <v>0</v>
      </c>
      <c r="W445" s="144">
        <f t="shared" si="295"/>
        <v>0</v>
      </c>
      <c r="X445" s="144">
        <f t="shared" si="296"/>
        <v>0</v>
      </c>
      <c r="Y445" s="145">
        <f t="shared" si="297"/>
        <v>0</v>
      </c>
      <c r="Z445" s="145">
        <f t="shared" si="298"/>
        <v>0</v>
      </c>
      <c r="AA445" s="308"/>
      <c r="AB445" s="146">
        <v>0</v>
      </c>
      <c r="AC445" s="146"/>
      <c r="AD445" s="147"/>
      <c r="AE445" s="57"/>
      <c r="AF445" s="57"/>
      <c r="AG445" s="57"/>
      <c r="AH445" s="57"/>
      <c r="AI445" s="57"/>
      <c r="AJ445" s="57"/>
      <c r="AK445" s="57"/>
      <c r="AL445" s="57"/>
      <c r="AM445" s="57"/>
      <c r="AN445" s="57"/>
      <c r="AO445" s="57"/>
      <c r="AP445" s="57"/>
      <c r="AQ445" s="57"/>
      <c r="AR445" s="57"/>
      <c r="AS445" s="57"/>
      <c r="AT445" s="57"/>
      <c r="AU445" s="57"/>
      <c r="AV445" s="57"/>
      <c r="AW445" s="57"/>
      <c r="AX445" s="57"/>
      <c r="AY445" s="57"/>
      <c r="AZ445" s="57"/>
      <c r="BA445" s="57"/>
      <c r="BB445" s="57"/>
      <c r="BC445" s="57"/>
      <c r="BD445" s="57"/>
      <c r="BE445" s="57"/>
    </row>
    <row r="446" spans="1:57" ht="24.75" hidden="1" customHeight="1">
      <c r="A446" s="57"/>
      <c r="B446" s="141" t="s">
        <v>463</v>
      </c>
      <c r="C446" s="141" t="s">
        <v>1130</v>
      </c>
      <c r="D446" s="162"/>
      <c r="E446" s="33" t="s">
        <v>67</v>
      </c>
      <c r="F446" s="33" t="s">
        <v>380</v>
      </c>
      <c r="G446" s="33"/>
      <c r="H446" s="33" t="s">
        <v>26</v>
      </c>
      <c r="I446" s="33"/>
      <c r="J446" s="33"/>
      <c r="K446" s="33">
        <v>9</v>
      </c>
      <c r="L446" s="33">
        <v>2.1999999999999999E-2</v>
      </c>
      <c r="M446" s="33">
        <v>12</v>
      </c>
      <c r="N446" s="33">
        <v>222</v>
      </c>
      <c r="O446" s="41"/>
      <c r="P446" s="37" t="s">
        <v>464</v>
      </c>
      <c r="Q446" s="38" t="s">
        <v>27</v>
      </c>
      <c r="R446" s="34">
        <v>371.9</v>
      </c>
      <c r="S446" s="35">
        <f t="shared" si="292"/>
        <v>4462.7999999999993</v>
      </c>
      <c r="T446" s="36">
        <f t="shared" si="293"/>
        <v>371.9</v>
      </c>
      <c r="U446" s="36">
        <f t="shared" si="294"/>
        <v>4462.7999999999993</v>
      </c>
      <c r="V446" s="143">
        <v>0</v>
      </c>
      <c r="W446" s="144">
        <f t="shared" si="295"/>
        <v>0</v>
      </c>
      <c r="X446" s="144">
        <f t="shared" si="296"/>
        <v>0</v>
      </c>
      <c r="Y446" s="145">
        <f t="shared" si="297"/>
        <v>0</v>
      </c>
      <c r="Z446" s="145">
        <f t="shared" si="298"/>
        <v>0</v>
      </c>
      <c r="AA446" s="308"/>
      <c r="AB446" s="146">
        <v>0</v>
      </c>
      <c r="AC446" s="146"/>
      <c r="AD446" s="147"/>
      <c r="AE446" s="57"/>
      <c r="AF446" s="57"/>
      <c r="AG446" s="57"/>
      <c r="AH446" s="57"/>
      <c r="AI446" s="57"/>
      <c r="AJ446" s="57"/>
      <c r="AK446" s="57"/>
      <c r="AL446" s="57"/>
      <c r="AM446" s="57"/>
      <c r="AN446" s="57"/>
      <c r="AO446" s="57"/>
      <c r="AP446" s="57"/>
      <c r="AQ446" s="57"/>
      <c r="AR446" s="57"/>
      <c r="AS446" s="57"/>
      <c r="AT446" s="57"/>
      <c r="AU446" s="57"/>
      <c r="AV446" s="57"/>
      <c r="AW446" s="57"/>
      <c r="AX446" s="57"/>
      <c r="AY446" s="57"/>
      <c r="AZ446" s="57"/>
      <c r="BA446" s="57"/>
      <c r="BB446" s="57"/>
      <c r="BC446" s="57"/>
      <c r="BD446" s="57"/>
      <c r="BE446" s="57"/>
    </row>
    <row r="447" spans="1:57" ht="24.75" hidden="1" customHeight="1">
      <c r="A447" s="57"/>
      <c r="B447" s="141" t="s">
        <v>465</v>
      </c>
      <c r="C447" s="141" t="s">
        <v>1129</v>
      </c>
      <c r="D447" s="162"/>
      <c r="E447" s="33" t="s">
        <v>67</v>
      </c>
      <c r="F447" s="33" t="s">
        <v>380</v>
      </c>
      <c r="G447" s="33"/>
      <c r="H447" s="33" t="s">
        <v>26</v>
      </c>
      <c r="I447" s="33"/>
      <c r="J447" s="33"/>
      <c r="K447" s="33">
        <v>9</v>
      </c>
      <c r="L447" s="33">
        <v>2.1999999999999999E-2</v>
      </c>
      <c r="M447" s="33">
        <v>12</v>
      </c>
      <c r="N447" s="33">
        <v>222</v>
      </c>
      <c r="O447" s="41"/>
      <c r="P447" s="37"/>
      <c r="Q447" s="38" t="s">
        <v>54</v>
      </c>
      <c r="R447" s="34">
        <v>371.9</v>
      </c>
      <c r="S447" s="35">
        <f t="shared" si="292"/>
        <v>4462.7999999999993</v>
      </c>
      <c r="T447" s="36">
        <f t="shared" si="293"/>
        <v>371.9</v>
      </c>
      <c r="U447" s="36">
        <f t="shared" si="294"/>
        <v>4462.7999999999993</v>
      </c>
      <c r="V447" s="143">
        <v>0</v>
      </c>
      <c r="W447" s="144">
        <f t="shared" si="295"/>
        <v>0</v>
      </c>
      <c r="X447" s="144">
        <f t="shared" si="296"/>
        <v>0</v>
      </c>
      <c r="Y447" s="145">
        <f t="shared" si="297"/>
        <v>0</v>
      </c>
      <c r="Z447" s="145">
        <f t="shared" si="298"/>
        <v>0</v>
      </c>
      <c r="AA447" s="308"/>
      <c r="AB447" s="146">
        <v>0</v>
      </c>
      <c r="AC447" s="146"/>
      <c r="AD447" s="147"/>
      <c r="AE447" s="57"/>
      <c r="AF447" s="57"/>
      <c r="AG447" s="57"/>
      <c r="AH447" s="57"/>
      <c r="AI447" s="57"/>
      <c r="AJ447" s="57"/>
      <c r="AK447" s="57"/>
      <c r="AL447" s="57"/>
      <c r="AM447" s="57"/>
      <c r="AN447" s="57"/>
      <c r="AO447" s="57"/>
      <c r="AP447" s="57"/>
      <c r="AQ447" s="57"/>
      <c r="AR447" s="57"/>
      <c r="AS447" s="57"/>
      <c r="AT447" s="57"/>
      <c r="AU447" s="57"/>
      <c r="AV447" s="57"/>
      <c r="AW447" s="57"/>
      <c r="AX447" s="57"/>
      <c r="AY447" s="57"/>
      <c r="AZ447" s="57"/>
      <c r="BA447" s="57"/>
      <c r="BB447" s="57"/>
      <c r="BC447" s="57"/>
      <c r="BD447" s="57"/>
      <c r="BE447" s="57"/>
    </row>
    <row r="448" spans="1:57" ht="24.75" hidden="1" customHeight="1">
      <c r="A448" s="57"/>
      <c r="B448" s="141" t="s">
        <v>466</v>
      </c>
      <c r="C448" s="141" t="s">
        <v>1128</v>
      </c>
      <c r="D448" s="162"/>
      <c r="E448" s="33" t="s">
        <v>67</v>
      </c>
      <c r="F448" s="33" t="s">
        <v>380</v>
      </c>
      <c r="G448" s="33"/>
      <c r="H448" s="33" t="s">
        <v>26</v>
      </c>
      <c r="I448" s="33"/>
      <c r="J448" s="33"/>
      <c r="K448" s="33">
        <v>9</v>
      </c>
      <c r="L448" s="33">
        <v>2.1999999999999999E-2</v>
      </c>
      <c r="M448" s="33">
        <v>12</v>
      </c>
      <c r="N448" s="33">
        <v>222</v>
      </c>
      <c r="O448" s="41"/>
      <c r="P448" s="37"/>
      <c r="Q448" s="38" t="s">
        <v>54</v>
      </c>
      <c r="R448" s="34">
        <v>371.9</v>
      </c>
      <c r="S448" s="35">
        <f t="shared" si="292"/>
        <v>4462.7999999999993</v>
      </c>
      <c r="T448" s="36">
        <f t="shared" si="293"/>
        <v>371.9</v>
      </c>
      <c r="U448" s="36">
        <f t="shared" si="294"/>
        <v>4462.7999999999993</v>
      </c>
      <c r="V448" s="143">
        <v>0</v>
      </c>
      <c r="W448" s="144">
        <f t="shared" si="295"/>
        <v>0</v>
      </c>
      <c r="X448" s="144">
        <f t="shared" si="296"/>
        <v>0</v>
      </c>
      <c r="Y448" s="145">
        <f t="shared" si="297"/>
        <v>0</v>
      </c>
      <c r="Z448" s="145">
        <f t="shared" si="298"/>
        <v>0</v>
      </c>
      <c r="AA448" s="308"/>
      <c r="AB448" s="146">
        <v>0</v>
      </c>
      <c r="AC448" s="146"/>
      <c r="AD448" s="147"/>
      <c r="AE448" s="57"/>
      <c r="AF448" s="57"/>
      <c r="AG448" s="57"/>
      <c r="AH448" s="57"/>
      <c r="AI448" s="57"/>
      <c r="AJ448" s="57"/>
      <c r="AK448" s="57"/>
      <c r="AL448" s="57"/>
      <c r="AM448" s="57"/>
      <c r="AN448" s="57"/>
      <c r="AO448" s="57"/>
      <c r="AP448" s="57"/>
      <c r="AQ448" s="57"/>
      <c r="AR448" s="57"/>
      <c r="AS448" s="57"/>
      <c r="AT448" s="57"/>
      <c r="AU448" s="57"/>
      <c r="AV448" s="57"/>
      <c r="AW448" s="57"/>
      <c r="AX448" s="57"/>
      <c r="AY448" s="57"/>
      <c r="AZ448" s="57"/>
      <c r="BA448" s="57"/>
      <c r="BB448" s="57"/>
      <c r="BC448" s="57"/>
      <c r="BD448" s="57"/>
      <c r="BE448" s="57"/>
    </row>
    <row r="449" spans="1:57" ht="24.75" hidden="1" customHeight="1">
      <c r="A449" s="57"/>
      <c r="B449" s="141" t="s">
        <v>467</v>
      </c>
      <c r="C449" s="141" t="s">
        <v>1127</v>
      </c>
      <c r="D449" s="162"/>
      <c r="E449" s="33" t="s">
        <v>67</v>
      </c>
      <c r="F449" s="33" t="s">
        <v>380</v>
      </c>
      <c r="G449" s="33"/>
      <c r="H449" s="33" t="s">
        <v>26</v>
      </c>
      <c r="I449" s="33"/>
      <c r="J449" s="33"/>
      <c r="K449" s="33">
        <v>9</v>
      </c>
      <c r="L449" s="33">
        <v>2.1999999999999999E-2</v>
      </c>
      <c r="M449" s="33">
        <v>12</v>
      </c>
      <c r="N449" s="33">
        <v>222</v>
      </c>
      <c r="O449" s="41"/>
      <c r="P449" s="37"/>
      <c r="Q449" s="38" t="s">
        <v>54</v>
      </c>
      <c r="R449" s="34">
        <v>371.9</v>
      </c>
      <c r="S449" s="35">
        <f t="shared" si="292"/>
        <v>4462.7999999999993</v>
      </c>
      <c r="T449" s="36">
        <f t="shared" si="293"/>
        <v>371.9</v>
      </c>
      <c r="U449" s="36">
        <f t="shared" si="294"/>
        <v>4462.7999999999993</v>
      </c>
      <c r="V449" s="143">
        <v>0</v>
      </c>
      <c r="W449" s="144">
        <f t="shared" si="295"/>
        <v>0</v>
      </c>
      <c r="X449" s="144">
        <f t="shared" si="296"/>
        <v>0</v>
      </c>
      <c r="Y449" s="145">
        <f t="shared" si="297"/>
        <v>0</v>
      </c>
      <c r="Z449" s="145">
        <f t="shared" si="298"/>
        <v>0</v>
      </c>
      <c r="AA449" s="308"/>
      <c r="AB449" s="146">
        <v>0</v>
      </c>
      <c r="AC449" s="146"/>
      <c r="AD449" s="147"/>
      <c r="AE449" s="57"/>
      <c r="AF449" s="57"/>
      <c r="AG449" s="57"/>
      <c r="AH449" s="57"/>
      <c r="AI449" s="57"/>
      <c r="AJ449" s="57"/>
      <c r="AK449" s="57"/>
      <c r="AL449" s="57"/>
      <c r="AM449" s="57"/>
      <c r="AN449" s="57"/>
      <c r="AO449" s="57"/>
      <c r="AP449" s="57"/>
      <c r="AQ449" s="57"/>
      <c r="AR449" s="57"/>
      <c r="AS449" s="57"/>
      <c r="AT449" s="57"/>
      <c r="AU449" s="57"/>
      <c r="AV449" s="57"/>
      <c r="AW449" s="57"/>
      <c r="AX449" s="57"/>
      <c r="AY449" s="57"/>
      <c r="AZ449" s="57"/>
      <c r="BA449" s="57"/>
      <c r="BB449" s="57"/>
      <c r="BC449" s="57"/>
      <c r="BD449" s="57"/>
      <c r="BE449" s="57"/>
    </row>
    <row r="450" spans="1:57" ht="24.75" hidden="1" customHeight="1">
      <c r="A450" s="57"/>
      <c r="B450" s="141" t="s">
        <v>468</v>
      </c>
      <c r="C450" s="141" t="s">
        <v>1126</v>
      </c>
      <c r="D450" s="162"/>
      <c r="E450" s="33" t="s">
        <v>67</v>
      </c>
      <c r="F450" s="33" t="s">
        <v>380</v>
      </c>
      <c r="G450" s="33"/>
      <c r="H450" s="33" t="s">
        <v>26</v>
      </c>
      <c r="I450" s="33"/>
      <c r="J450" s="33"/>
      <c r="K450" s="33">
        <v>9</v>
      </c>
      <c r="L450" s="33">
        <v>2.1999999999999999E-2</v>
      </c>
      <c r="M450" s="33">
        <v>12</v>
      </c>
      <c r="N450" s="33">
        <v>222</v>
      </c>
      <c r="O450" s="41"/>
      <c r="P450" s="37"/>
      <c r="Q450" s="38" t="s">
        <v>27</v>
      </c>
      <c r="R450" s="34">
        <v>371.9</v>
      </c>
      <c r="S450" s="35">
        <f t="shared" si="292"/>
        <v>4462.7999999999993</v>
      </c>
      <c r="T450" s="36">
        <f t="shared" si="293"/>
        <v>371.9</v>
      </c>
      <c r="U450" s="36">
        <f t="shared" si="294"/>
        <v>4462.7999999999993</v>
      </c>
      <c r="V450" s="143">
        <v>0</v>
      </c>
      <c r="W450" s="144">
        <f t="shared" si="295"/>
        <v>0</v>
      </c>
      <c r="X450" s="144">
        <f t="shared" si="296"/>
        <v>0</v>
      </c>
      <c r="Y450" s="145">
        <f t="shared" si="297"/>
        <v>0</v>
      </c>
      <c r="Z450" s="145">
        <f t="shared" si="298"/>
        <v>0</v>
      </c>
      <c r="AA450" s="308"/>
      <c r="AB450" s="146">
        <v>0</v>
      </c>
      <c r="AC450" s="146"/>
      <c r="AD450" s="147"/>
      <c r="AE450" s="57"/>
      <c r="AF450" s="57"/>
      <c r="AG450" s="57"/>
      <c r="AH450" s="57"/>
      <c r="AI450" s="57"/>
      <c r="AJ450" s="57"/>
      <c r="AK450" s="57"/>
      <c r="AL450" s="57"/>
      <c r="AM450" s="57"/>
      <c r="AN450" s="57"/>
      <c r="AO450" s="57"/>
      <c r="AP450" s="57"/>
      <c r="AQ450" s="57"/>
      <c r="AR450" s="57"/>
      <c r="AS450" s="57"/>
      <c r="AT450" s="57"/>
      <c r="AU450" s="57"/>
      <c r="AV450" s="57"/>
      <c r="AW450" s="57"/>
      <c r="AX450" s="57"/>
      <c r="AY450" s="57"/>
      <c r="AZ450" s="57"/>
      <c r="BA450" s="57"/>
      <c r="BB450" s="57"/>
      <c r="BC450" s="57"/>
      <c r="BD450" s="57"/>
      <c r="BE450" s="57"/>
    </row>
    <row r="451" spans="1:57" ht="24.75" hidden="1" customHeight="1">
      <c r="A451" s="57"/>
      <c r="B451" s="141" t="s">
        <v>469</v>
      </c>
      <c r="C451" s="141" t="s">
        <v>1125</v>
      </c>
      <c r="D451" s="162"/>
      <c r="E451" s="33" t="s">
        <v>67</v>
      </c>
      <c r="F451" s="33" t="s">
        <v>380</v>
      </c>
      <c r="G451" s="33"/>
      <c r="H451" s="33" t="s">
        <v>26</v>
      </c>
      <c r="I451" s="33"/>
      <c r="J451" s="33"/>
      <c r="K451" s="33">
        <v>9</v>
      </c>
      <c r="L451" s="33">
        <v>2.1999999999999999E-2</v>
      </c>
      <c r="M451" s="33">
        <v>12</v>
      </c>
      <c r="N451" s="33">
        <v>222</v>
      </c>
      <c r="O451" s="41"/>
      <c r="P451" s="37"/>
      <c r="Q451" s="38" t="s">
        <v>27</v>
      </c>
      <c r="R451" s="34">
        <v>371.9</v>
      </c>
      <c r="S451" s="35">
        <f t="shared" si="292"/>
        <v>4462.7999999999993</v>
      </c>
      <c r="T451" s="36">
        <f t="shared" si="293"/>
        <v>371.9</v>
      </c>
      <c r="U451" s="36">
        <f t="shared" si="294"/>
        <v>4462.7999999999993</v>
      </c>
      <c r="V451" s="143">
        <v>0</v>
      </c>
      <c r="W451" s="144">
        <f t="shared" si="295"/>
        <v>0</v>
      </c>
      <c r="X451" s="144">
        <f t="shared" si="296"/>
        <v>0</v>
      </c>
      <c r="Y451" s="145">
        <f t="shared" si="297"/>
        <v>0</v>
      </c>
      <c r="Z451" s="145">
        <f t="shared" si="298"/>
        <v>0</v>
      </c>
      <c r="AA451" s="308"/>
      <c r="AB451" s="146">
        <v>0</v>
      </c>
      <c r="AC451" s="146"/>
      <c r="AD451" s="147"/>
      <c r="AE451" s="57"/>
      <c r="AF451" s="57"/>
      <c r="AG451" s="57"/>
      <c r="AH451" s="57"/>
      <c r="AI451" s="57"/>
      <c r="AJ451" s="57"/>
      <c r="AK451" s="57"/>
      <c r="AL451" s="57"/>
      <c r="AM451" s="57"/>
      <c r="AN451" s="57"/>
      <c r="AO451" s="57"/>
      <c r="AP451" s="57"/>
      <c r="AQ451" s="57"/>
      <c r="AR451" s="57"/>
      <c r="AS451" s="57"/>
      <c r="AT451" s="57"/>
      <c r="AU451" s="57"/>
      <c r="AV451" s="57"/>
      <c r="AW451" s="57"/>
      <c r="AX451" s="57"/>
      <c r="AY451" s="57"/>
      <c r="AZ451" s="57"/>
      <c r="BA451" s="57"/>
      <c r="BB451" s="57"/>
      <c r="BC451" s="57"/>
      <c r="BD451" s="57"/>
      <c r="BE451" s="57"/>
    </row>
    <row r="452" spans="1:57" ht="24.75" hidden="1" customHeight="1">
      <c r="A452" s="57"/>
      <c r="B452" s="141" t="s">
        <v>470</v>
      </c>
      <c r="C452" s="202" t="s">
        <v>1231</v>
      </c>
      <c r="D452" s="162"/>
      <c r="E452" s="33" t="s">
        <v>450</v>
      </c>
      <c r="F452" s="33" t="s">
        <v>380</v>
      </c>
      <c r="G452" s="33"/>
      <c r="H452" s="33" t="s">
        <v>26</v>
      </c>
      <c r="I452" s="33"/>
      <c r="J452" s="33"/>
      <c r="K452" s="33">
        <v>24</v>
      </c>
      <c r="L452" s="33">
        <v>5.6000000000000001E-2</v>
      </c>
      <c r="M452" s="33">
        <v>25</v>
      </c>
      <c r="N452" s="33">
        <v>338</v>
      </c>
      <c r="O452" s="41"/>
      <c r="P452" s="37"/>
      <c r="Q452" s="38" t="s">
        <v>20</v>
      </c>
      <c r="R452" s="34">
        <v>450.41</v>
      </c>
      <c r="S452" s="35">
        <f t="shared" si="292"/>
        <v>11260.25</v>
      </c>
      <c r="T452" s="36">
        <f t="shared" si="293"/>
        <v>450.41</v>
      </c>
      <c r="U452" s="36">
        <f t="shared" si="294"/>
        <v>11260.25</v>
      </c>
      <c r="V452" s="143">
        <v>0</v>
      </c>
      <c r="W452" s="144">
        <f t="shared" si="295"/>
        <v>0</v>
      </c>
      <c r="X452" s="144">
        <f t="shared" si="296"/>
        <v>0</v>
      </c>
      <c r="Y452" s="145">
        <f t="shared" si="297"/>
        <v>0</v>
      </c>
      <c r="Z452" s="145">
        <f t="shared" si="298"/>
        <v>0</v>
      </c>
      <c r="AA452" s="308"/>
      <c r="AB452" s="146">
        <v>0</v>
      </c>
      <c r="AC452" s="146"/>
      <c r="AD452" s="147"/>
      <c r="AE452" s="57"/>
      <c r="AF452" s="57"/>
      <c r="AG452" s="57"/>
      <c r="AH452" s="57"/>
      <c r="AI452" s="57"/>
      <c r="AJ452" s="57"/>
      <c r="AK452" s="57"/>
      <c r="AL452" s="57"/>
      <c r="AM452" s="57"/>
      <c r="AN452" s="57"/>
      <c r="AO452" s="57"/>
      <c r="AP452" s="57"/>
      <c r="AQ452" s="57"/>
      <c r="AR452" s="57"/>
      <c r="AS452" s="57"/>
      <c r="AT452" s="57"/>
      <c r="AU452" s="57"/>
      <c r="AV452" s="57"/>
      <c r="AW452" s="57"/>
      <c r="AX452" s="57"/>
      <c r="AY452" s="57"/>
      <c r="AZ452" s="57"/>
      <c r="BA452" s="57"/>
      <c r="BB452" s="57"/>
      <c r="BC452" s="57"/>
      <c r="BD452" s="57"/>
      <c r="BE452" s="57"/>
    </row>
    <row r="453" spans="1:57" ht="24.75" hidden="1" customHeight="1">
      <c r="A453" s="57"/>
      <c r="B453" s="141" t="s">
        <v>471</v>
      </c>
      <c r="C453" s="203" t="s">
        <v>1124</v>
      </c>
      <c r="D453" s="162"/>
      <c r="E453" s="257" t="s">
        <v>450</v>
      </c>
      <c r="F453" s="257" t="s">
        <v>380</v>
      </c>
      <c r="G453" s="257"/>
      <c r="H453" s="257" t="s">
        <v>26</v>
      </c>
      <c r="I453" s="33"/>
      <c r="J453" s="33"/>
      <c r="K453" s="33">
        <v>24</v>
      </c>
      <c r="L453" s="33">
        <v>5.6000000000000001E-2</v>
      </c>
      <c r="M453" s="33">
        <v>25</v>
      </c>
      <c r="N453" s="33">
        <v>338</v>
      </c>
      <c r="O453" s="41"/>
      <c r="P453" s="37"/>
      <c r="Q453" s="38" t="s">
        <v>54</v>
      </c>
      <c r="R453" s="34">
        <v>450.41</v>
      </c>
      <c r="S453" s="35">
        <f t="shared" si="292"/>
        <v>11260.25</v>
      </c>
      <c r="T453" s="36">
        <f t="shared" si="293"/>
        <v>450.41</v>
      </c>
      <c r="U453" s="36">
        <f t="shared" si="294"/>
        <v>11260.25</v>
      </c>
      <c r="V453" s="143">
        <v>0</v>
      </c>
      <c r="W453" s="144">
        <f t="shared" si="295"/>
        <v>0</v>
      </c>
      <c r="X453" s="144">
        <f t="shared" si="296"/>
        <v>0</v>
      </c>
      <c r="Y453" s="145">
        <f t="shared" si="297"/>
        <v>0</v>
      </c>
      <c r="Z453" s="145">
        <f t="shared" si="298"/>
        <v>0</v>
      </c>
      <c r="AA453" s="308"/>
      <c r="AB453" s="146">
        <v>0</v>
      </c>
      <c r="AC453" s="146"/>
      <c r="AD453" s="147"/>
      <c r="AE453" s="57"/>
      <c r="AF453" s="57"/>
      <c r="AG453" s="57"/>
      <c r="AH453" s="57"/>
      <c r="AI453" s="57"/>
      <c r="AJ453" s="57"/>
      <c r="AK453" s="57"/>
      <c r="AL453" s="57"/>
      <c r="AM453" s="57"/>
      <c r="AN453" s="57"/>
      <c r="AO453" s="57"/>
      <c r="AP453" s="57"/>
      <c r="AQ453" s="57"/>
      <c r="AR453" s="57"/>
      <c r="AS453" s="57"/>
      <c r="AT453" s="57"/>
      <c r="AU453" s="57"/>
      <c r="AV453" s="57"/>
      <c r="AW453" s="57"/>
      <c r="AX453" s="57"/>
      <c r="AY453" s="57"/>
      <c r="AZ453" s="57"/>
      <c r="BA453" s="57"/>
      <c r="BB453" s="57"/>
      <c r="BC453" s="57"/>
      <c r="BD453" s="57"/>
      <c r="BE453" s="57"/>
    </row>
    <row r="454" spans="1:57" s="3" customFormat="1" ht="24.75" hidden="1" customHeight="1">
      <c r="A454" s="131"/>
      <c r="B454" s="158" t="s">
        <v>472</v>
      </c>
      <c r="C454" s="204"/>
      <c r="D454" s="159"/>
      <c r="E454" s="293"/>
      <c r="F454" s="293"/>
      <c r="G454" s="293"/>
      <c r="H454" s="293"/>
      <c r="I454" s="31"/>
      <c r="J454" s="31"/>
      <c r="K454" s="31"/>
      <c r="L454" s="31"/>
      <c r="M454" s="31"/>
      <c r="N454" s="31"/>
      <c r="O454" s="31"/>
      <c r="P454" s="30"/>
      <c r="Q454" s="30"/>
      <c r="R454" s="292"/>
      <c r="S454" s="292"/>
      <c r="T454" s="30"/>
      <c r="U454" s="30"/>
      <c r="V454" s="5">
        <v>0</v>
      </c>
      <c r="W454" s="5"/>
      <c r="X454" s="144">
        <f t="shared" si="296"/>
        <v>0</v>
      </c>
      <c r="Y454" s="145">
        <f t="shared" si="297"/>
        <v>0</v>
      </c>
      <c r="Z454" s="145">
        <f t="shared" si="298"/>
        <v>0</v>
      </c>
      <c r="AA454" s="219"/>
      <c r="AB454" s="146"/>
      <c r="AC454" s="146"/>
      <c r="AD454" s="160"/>
      <c r="AE454" s="161"/>
      <c r="AF454" s="161"/>
      <c r="AG454" s="161"/>
      <c r="AH454" s="161"/>
      <c r="AI454" s="161"/>
      <c r="AJ454" s="161"/>
      <c r="AK454" s="161"/>
      <c r="AL454" s="161"/>
      <c r="AM454" s="161"/>
      <c r="AN454" s="161"/>
      <c r="AO454" s="161"/>
      <c r="AP454" s="161"/>
      <c r="AQ454" s="161"/>
      <c r="AR454" s="161"/>
      <c r="AS454" s="161"/>
      <c r="AT454" s="161"/>
      <c r="AU454" s="161"/>
      <c r="AV454" s="161"/>
      <c r="AW454" s="161"/>
      <c r="AX454" s="161"/>
      <c r="AY454" s="161"/>
      <c r="AZ454" s="161"/>
      <c r="BA454" s="161"/>
      <c r="BB454" s="161"/>
      <c r="BC454" s="161"/>
      <c r="BD454" s="161"/>
      <c r="BE454" s="161"/>
    </row>
    <row r="455" spans="1:57" ht="24.75" hidden="1" customHeight="1">
      <c r="A455" s="57"/>
      <c r="B455" s="141" t="s">
        <v>473</v>
      </c>
      <c r="C455" s="15" t="s">
        <v>474</v>
      </c>
      <c r="D455" s="162"/>
      <c r="E455" s="33" t="s">
        <v>281</v>
      </c>
      <c r="F455" s="257" t="s">
        <v>380</v>
      </c>
      <c r="G455" s="33">
        <v>2</v>
      </c>
      <c r="H455" s="257" t="s">
        <v>19</v>
      </c>
      <c r="I455" s="33">
        <v>30</v>
      </c>
      <c r="J455" s="33"/>
      <c r="K455" s="33">
        <v>15</v>
      </c>
      <c r="L455" s="33">
        <v>5.6000000000000001E-2</v>
      </c>
      <c r="M455" s="33">
        <v>1</v>
      </c>
      <c r="N455" s="33">
        <v>2200</v>
      </c>
      <c r="O455" s="41"/>
      <c r="P455" s="37"/>
      <c r="Q455" s="38" t="s">
        <v>27</v>
      </c>
      <c r="R455" s="34">
        <v>3247.11</v>
      </c>
      <c r="S455" s="35">
        <f t="shared" ref="S455:S460" si="299">R455*M455</f>
        <v>3247.11</v>
      </c>
      <c r="T455" s="36">
        <f t="shared" ref="T455:T460" si="300">R455*(1-$C$13)</f>
        <v>3247.11</v>
      </c>
      <c r="U455" s="36">
        <f t="shared" ref="U455:U460" si="301">S455*(1-$C$13)</f>
        <v>3247.11</v>
      </c>
      <c r="V455" s="143">
        <v>0</v>
      </c>
      <c r="W455" s="144">
        <f t="shared" ref="W455:W460" si="302">U455*V455</f>
        <v>0</v>
      </c>
      <c r="X455" s="144">
        <f t="shared" si="296"/>
        <v>0</v>
      </c>
      <c r="Y455" s="145">
        <f t="shared" si="297"/>
        <v>0</v>
      </c>
      <c r="Z455" s="145">
        <f t="shared" si="298"/>
        <v>0</v>
      </c>
      <c r="AA455" s="308"/>
      <c r="AB455" s="146">
        <v>0</v>
      </c>
      <c r="AC455" s="146"/>
      <c r="AD455" s="147"/>
      <c r="AE455" s="57"/>
      <c r="AF455" s="57"/>
      <c r="AG455" s="57"/>
      <c r="AH455" s="57"/>
      <c r="AI455" s="57"/>
      <c r="AJ455" s="57"/>
      <c r="AK455" s="57"/>
      <c r="AL455" s="57"/>
      <c r="AM455" s="57"/>
      <c r="AN455" s="57"/>
      <c r="AO455" s="57"/>
      <c r="AP455" s="57"/>
      <c r="AQ455" s="57"/>
      <c r="AR455" s="57"/>
      <c r="AS455" s="57"/>
      <c r="AT455" s="57"/>
      <c r="AU455" s="57"/>
      <c r="AV455" s="57"/>
      <c r="AW455" s="57"/>
      <c r="AX455" s="57"/>
      <c r="AY455" s="57"/>
      <c r="AZ455" s="57"/>
      <c r="BA455" s="57"/>
      <c r="BB455" s="57"/>
      <c r="BC455" s="57"/>
      <c r="BD455" s="57"/>
      <c r="BE455" s="57"/>
    </row>
    <row r="456" spans="1:57" ht="24.75" hidden="1" customHeight="1">
      <c r="A456" s="57"/>
      <c r="B456" s="141" t="s">
        <v>475</v>
      </c>
      <c r="C456" s="141" t="s">
        <v>476</v>
      </c>
      <c r="D456" s="162"/>
      <c r="E456" s="42" t="s">
        <v>281</v>
      </c>
      <c r="F456" s="33" t="s">
        <v>380</v>
      </c>
      <c r="G456" s="33">
        <v>2</v>
      </c>
      <c r="H456" s="257" t="s">
        <v>19</v>
      </c>
      <c r="I456" s="33">
        <v>30</v>
      </c>
      <c r="J456" s="33"/>
      <c r="K456" s="33">
        <v>15</v>
      </c>
      <c r="L456" s="33">
        <v>5.6000000000000001E-2</v>
      </c>
      <c r="M456" s="33">
        <v>1</v>
      </c>
      <c r="N456" s="33">
        <v>2200</v>
      </c>
      <c r="O456" s="41"/>
      <c r="P456" s="37"/>
      <c r="Q456" s="38" t="s">
        <v>27</v>
      </c>
      <c r="R456" s="34">
        <v>3247.11</v>
      </c>
      <c r="S456" s="35">
        <f t="shared" si="299"/>
        <v>3247.11</v>
      </c>
      <c r="T456" s="36">
        <f t="shared" si="300"/>
        <v>3247.11</v>
      </c>
      <c r="U456" s="36">
        <f t="shared" si="301"/>
        <v>3247.11</v>
      </c>
      <c r="V456" s="143">
        <v>0</v>
      </c>
      <c r="W456" s="144">
        <f t="shared" si="302"/>
        <v>0</v>
      </c>
      <c r="X456" s="144">
        <f t="shared" si="296"/>
        <v>0</v>
      </c>
      <c r="Y456" s="145">
        <f t="shared" si="297"/>
        <v>0</v>
      </c>
      <c r="Z456" s="145">
        <f t="shared" si="298"/>
        <v>0</v>
      </c>
      <c r="AA456" s="308"/>
      <c r="AB456" s="146">
        <v>0</v>
      </c>
      <c r="AC456" s="146"/>
      <c r="AD456" s="147"/>
      <c r="AE456" s="57"/>
      <c r="AF456" s="57"/>
      <c r="AG456" s="57"/>
      <c r="AH456" s="57"/>
      <c r="AI456" s="57"/>
      <c r="AJ456" s="57"/>
      <c r="AK456" s="57"/>
      <c r="AL456" s="57"/>
      <c r="AM456" s="57"/>
      <c r="AN456" s="57"/>
      <c r="AO456" s="57"/>
      <c r="AP456" s="57"/>
      <c r="AQ456" s="57"/>
      <c r="AR456" s="57"/>
      <c r="AS456" s="57"/>
      <c r="AT456" s="57"/>
      <c r="AU456" s="57"/>
      <c r="AV456" s="57"/>
      <c r="AW456" s="57"/>
      <c r="AX456" s="57"/>
      <c r="AY456" s="57"/>
      <c r="AZ456" s="57"/>
      <c r="BA456" s="57"/>
      <c r="BB456" s="57"/>
      <c r="BC456" s="57"/>
      <c r="BD456" s="57"/>
      <c r="BE456" s="57"/>
    </row>
    <row r="457" spans="1:57" ht="24.75" hidden="1" customHeight="1">
      <c r="A457" s="57"/>
      <c r="B457" s="141" t="s">
        <v>477</v>
      </c>
      <c r="C457" s="141" t="s">
        <v>478</v>
      </c>
      <c r="D457" s="162"/>
      <c r="E457" s="33" t="s">
        <v>281</v>
      </c>
      <c r="F457" s="33" t="s">
        <v>380</v>
      </c>
      <c r="G457" s="33">
        <v>2</v>
      </c>
      <c r="H457" s="33" t="s">
        <v>19</v>
      </c>
      <c r="I457" s="33">
        <v>30</v>
      </c>
      <c r="J457" s="33"/>
      <c r="K457" s="33">
        <v>15</v>
      </c>
      <c r="L457" s="33">
        <v>5.6000000000000001E-2</v>
      </c>
      <c r="M457" s="33">
        <v>1</v>
      </c>
      <c r="N457" s="33">
        <v>2200</v>
      </c>
      <c r="O457" s="41"/>
      <c r="P457" s="37"/>
      <c r="Q457" s="38" t="s">
        <v>27</v>
      </c>
      <c r="R457" s="34">
        <v>3247.11</v>
      </c>
      <c r="S457" s="35">
        <f t="shared" si="299"/>
        <v>3247.11</v>
      </c>
      <c r="T457" s="36">
        <f t="shared" si="300"/>
        <v>3247.11</v>
      </c>
      <c r="U457" s="36">
        <f t="shared" si="301"/>
        <v>3247.11</v>
      </c>
      <c r="V457" s="143">
        <v>0</v>
      </c>
      <c r="W457" s="144">
        <f t="shared" si="302"/>
        <v>0</v>
      </c>
      <c r="X457" s="144">
        <f t="shared" si="296"/>
        <v>0</v>
      </c>
      <c r="Y457" s="145">
        <f t="shared" si="297"/>
        <v>0</v>
      </c>
      <c r="Z457" s="145">
        <f t="shared" si="298"/>
        <v>0</v>
      </c>
      <c r="AA457" s="308"/>
      <c r="AB457" s="146">
        <v>0</v>
      </c>
      <c r="AC457" s="146"/>
      <c r="AD457" s="147"/>
      <c r="AE457" s="57"/>
      <c r="AF457" s="57"/>
      <c r="AG457" s="57"/>
      <c r="AH457" s="57"/>
      <c r="AI457" s="57"/>
      <c r="AJ457" s="57"/>
      <c r="AK457" s="57"/>
      <c r="AL457" s="57"/>
      <c r="AM457" s="57"/>
      <c r="AN457" s="57"/>
      <c r="AO457" s="57"/>
      <c r="AP457" s="57"/>
      <c r="AQ457" s="57"/>
      <c r="AR457" s="57"/>
      <c r="AS457" s="57"/>
      <c r="AT457" s="57"/>
      <c r="AU457" s="57"/>
      <c r="AV457" s="57"/>
      <c r="AW457" s="57"/>
      <c r="AX457" s="57"/>
      <c r="AY457" s="57"/>
      <c r="AZ457" s="57"/>
      <c r="BA457" s="57"/>
      <c r="BB457" s="57"/>
      <c r="BC457" s="57"/>
      <c r="BD457" s="57"/>
      <c r="BE457" s="57"/>
    </row>
    <row r="458" spans="1:57" ht="24.75" hidden="1" customHeight="1">
      <c r="A458" s="57"/>
      <c r="B458" s="141" t="s">
        <v>479</v>
      </c>
      <c r="C458" s="141" t="s">
        <v>480</v>
      </c>
      <c r="D458" s="162"/>
      <c r="E458" s="42" t="s">
        <v>281</v>
      </c>
      <c r="F458" s="33" t="s">
        <v>380</v>
      </c>
      <c r="G458" s="33">
        <v>2</v>
      </c>
      <c r="H458" s="33" t="s">
        <v>19</v>
      </c>
      <c r="I458" s="33">
        <v>30</v>
      </c>
      <c r="J458" s="33"/>
      <c r="K458" s="33">
        <v>15</v>
      </c>
      <c r="L458" s="33">
        <v>5.6000000000000001E-2</v>
      </c>
      <c r="M458" s="33">
        <v>1</v>
      </c>
      <c r="N458" s="33">
        <v>2200</v>
      </c>
      <c r="O458" s="41"/>
      <c r="P458" s="37"/>
      <c r="Q458" s="38" t="s">
        <v>54</v>
      </c>
      <c r="R458" s="34">
        <v>3247.11</v>
      </c>
      <c r="S458" s="35">
        <f t="shared" si="299"/>
        <v>3247.11</v>
      </c>
      <c r="T458" s="36">
        <f t="shared" si="300"/>
        <v>3247.11</v>
      </c>
      <c r="U458" s="36">
        <f t="shared" si="301"/>
        <v>3247.11</v>
      </c>
      <c r="V458" s="143">
        <v>0</v>
      </c>
      <c r="W458" s="144">
        <f t="shared" si="302"/>
        <v>0</v>
      </c>
      <c r="X458" s="144">
        <f t="shared" si="296"/>
        <v>0</v>
      </c>
      <c r="Y458" s="145">
        <f t="shared" si="297"/>
        <v>0</v>
      </c>
      <c r="Z458" s="145">
        <f t="shared" si="298"/>
        <v>0</v>
      </c>
      <c r="AA458" s="308"/>
      <c r="AB458" s="146">
        <v>0</v>
      </c>
      <c r="AC458" s="146"/>
      <c r="AD458" s="147"/>
      <c r="AE458" s="57"/>
      <c r="AF458" s="57"/>
      <c r="AG458" s="57"/>
      <c r="AH458" s="57"/>
      <c r="AI458" s="57"/>
      <c r="AJ458" s="57"/>
      <c r="AK458" s="57"/>
      <c r="AL458" s="57"/>
      <c r="AM458" s="57"/>
      <c r="AN458" s="57"/>
      <c r="AO458" s="57"/>
      <c r="AP458" s="57"/>
      <c r="AQ458" s="57"/>
      <c r="AR458" s="57"/>
      <c r="AS458" s="57"/>
      <c r="AT458" s="57"/>
      <c r="AU458" s="57"/>
      <c r="AV458" s="57"/>
      <c r="AW458" s="57"/>
      <c r="AX458" s="57"/>
      <c r="AY458" s="57"/>
      <c r="AZ458" s="57"/>
      <c r="BA458" s="57"/>
      <c r="BB458" s="57"/>
      <c r="BC458" s="57"/>
      <c r="BD458" s="57"/>
      <c r="BE458" s="57"/>
    </row>
    <row r="459" spans="1:57" ht="24.75" hidden="1" customHeight="1">
      <c r="A459" s="57"/>
      <c r="B459" s="141" t="s">
        <v>481</v>
      </c>
      <c r="C459" s="141" t="s">
        <v>482</v>
      </c>
      <c r="D459" s="162"/>
      <c r="E459" s="33" t="s">
        <v>281</v>
      </c>
      <c r="F459" s="33" t="s">
        <v>380</v>
      </c>
      <c r="G459" s="33">
        <v>2</v>
      </c>
      <c r="H459" s="33" t="s">
        <v>26</v>
      </c>
      <c r="I459" s="33">
        <v>30</v>
      </c>
      <c r="J459" s="33"/>
      <c r="K459" s="33">
        <v>15</v>
      </c>
      <c r="L459" s="33">
        <v>5.6000000000000001E-2</v>
      </c>
      <c r="M459" s="33">
        <v>1</v>
      </c>
      <c r="N459" s="33">
        <v>1740</v>
      </c>
      <c r="O459" s="41"/>
      <c r="P459" s="37"/>
      <c r="Q459" s="38" t="s">
        <v>20</v>
      </c>
      <c r="R459" s="34">
        <v>3247.11</v>
      </c>
      <c r="S459" s="35">
        <f t="shared" si="299"/>
        <v>3247.11</v>
      </c>
      <c r="T459" s="36">
        <f t="shared" si="300"/>
        <v>3247.11</v>
      </c>
      <c r="U459" s="36">
        <f t="shared" si="301"/>
        <v>3247.11</v>
      </c>
      <c r="V459" s="143">
        <v>0</v>
      </c>
      <c r="W459" s="144">
        <f t="shared" si="302"/>
        <v>0</v>
      </c>
      <c r="X459" s="144">
        <f t="shared" si="296"/>
        <v>0</v>
      </c>
      <c r="Y459" s="145">
        <f t="shared" si="297"/>
        <v>0</v>
      </c>
      <c r="Z459" s="145">
        <f t="shared" si="298"/>
        <v>0</v>
      </c>
      <c r="AA459" s="308"/>
      <c r="AB459" s="146">
        <v>0</v>
      </c>
      <c r="AC459" s="146"/>
      <c r="AD459" s="147"/>
      <c r="AE459" s="57"/>
      <c r="AF459" s="57"/>
      <c r="AG459" s="57"/>
      <c r="AH459" s="57"/>
      <c r="AI459" s="57"/>
      <c r="AJ459" s="57"/>
      <c r="AK459" s="57"/>
      <c r="AL459" s="57"/>
      <c r="AM459" s="57"/>
      <c r="AN459" s="57"/>
      <c r="AO459" s="57"/>
      <c r="AP459" s="57"/>
      <c r="AQ459" s="57"/>
      <c r="AR459" s="57"/>
      <c r="AS459" s="57"/>
      <c r="AT459" s="57"/>
      <c r="AU459" s="57"/>
      <c r="AV459" s="57"/>
      <c r="AW459" s="57"/>
      <c r="AX459" s="57"/>
      <c r="AY459" s="57"/>
      <c r="AZ459" s="57"/>
      <c r="BA459" s="57"/>
      <c r="BB459" s="57"/>
      <c r="BC459" s="57"/>
      <c r="BD459" s="57"/>
      <c r="BE459" s="57"/>
    </row>
    <row r="460" spans="1:57" ht="26.25" hidden="1" customHeight="1">
      <c r="A460" s="62"/>
      <c r="B460" s="141" t="s">
        <v>483</v>
      </c>
      <c r="C460" s="141" t="s">
        <v>484</v>
      </c>
      <c r="D460" s="162"/>
      <c r="E460" s="33" t="s">
        <v>281</v>
      </c>
      <c r="F460" s="33" t="s">
        <v>380</v>
      </c>
      <c r="G460" s="33">
        <v>2</v>
      </c>
      <c r="H460" s="33" t="s">
        <v>26</v>
      </c>
      <c r="I460" s="33">
        <v>30</v>
      </c>
      <c r="J460" s="33"/>
      <c r="K460" s="33">
        <v>15</v>
      </c>
      <c r="L460" s="33">
        <v>5.6000000000000001E-2</v>
      </c>
      <c r="M460" s="33">
        <v>1</v>
      </c>
      <c r="N460" s="33">
        <v>2000</v>
      </c>
      <c r="O460" s="41"/>
      <c r="P460" s="37"/>
      <c r="Q460" s="38" t="s">
        <v>54</v>
      </c>
      <c r="R460" s="34">
        <v>3368.6</v>
      </c>
      <c r="S460" s="35">
        <f t="shared" si="299"/>
        <v>3368.6</v>
      </c>
      <c r="T460" s="36">
        <f t="shared" si="300"/>
        <v>3368.6</v>
      </c>
      <c r="U460" s="36">
        <f t="shared" si="301"/>
        <v>3368.6</v>
      </c>
      <c r="V460" s="143">
        <v>0</v>
      </c>
      <c r="W460" s="144">
        <f t="shared" si="302"/>
        <v>0</v>
      </c>
      <c r="X460" s="144">
        <f t="shared" si="296"/>
        <v>0</v>
      </c>
      <c r="Y460" s="145">
        <f t="shared" si="297"/>
        <v>0</v>
      </c>
      <c r="Z460" s="145">
        <f t="shared" si="298"/>
        <v>0</v>
      </c>
      <c r="AA460" s="308"/>
      <c r="AB460" s="146">
        <v>0</v>
      </c>
      <c r="AC460" s="146"/>
      <c r="AD460" s="147"/>
      <c r="AE460" s="57"/>
      <c r="AF460" s="57"/>
      <c r="AG460" s="57"/>
      <c r="AH460" s="57"/>
      <c r="AI460" s="57"/>
      <c r="AJ460" s="57"/>
      <c r="AK460" s="57"/>
      <c r="AL460" s="57"/>
      <c r="AM460" s="57"/>
      <c r="AN460" s="57"/>
      <c r="AO460" s="57"/>
      <c r="AP460" s="57"/>
      <c r="AQ460" s="57"/>
      <c r="AR460" s="57"/>
      <c r="AS460" s="57"/>
      <c r="AT460" s="57"/>
      <c r="AU460" s="57"/>
      <c r="AV460" s="57"/>
      <c r="AW460" s="57"/>
      <c r="AX460" s="57"/>
      <c r="AY460" s="57"/>
      <c r="AZ460" s="57"/>
      <c r="BA460" s="57"/>
      <c r="BB460" s="57"/>
      <c r="BC460" s="57"/>
      <c r="BD460" s="57"/>
      <c r="BE460" s="57"/>
    </row>
    <row r="461" spans="1:57" s="3" customFormat="1" ht="24.75" hidden="1" customHeight="1">
      <c r="A461" s="131"/>
      <c r="B461" s="158" t="s">
        <v>485</v>
      </c>
      <c r="C461" s="158"/>
      <c r="D461" s="159"/>
      <c r="E461" s="31"/>
      <c r="F461" s="31"/>
      <c r="G461" s="31"/>
      <c r="H461" s="31"/>
      <c r="I461" s="31"/>
      <c r="J461" s="31"/>
      <c r="K461" s="31"/>
      <c r="L461" s="31"/>
      <c r="M461" s="31"/>
      <c r="N461" s="31"/>
      <c r="O461" s="31"/>
      <c r="P461" s="30"/>
      <c r="Q461" s="30"/>
      <c r="R461" s="45"/>
      <c r="S461" s="45"/>
      <c r="T461" s="44"/>
      <c r="U461" s="44"/>
      <c r="V461" s="7">
        <v>0</v>
      </c>
      <c r="W461" s="7"/>
      <c r="X461" s="144">
        <f t="shared" si="296"/>
        <v>0</v>
      </c>
      <c r="Y461" s="145">
        <f t="shared" si="297"/>
        <v>0</v>
      </c>
      <c r="Z461" s="145">
        <f t="shared" si="298"/>
        <v>0</v>
      </c>
      <c r="AA461" s="308"/>
      <c r="AB461" s="146"/>
      <c r="AC461" s="146"/>
      <c r="AD461" s="147"/>
      <c r="AE461" s="161"/>
      <c r="AF461" s="161"/>
      <c r="AG461" s="161"/>
      <c r="AH461" s="161"/>
      <c r="AI461" s="161"/>
      <c r="AJ461" s="161"/>
      <c r="AK461" s="161"/>
      <c r="AL461" s="161"/>
      <c r="AM461" s="161"/>
      <c r="AN461" s="161"/>
      <c r="AO461" s="161"/>
      <c r="AP461" s="161"/>
      <c r="AQ461" s="161"/>
      <c r="AR461" s="161"/>
      <c r="AS461" s="161"/>
      <c r="AT461" s="161"/>
      <c r="AU461" s="161"/>
      <c r="AV461" s="161"/>
      <c r="AW461" s="161"/>
      <c r="AX461" s="161"/>
      <c r="AY461" s="161"/>
      <c r="AZ461" s="161"/>
      <c r="BA461" s="161"/>
      <c r="BB461" s="161"/>
      <c r="BC461" s="161"/>
      <c r="BD461" s="161"/>
      <c r="BE461" s="161"/>
    </row>
    <row r="462" spans="1:57" ht="24.75" hidden="1" customHeight="1">
      <c r="A462" s="57"/>
      <c r="B462" s="141" t="s">
        <v>486</v>
      </c>
      <c r="C462" s="141" t="s">
        <v>487</v>
      </c>
      <c r="D462" s="162"/>
      <c r="E462" s="33" t="s">
        <v>281</v>
      </c>
      <c r="F462" s="33" t="s">
        <v>380</v>
      </c>
      <c r="G462" s="33">
        <v>2</v>
      </c>
      <c r="H462" s="33" t="s">
        <v>26</v>
      </c>
      <c r="I462" s="33">
        <v>30</v>
      </c>
      <c r="J462" s="33"/>
      <c r="K462" s="33">
        <v>25</v>
      </c>
      <c r="L462" s="33">
        <v>8.5999999999999993E-2</v>
      </c>
      <c r="M462" s="33">
        <v>1</v>
      </c>
      <c r="N462" s="33">
        <v>3050</v>
      </c>
      <c r="O462" s="41"/>
      <c r="P462" s="37"/>
      <c r="Q462" s="38" t="s">
        <v>54</v>
      </c>
      <c r="R462" s="34">
        <v>4114.88</v>
      </c>
      <c r="S462" s="35">
        <f>R462*M462</f>
        <v>4114.88</v>
      </c>
      <c r="T462" s="36">
        <f>R462*(1-$C$13)</f>
        <v>4114.88</v>
      </c>
      <c r="U462" s="36">
        <f>S462*(1-$C$13)</f>
        <v>4114.88</v>
      </c>
      <c r="V462" s="143">
        <v>0</v>
      </c>
      <c r="W462" s="144">
        <f>U462*V462</f>
        <v>0</v>
      </c>
      <c r="X462" s="144">
        <f t="shared" si="296"/>
        <v>0</v>
      </c>
      <c r="Y462" s="145">
        <f t="shared" si="297"/>
        <v>0</v>
      </c>
      <c r="Z462" s="145">
        <f t="shared" si="298"/>
        <v>0</v>
      </c>
      <c r="AA462" s="309"/>
      <c r="AB462" s="146">
        <v>0</v>
      </c>
      <c r="AC462" s="146"/>
      <c r="AD462" s="147"/>
      <c r="AE462" s="57"/>
      <c r="AF462" s="57"/>
      <c r="AG462" s="57"/>
      <c r="AH462" s="57"/>
      <c r="AI462" s="57"/>
      <c r="AJ462" s="57"/>
      <c r="AK462" s="57"/>
      <c r="AL462" s="57"/>
      <c r="AM462" s="57"/>
      <c r="AN462" s="57"/>
      <c r="AO462" s="57"/>
      <c r="AP462" s="57"/>
      <c r="AQ462" s="57"/>
      <c r="AR462" s="57"/>
      <c r="AS462" s="57"/>
      <c r="AT462" s="57"/>
      <c r="AU462" s="57"/>
      <c r="AV462" s="57"/>
      <c r="AW462" s="57"/>
      <c r="AX462" s="57"/>
      <c r="AY462" s="57"/>
      <c r="AZ462" s="57"/>
      <c r="BA462" s="57"/>
      <c r="BB462" s="57"/>
      <c r="BC462" s="57"/>
      <c r="BD462" s="57"/>
      <c r="BE462" s="57"/>
    </row>
    <row r="463" spans="1:57" ht="24.75" hidden="1" customHeight="1">
      <c r="A463" s="57"/>
      <c r="B463" s="141" t="s">
        <v>488</v>
      </c>
      <c r="C463" s="141" t="s">
        <v>489</v>
      </c>
      <c r="D463" s="162"/>
      <c r="E463" s="33" t="s">
        <v>281</v>
      </c>
      <c r="F463" s="33" t="s">
        <v>380</v>
      </c>
      <c r="G463" s="33">
        <v>2</v>
      </c>
      <c r="H463" s="33" t="s">
        <v>26</v>
      </c>
      <c r="I463" s="33">
        <v>30</v>
      </c>
      <c r="J463" s="33"/>
      <c r="K463" s="33">
        <v>25</v>
      </c>
      <c r="L463" s="33">
        <v>8.5999999999999993E-2</v>
      </c>
      <c r="M463" s="33">
        <v>1</v>
      </c>
      <c r="N463" s="33">
        <v>3050</v>
      </c>
      <c r="O463" s="41"/>
      <c r="P463" s="37"/>
      <c r="Q463" s="38" t="s">
        <v>54</v>
      </c>
      <c r="R463" s="34">
        <v>5074.38</v>
      </c>
      <c r="S463" s="35">
        <f>R463*M463</f>
        <v>5074.38</v>
      </c>
      <c r="T463" s="36">
        <f>R463*(1-$C$13)</f>
        <v>5074.38</v>
      </c>
      <c r="U463" s="36">
        <f>S463*(1-$C$13)</f>
        <v>5074.38</v>
      </c>
      <c r="V463" s="143">
        <v>0</v>
      </c>
      <c r="W463" s="144">
        <f>U463*V463</f>
        <v>0</v>
      </c>
      <c r="X463" s="144">
        <f t="shared" si="296"/>
        <v>0</v>
      </c>
      <c r="Y463" s="145">
        <f t="shared" si="297"/>
        <v>0</v>
      </c>
      <c r="Z463" s="145">
        <f t="shared" si="298"/>
        <v>0</v>
      </c>
      <c r="AA463" s="308"/>
      <c r="AB463" s="146">
        <v>0</v>
      </c>
      <c r="AC463" s="146"/>
      <c r="AD463" s="147"/>
      <c r="AE463" s="57"/>
      <c r="AF463" s="57"/>
      <c r="AG463" s="57"/>
      <c r="AH463" s="57"/>
      <c r="AI463" s="57"/>
      <c r="AJ463" s="57"/>
      <c r="AK463" s="57"/>
      <c r="AL463" s="57"/>
      <c r="AM463" s="57"/>
      <c r="AN463" s="57"/>
      <c r="AO463" s="57"/>
      <c r="AP463" s="57"/>
      <c r="AQ463" s="57"/>
      <c r="AR463" s="57"/>
      <c r="AS463" s="57"/>
      <c r="AT463" s="57"/>
      <c r="AU463" s="57"/>
      <c r="AV463" s="57"/>
      <c r="AW463" s="57"/>
      <c r="AX463" s="57"/>
      <c r="AY463" s="57"/>
      <c r="AZ463" s="57"/>
      <c r="BA463" s="57"/>
      <c r="BB463" s="57"/>
      <c r="BC463" s="57"/>
      <c r="BD463" s="57"/>
      <c r="BE463" s="57"/>
    </row>
    <row r="464" spans="1:57" s="3" customFormat="1" ht="24.75" hidden="1" customHeight="1">
      <c r="A464" s="131"/>
      <c r="B464" s="158" t="s">
        <v>919</v>
      </c>
      <c r="C464" s="158"/>
      <c r="D464" s="159"/>
      <c r="E464" s="31"/>
      <c r="F464" s="31"/>
      <c r="G464" s="31"/>
      <c r="H464" s="31"/>
      <c r="I464" s="31"/>
      <c r="J464" s="31"/>
      <c r="K464" s="31"/>
      <c r="L464" s="31"/>
      <c r="M464" s="31"/>
      <c r="N464" s="31"/>
      <c r="O464" s="41"/>
      <c r="P464" s="30"/>
      <c r="Q464" s="30"/>
      <c r="R464" s="45"/>
      <c r="S464" s="45"/>
      <c r="T464" s="44"/>
      <c r="U464" s="44"/>
      <c r="V464" s="7">
        <v>0</v>
      </c>
      <c r="W464" s="7"/>
      <c r="X464" s="144">
        <f t="shared" si="296"/>
        <v>0</v>
      </c>
      <c r="Y464" s="145">
        <f t="shared" si="297"/>
        <v>0</v>
      </c>
      <c r="Z464" s="145">
        <f t="shared" si="298"/>
        <v>0</v>
      </c>
      <c r="AA464" s="211"/>
      <c r="AB464" s="146"/>
      <c r="AC464" s="146"/>
      <c r="AD464" s="147"/>
      <c r="AE464" s="57"/>
      <c r="AF464" s="161"/>
      <c r="AG464" s="161"/>
      <c r="AH464" s="161"/>
      <c r="AI464" s="161"/>
      <c r="AJ464" s="161"/>
      <c r="AK464" s="161"/>
      <c r="AL464" s="161"/>
      <c r="AM464" s="161"/>
      <c r="AN464" s="161"/>
      <c r="AO464" s="161"/>
      <c r="AP464" s="161"/>
      <c r="AQ464" s="161"/>
      <c r="AR464" s="161"/>
      <c r="AS464" s="161"/>
      <c r="AT464" s="161"/>
      <c r="AU464" s="161"/>
      <c r="AV464" s="161"/>
      <c r="AW464" s="161"/>
      <c r="AX464" s="161"/>
      <c r="AY464" s="161"/>
      <c r="AZ464" s="161"/>
      <c r="BA464" s="161"/>
      <c r="BB464" s="161"/>
      <c r="BC464" s="161"/>
      <c r="BD464" s="161"/>
      <c r="BE464" s="161"/>
    </row>
    <row r="465" spans="1:57" s="4" customFormat="1" ht="24.75" hidden="1" customHeight="1">
      <c r="A465" s="161"/>
      <c r="B465" s="166"/>
      <c r="C465" s="141"/>
      <c r="D465" s="205"/>
      <c r="E465" s="283"/>
      <c r="F465" s="294"/>
      <c r="G465" s="275"/>
      <c r="H465" s="275"/>
      <c r="I465" s="275"/>
      <c r="J465" s="275"/>
      <c r="K465" s="275"/>
      <c r="L465" s="275"/>
      <c r="M465" s="275"/>
      <c r="N465" s="275"/>
      <c r="O465" s="41"/>
      <c r="P465" s="295"/>
      <c r="Q465" s="284"/>
      <c r="R465" s="279"/>
      <c r="S465" s="35">
        <f>R465*M465</f>
        <v>0</v>
      </c>
      <c r="T465" s="36"/>
      <c r="U465" s="36">
        <f>S465*(1-$C$13)</f>
        <v>0</v>
      </c>
      <c r="V465" s="143">
        <v>0</v>
      </c>
      <c r="W465" s="144">
        <f>U465*V465</f>
        <v>0</v>
      </c>
      <c r="X465" s="144">
        <f t="shared" si="296"/>
        <v>0</v>
      </c>
      <c r="Y465" s="145">
        <f t="shared" si="297"/>
        <v>0</v>
      </c>
      <c r="Z465" s="145">
        <f t="shared" si="298"/>
        <v>0</v>
      </c>
      <c r="AA465" s="219"/>
      <c r="AB465" s="146">
        <v>0</v>
      </c>
      <c r="AC465" s="146"/>
      <c r="AD465" s="147"/>
      <c r="AE465" s="57"/>
      <c r="AF465" s="161"/>
      <c r="AG465" s="161"/>
      <c r="AH465" s="184"/>
      <c r="AI465" s="185"/>
      <c r="AJ465" s="185"/>
      <c r="AK465" s="185"/>
      <c r="AL465" s="185"/>
      <c r="AM465" s="185"/>
      <c r="AN465" s="185"/>
      <c r="AO465" s="185"/>
      <c r="AP465" s="185"/>
      <c r="AQ465" s="185"/>
      <c r="AR465" s="185"/>
      <c r="AS465" s="185"/>
      <c r="AT465" s="185"/>
      <c r="AU465" s="185"/>
      <c r="AV465" s="185"/>
      <c r="AW465" s="185"/>
      <c r="AX465" s="185"/>
      <c r="AY465" s="185"/>
      <c r="AZ465" s="185"/>
      <c r="BA465" s="185"/>
      <c r="BB465" s="185"/>
      <c r="BC465" s="185"/>
      <c r="BD465" s="185"/>
      <c r="BE465" s="185"/>
    </row>
    <row r="466" spans="1:57" s="3" customFormat="1" ht="24.75" hidden="1" customHeight="1">
      <c r="A466" s="131"/>
      <c r="B466" s="158" t="s">
        <v>923</v>
      </c>
      <c r="C466" s="158"/>
      <c r="D466" s="7"/>
      <c r="E466" s="276"/>
      <c r="F466" s="31"/>
      <c r="G466" s="31"/>
      <c r="H466" s="31"/>
      <c r="I466" s="31"/>
      <c r="J466" s="31"/>
      <c r="K466" s="31"/>
      <c r="L466" s="31"/>
      <c r="M466" s="31"/>
      <c r="N466" s="31"/>
      <c r="O466" s="41"/>
      <c r="P466" s="30"/>
      <c r="Q466" s="30"/>
      <c r="R466" s="45"/>
      <c r="S466" s="45"/>
      <c r="T466" s="44"/>
      <c r="U466" s="44"/>
      <c r="V466" s="7">
        <v>0</v>
      </c>
      <c r="W466" s="7"/>
      <c r="X466" s="144">
        <f t="shared" si="296"/>
        <v>0</v>
      </c>
      <c r="Y466" s="145">
        <f t="shared" si="297"/>
        <v>0</v>
      </c>
      <c r="Z466" s="145">
        <f t="shared" si="298"/>
        <v>0</v>
      </c>
      <c r="AA466" s="211"/>
      <c r="AB466" s="146" t="str">
        <f t="shared" ref="AB466" si="303">IF(AA466&gt;0,"SKLADEM","VYPRODÁNO")</f>
        <v>VYPRODÁNO</v>
      </c>
      <c r="AC466" s="146"/>
      <c r="AD466" s="147"/>
      <c r="AE466" s="57"/>
      <c r="AF466" s="161"/>
      <c r="AG466" s="161"/>
      <c r="AH466" s="161"/>
      <c r="AI466" s="161"/>
      <c r="AJ466" s="161"/>
      <c r="AK466" s="161"/>
      <c r="AL466" s="161"/>
      <c r="AM466" s="161"/>
      <c r="AN466" s="161"/>
      <c r="AO466" s="161"/>
      <c r="AP466" s="161"/>
      <c r="AQ466" s="161"/>
      <c r="AR466" s="161"/>
      <c r="AS466" s="161"/>
      <c r="AT466" s="161"/>
      <c r="AU466" s="161"/>
      <c r="AV466" s="161"/>
      <c r="AW466" s="161"/>
      <c r="AX466" s="161"/>
      <c r="AY466" s="161"/>
      <c r="AZ466" s="161"/>
      <c r="BA466" s="161"/>
      <c r="BB466" s="161"/>
      <c r="BC466" s="161"/>
      <c r="BD466" s="161"/>
      <c r="BE466" s="161"/>
    </row>
    <row r="467" spans="1:57" s="3" customFormat="1" ht="24.75" hidden="1" customHeight="1">
      <c r="A467" s="131"/>
      <c r="B467" s="158" t="s">
        <v>1218</v>
      </c>
      <c r="C467" s="158"/>
      <c r="D467" s="7"/>
      <c r="E467" s="276"/>
      <c r="F467" s="31"/>
      <c r="G467" s="31"/>
      <c r="H467" s="31"/>
      <c r="I467" s="31"/>
      <c r="J467" s="31"/>
      <c r="K467" s="31"/>
      <c r="L467" s="31"/>
      <c r="M467" s="31"/>
      <c r="N467" s="296"/>
      <c r="O467" s="31"/>
      <c r="P467" s="30"/>
      <c r="Q467" s="30"/>
      <c r="R467" s="45"/>
      <c r="S467" s="45"/>
      <c r="T467" s="44"/>
      <c r="U467" s="44"/>
      <c r="V467" s="7">
        <v>0</v>
      </c>
      <c r="W467" s="7"/>
      <c r="X467" s="144">
        <f t="shared" ref="X467:X493" si="304">V467*U467</f>
        <v>0</v>
      </c>
      <c r="Y467" s="145">
        <f t="shared" ref="Y467:Y493" si="305">K467*V467</f>
        <v>0</v>
      </c>
      <c r="Z467" s="145">
        <f t="shared" ref="Z467:Z493" si="306">V467*L467</f>
        <v>0</v>
      </c>
      <c r="AA467" s="211"/>
      <c r="AB467" s="146"/>
      <c r="AC467" s="146"/>
      <c r="AD467" s="147"/>
      <c r="AE467" s="57"/>
      <c r="AF467" s="161"/>
      <c r="AG467" s="161"/>
      <c r="AH467" s="161"/>
      <c r="AI467" s="161"/>
      <c r="AJ467" s="161"/>
      <c r="AK467" s="161"/>
      <c r="AL467" s="161"/>
      <c r="AM467" s="161"/>
      <c r="AN467" s="161"/>
      <c r="AO467" s="161"/>
      <c r="AP467" s="161"/>
      <c r="AQ467" s="161"/>
      <c r="AR467" s="161"/>
      <c r="AS467" s="161"/>
      <c r="AT467" s="161"/>
      <c r="AU467" s="161"/>
      <c r="AV467" s="161"/>
      <c r="AW467" s="161"/>
      <c r="AX467" s="161"/>
      <c r="AY467" s="161"/>
      <c r="AZ467" s="161"/>
      <c r="BA467" s="161"/>
      <c r="BB467" s="161"/>
      <c r="BC467" s="161"/>
      <c r="BD467" s="161"/>
      <c r="BE467" s="161"/>
    </row>
    <row r="468" spans="1:57" s="3" customFormat="1" ht="24.75" hidden="1" customHeight="1">
      <c r="A468" s="161"/>
      <c r="B468" s="206"/>
      <c r="C468" s="207" t="s">
        <v>490</v>
      </c>
      <c r="D468" s="8"/>
      <c r="E468" s="297"/>
      <c r="F468" s="297"/>
      <c r="G468" s="297"/>
      <c r="H468" s="297"/>
      <c r="I468" s="297"/>
      <c r="J468" s="297"/>
      <c r="K468" s="297"/>
      <c r="L468" s="297"/>
      <c r="M468" s="297"/>
      <c r="N468" s="297"/>
      <c r="O468" s="297"/>
      <c r="P468" s="49"/>
      <c r="Q468" s="49"/>
      <c r="R468" s="298"/>
      <c r="S468" s="298"/>
      <c r="T468" s="49"/>
      <c r="U468" s="49"/>
      <c r="V468" s="8">
        <v>0</v>
      </c>
      <c r="W468" s="8"/>
      <c r="X468" s="144">
        <f t="shared" si="304"/>
        <v>0</v>
      </c>
      <c r="Y468" s="145">
        <f t="shared" si="305"/>
        <v>0</v>
      </c>
      <c r="Z468" s="145">
        <f t="shared" si="306"/>
        <v>0</v>
      </c>
      <c r="AA468" s="211"/>
      <c r="AB468" s="146">
        <v>0</v>
      </c>
      <c r="AC468" s="146"/>
      <c r="AD468" s="147"/>
      <c r="AE468" s="57"/>
      <c r="AF468" s="161"/>
      <c r="AG468" s="161"/>
      <c r="AH468" s="161"/>
      <c r="AI468" s="161"/>
      <c r="AJ468" s="161"/>
      <c r="AK468" s="161"/>
      <c r="AL468" s="161"/>
      <c r="AM468" s="161"/>
      <c r="AN468" s="161"/>
      <c r="AO468" s="161"/>
      <c r="AP468" s="161"/>
      <c r="AQ468" s="161"/>
      <c r="AR468" s="161"/>
      <c r="AS468" s="161"/>
      <c r="AT468" s="161"/>
      <c r="AU468" s="161"/>
      <c r="AV468" s="161"/>
      <c r="AW468" s="161"/>
      <c r="AX468" s="161"/>
      <c r="AY468" s="161"/>
      <c r="AZ468" s="161"/>
      <c r="BA468" s="161"/>
      <c r="BB468" s="161"/>
      <c r="BC468" s="161"/>
      <c r="BD468" s="161"/>
      <c r="BE468" s="161"/>
    </row>
    <row r="469" spans="1:57" ht="24.75" hidden="1" customHeight="1">
      <c r="A469" s="57"/>
      <c r="B469" s="141" t="s">
        <v>491</v>
      </c>
      <c r="C469" s="141" t="s">
        <v>492</v>
      </c>
      <c r="D469" s="162"/>
      <c r="E469" s="33" t="s">
        <v>281</v>
      </c>
      <c r="F469" s="33" t="s">
        <v>380</v>
      </c>
      <c r="G469" s="33">
        <v>1</v>
      </c>
      <c r="H469" s="33" t="s">
        <v>493</v>
      </c>
      <c r="I469" s="33" t="s">
        <v>494</v>
      </c>
      <c r="J469" s="33"/>
      <c r="K469" s="33"/>
      <c r="L469" s="33"/>
      <c r="M469" s="33">
        <v>1</v>
      </c>
      <c r="N469" s="33">
        <v>574</v>
      </c>
      <c r="O469" s="41"/>
      <c r="P469" s="37"/>
      <c r="Q469" s="38" t="s">
        <v>27</v>
      </c>
      <c r="R469" s="34">
        <v>465.29</v>
      </c>
      <c r="S469" s="35">
        <f>R469*M469</f>
        <v>465.29</v>
      </c>
      <c r="T469" s="36">
        <f t="shared" ref="T469:U473" si="307">R469*(1-$C$13)</f>
        <v>465.29</v>
      </c>
      <c r="U469" s="36">
        <f t="shared" si="307"/>
        <v>465.29</v>
      </c>
      <c r="V469" s="143">
        <v>0</v>
      </c>
      <c r="W469" s="144">
        <f>U469*V469</f>
        <v>0</v>
      </c>
      <c r="X469" s="144">
        <f t="shared" si="304"/>
        <v>0</v>
      </c>
      <c r="Y469" s="145">
        <f t="shared" si="305"/>
        <v>0</v>
      </c>
      <c r="Z469" s="145">
        <f t="shared" si="306"/>
        <v>0</v>
      </c>
      <c r="AA469" s="308"/>
      <c r="AB469" s="146">
        <v>0</v>
      </c>
      <c r="AC469" s="146"/>
      <c r="AD469" s="147"/>
      <c r="AE469" s="57"/>
      <c r="AF469" s="57"/>
      <c r="AG469" s="57"/>
      <c r="AH469" s="57"/>
      <c r="AI469" s="57"/>
      <c r="AJ469" s="57"/>
      <c r="AK469" s="57"/>
      <c r="AL469" s="57"/>
      <c r="AM469" s="57"/>
      <c r="AN469" s="57"/>
      <c r="AO469" s="57"/>
      <c r="AP469" s="57"/>
      <c r="AQ469" s="57"/>
      <c r="AR469" s="57"/>
      <c r="AS469" s="57"/>
      <c r="AT469" s="57"/>
      <c r="AU469" s="57"/>
      <c r="AV469" s="57"/>
      <c r="AW469" s="57"/>
      <c r="AX469" s="57"/>
      <c r="AY469" s="57"/>
      <c r="AZ469" s="57"/>
      <c r="BA469" s="57"/>
      <c r="BB469" s="57"/>
      <c r="BC469" s="57"/>
      <c r="BD469" s="57"/>
      <c r="BE469" s="57"/>
    </row>
    <row r="470" spans="1:57" ht="24.75" hidden="1" customHeight="1">
      <c r="A470" s="57"/>
      <c r="B470" s="141" t="s">
        <v>495</v>
      </c>
      <c r="C470" s="141" t="s">
        <v>496</v>
      </c>
      <c r="D470" s="162"/>
      <c r="E470" s="33" t="s">
        <v>281</v>
      </c>
      <c r="F470" s="33" t="s">
        <v>380</v>
      </c>
      <c r="G470" s="33">
        <v>1</v>
      </c>
      <c r="H470" s="33" t="s">
        <v>493</v>
      </c>
      <c r="I470" s="33" t="s">
        <v>494</v>
      </c>
      <c r="J470" s="33"/>
      <c r="K470" s="33"/>
      <c r="L470" s="33"/>
      <c r="M470" s="33">
        <v>1</v>
      </c>
      <c r="N470" s="33">
        <v>574</v>
      </c>
      <c r="O470" s="41"/>
      <c r="P470" s="37"/>
      <c r="Q470" s="38" t="s">
        <v>54</v>
      </c>
      <c r="R470" s="34">
        <v>465.29</v>
      </c>
      <c r="S470" s="35">
        <f>R470*M470</f>
        <v>465.29</v>
      </c>
      <c r="T470" s="36">
        <f t="shared" si="307"/>
        <v>465.29</v>
      </c>
      <c r="U470" s="36">
        <f t="shared" si="307"/>
        <v>465.29</v>
      </c>
      <c r="V470" s="143">
        <v>0</v>
      </c>
      <c r="W470" s="144">
        <f>U470*V470</f>
        <v>0</v>
      </c>
      <c r="X470" s="144">
        <f t="shared" si="304"/>
        <v>0</v>
      </c>
      <c r="Y470" s="145">
        <f t="shared" si="305"/>
        <v>0</v>
      </c>
      <c r="Z470" s="145">
        <f t="shared" si="306"/>
        <v>0</v>
      </c>
      <c r="AA470" s="308"/>
      <c r="AB470" s="146">
        <v>0</v>
      </c>
      <c r="AC470" s="146"/>
      <c r="AD470" s="147"/>
      <c r="AE470" s="57"/>
      <c r="AF470" s="57"/>
      <c r="AG470" s="57"/>
      <c r="AH470" s="57"/>
      <c r="AI470" s="57"/>
      <c r="AJ470" s="57"/>
      <c r="AK470" s="57"/>
      <c r="AL470" s="57"/>
      <c r="AM470" s="57"/>
      <c r="AN470" s="57"/>
      <c r="AO470" s="57"/>
      <c r="AP470" s="57"/>
      <c r="AQ470" s="57"/>
      <c r="AR470" s="57"/>
      <c r="AS470" s="57"/>
      <c r="AT470" s="57"/>
      <c r="AU470" s="57"/>
      <c r="AV470" s="57"/>
      <c r="AW470" s="57"/>
      <c r="AX470" s="57"/>
      <c r="AY470" s="57"/>
      <c r="AZ470" s="57"/>
      <c r="BA470" s="57"/>
      <c r="BB470" s="57"/>
      <c r="BC470" s="57"/>
      <c r="BD470" s="57"/>
      <c r="BE470" s="57"/>
    </row>
    <row r="471" spans="1:57" ht="24.75" hidden="1" customHeight="1">
      <c r="A471" s="57"/>
      <c r="B471" s="141" t="s">
        <v>497</v>
      </c>
      <c r="C471" s="141" t="s">
        <v>498</v>
      </c>
      <c r="D471" s="162"/>
      <c r="E471" s="33" t="s">
        <v>281</v>
      </c>
      <c r="F471" s="33" t="s">
        <v>380</v>
      </c>
      <c r="G471" s="33">
        <v>1</v>
      </c>
      <c r="H471" s="33" t="s">
        <v>493</v>
      </c>
      <c r="I471" s="33" t="s">
        <v>494</v>
      </c>
      <c r="J471" s="33"/>
      <c r="K471" s="33"/>
      <c r="L471" s="33"/>
      <c r="M471" s="33">
        <v>1</v>
      </c>
      <c r="N471" s="33">
        <v>554</v>
      </c>
      <c r="O471" s="41"/>
      <c r="P471" s="37"/>
      <c r="Q471" s="38" t="s">
        <v>27</v>
      </c>
      <c r="R471" s="34">
        <v>465.29</v>
      </c>
      <c r="S471" s="35">
        <f>R471*M471</f>
        <v>465.29</v>
      </c>
      <c r="T471" s="36">
        <f t="shared" si="307"/>
        <v>465.29</v>
      </c>
      <c r="U471" s="36">
        <f t="shared" si="307"/>
        <v>465.29</v>
      </c>
      <c r="V471" s="143">
        <v>0</v>
      </c>
      <c r="W471" s="144">
        <f>U471*V471</f>
        <v>0</v>
      </c>
      <c r="X471" s="144">
        <f t="shared" si="304"/>
        <v>0</v>
      </c>
      <c r="Y471" s="145">
        <f t="shared" si="305"/>
        <v>0</v>
      </c>
      <c r="Z471" s="145">
        <f t="shared" si="306"/>
        <v>0</v>
      </c>
      <c r="AA471" s="308"/>
      <c r="AB471" s="146">
        <v>0</v>
      </c>
      <c r="AC471" s="146"/>
      <c r="AD471" s="147"/>
      <c r="AE471" s="57"/>
      <c r="AF471" s="57"/>
      <c r="AG471" s="57"/>
      <c r="AH471" s="57"/>
      <c r="AI471" s="57"/>
      <c r="AJ471" s="57"/>
      <c r="AK471" s="57"/>
      <c r="AL471" s="57"/>
      <c r="AM471" s="57"/>
      <c r="AN471" s="57"/>
      <c r="AO471" s="57"/>
      <c r="AP471" s="57"/>
      <c r="AQ471" s="57"/>
      <c r="AR471" s="57"/>
      <c r="AS471" s="57"/>
      <c r="AT471" s="57"/>
      <c r="AU471" s="57"/>
      <c r="AV471" s="57"/>
      <c r="AW471" s="57"/>
      <c r="AX471" s="57"/>
      <c r="AY471" s="57"/>
      <c r="AZ471" s="57"/>
      <c r="BA471" s="57"/>
      <c r="BB471" s="57"/>
      <c r="BC471" s="57"/>
      <c r="BD471" s="57"/>
      <c r="BE471" s="57"/>
    </row>
    <row r="472" spans="1:57" ht="24.75" hidden="1" customHeight="1">
      <c r="A472" s="57"/>
      <c r="B472" s="141" t="s">
        <v>499</v>
      </c>
      <c r="C472" s="141" t="s">
        <v>500</v>
      </c>
      <c r="D472" s="162"/>
      <c r="E472" s="33" t="s">
        <v>281</v>
      </c>
      <c r="F472" s="33" t="s">
        <v>380</v>
      </c>
      <c r="G472" s="33">
        <v>1</v>
      </c>
      <c r="H472" s="33" t="s">
        <v>493</v>
      </c>
      <c r="I472" s="33" t="s">
        <v>494</v>
      </c>
      <c r="J472" s="33"/>
      <c r="K472" s="33"/>
      <c r="L472" s="33"/>
      <c r="M472" s="33">
        <v>1</v>
      </c>
      <c r="N472" s="33">
        <v>573</v>
      </c>
      <c r="O472" s="41"/>
      <c r="P472" s="37"/>
      <c r="Q472" s="38" t="s">
        <v>27</v>
      </c>
      <c r="R472" s="34">
        <v>465.29</v>
      </c>
      <c r="S472" s="35">
        <f>R472*M472</f>
        <v>465.29</v>
      </c>
      <c r="T472" s="36">
        <f t="shared" si="307"/>
        <v>465.29</v>
      </c>
      <c r="U472" s="36">
        <f t="shared" si="307"/>
        <v>465.29</v>
      </c>
      <c r="V472" s="143">
        <v>0</v>
      </c>
      <c r="W472" s="144">
        <f>U472*V472</f>
        <v>0</v>
      </c>
      <c r="X472" s="144">
        <f t="shared" si="304"/>
        <v>0</v>
      </c>
      <c r="Y472" s="145">
        <f t="shared" si="305"/>
        <v>0</v>
      </c>
      <c r="Z472" s="145">
        <f t="shared" si="306"/>
        <v>0</v>
      </c>
      <c r="AA472" s="309"/>
      <c r="AB472" s="146">
        <v>0</v>
      </c>
      <c r="AC472" s="146"/>
      <c r="AD472" s="147"/>
      <c r="AE472" s="57"/>
      <c r="AF472" s="57"/>
      <c r="AG472" s="57"/>
      <c r="AH472" s="57"/>
      <c r="AI472" s="57"/>
      <c r="AJ472" s="57"/>
      <c r="AK472" s="57"/>
      <c r="AL472" s="57"/>
      <c r="AM472" s="57"/>
      <c r="AN472" s="57"/>
      <c r="AO472" s="57"/>
      <c r="AP472" s="57"/>
      <c r="AQ472" s="57"/>
      <c r="AR472" s="57"/>
      <c r="AS472" s="57"/>
      <c r="AT472" s="57"/>
      <c r="AU472" s="57"/>
      <c r="AV472" s="57"/>
      <c r="AW472" s="57"/>
      <c r="AX472" s="57"/>
      <c r="AY472" s="57"/>
      <c r="AZ472" s="57"/>
      <c r="BA472" s="57"/>
      <c r="BB472" s="57"/>
      <c r="BC472" s="57"/>
      <c r="BD472" s="57"/>
      <c r="BE472" s="57"/>
    </row>
    <row r="473" spans="1:57" ht="24.75" hidden="1" customHeight="1">
      <c r="A473" s="57"/>
      <c r="B473" s="141" t="s">
        <v>501</v>
      </c>
      <c r="C473" s="141" t="s">
        <v>502</v>
      </c>
      <c r="D473" s="162"/>
      <c r="E473" s="33" t="s">
        <v>281</v>
      </c>
      <c r="F473" s="33" t="s">
        <v>380</v>
      </c>
      <c r="G473" s="33">
        <v>1</v>
      </c>
      <c r="H473" s="33" t="s">
        <v>493</v>
      </c>
      <c r="I473" s="33" t="s">
        <v>494</v>
      </c>
      <c r="J473" s="33"/>
      <c r="K473" s="33"/>
      <c r="L473" s="33"/>
      <c r="M473" s="33">
        <v>1</v>
      </c>
      <c r="N473" s="33">
        <v>571</v>
      </c>
      <c r="O473" s="41"/>
      <c r="P473" s="37"/>
      <c r="Q473" s="38" t="s">
        <v>54</v>
      </c>
      <c r="R473" s="34">
        <v>465.29</v>
      </c>
      <c r="S473" s="35">
        <f>R473*M473</f>
        <v>465.29</v>
      </c>
      <c r="T473" s="36">
        <f t="shared" si="307"/>
        <v>465.29</v>
      </c>
      <c r="U473" s="36">
        <f t="shared" si="307"/>
        <v>465.29</v>
      </c>
      <c r="V473" s="143">
        <v>0</v>
      </c>
      <c r="W473" s="144">
        <f>U473*V473</f>
        <v>0</v>
      </c>
      <c r="X473" s="144">
        <f t="shared" si="304"/>
        <v>0</v>
      </c>
      <c r="Y473" s="145">
        <f t="shared" si="305"/>
        <v>0</v>
      </c>
      <c r="Z473" s="145">
        <f t="shared" si="306"/>
        <v>0</v>
      </c>
      <c r="AA473" s="308"/>
      <c r="AB473" s="146">
        <v>0</v>
      </c>
      <c r="AC473" s="146"/>
      <c r="AD473" s="147"/>
      <c r="AE473" s="57"/>
      <c r="AF473" s="57"/>
      <c r="AG473" s="57"/>
      <c r="AH473" s="57"/>
      <c r="AI473" s="57"/>
      <c r="AJ473" s="57"/>
      <c r="AK473" s="57"/>
      <c r="AL473" s="57"/>
      <c r="AM473" s="57"/>
      <c r="AN473" s="57"/>
      <c r="AO473" s="57"/>
      <c r="AP473" s="57"/>
      <c r="AQ473" s="57"/>
      <c r="AR473" s="57"/>
      <c r="AS473" s="57"/>
      <c r="AT473" s="57"/>
      <c r="AU473" s="57"/>
      <c r="AV473" s="57"/>
      <c r="AW473" s="57"/>
      <c r="AX473" s="57"/>
      <c r="AY473" s="57"/>
      <c r="AZ473" s="57"/>
      <c r="BA473" s="57"/>
      <c r="BB473" s="57"/>
      <c r="BC473" s="57"/>
      <c r="BD473" s="57"/>
      <c r="BE473" s="57"/>
    </row>
    <row r="474" spans="1:57" s="3" customFormat="1" ht="24.75" hidden="1" customHeight="1">
      <c r="A474" s="161"/>
      <c r="B474" s="206"/>
      <c r="C474" s="207" t="s">
        <v>503</v>
      </c>
      <c r="D474" s="208"/>
      <c r="E474" s="297"/>
      <c r="F474" s="297"/>
      <c r="G474" s="297"/>
      <c r="H474" s="297"/>
      <c r="I474" s="297"/>
      <c r="J474" s="297"/>
      <c r="K474" s="297"/>
      <c r="L474" s="297"/>
      <c r="M474" s="297"/>
      <c r="N474" s="297"/>
      <c r="O474" s="297"/>
      <c r="P474" s="49"/>
      <c r="Q474" s="49"/>
      <c r="R474" s="299"/>
      <c r="S474" s="299"/>
      <c r="T474" s="50"/>
      <c r="U474" s="50"/>
      <c r="V474" s="9">
        <v>0</v>
      </c>
      <c r="W474" s="9"/>
      <c r="X474" s="144">
        <f t="shared" si="304"/>
        <v>0</v>
      </c>
      <c r="Y474" s="145">
        <f t="shared" si="305"/>
        <v>0</v>
      </c>
      <c r="Z474" s="145">
        <f t="shared" si="306"/>
        <v>0</v>
      </c>
      <c r="AA474" s="308"/>
      <c r="AB474" s="146">
        <v>0</v>
      </c>
      <c r="AC474" s="146"/>
      <c r="AD474" s="147"/>
      <c r="AE474" s="57"/>
      <c r="AF474" s="161"/>
      <c r="AG474" s="161"/>
      <c r="AH474" s="161"/>
      <c r="AI474" s="161"/>
      <c r="AJ474" s="161"/>
      <c r="AK474" s="161"/>
      <c r="AL474" s="161"/>
      <c r="AM474" s="161"/>
      <c r="AN474" s="161"/>
      <c r="AO474" s="161"/>
      <c r="AP474" s="161"/>
      <c r="AQ474" s="161"/>
      <c r="AR474" s="161"/>
      <c r="AS474" s="161"/>
      <c r="AT474" s="161"/>
      <c r="AU474" s="161"/>
      <c r="AV474" s="161"/>
      <c r="AW474" s="161"/>
      <c r="AX474" s="161"/>
      <c r="AY474" s="161"/>
      <c r="AZ474" s="161"/>
      <c r="BA474" s="161"/>
      <c r="BB474" s="161"/>
      <c r="BC474" s="161"/>
      <c r="BD474" s="161"/>
      <c r="BE474" s="161"/>
    </row>
    <row r="475" spans="1:57" ht="24.75" hidden="1" customHeight="1">
      <c r="A475" s="57"/>
      <c r="B475" s="141" t="s">
        <v>504</v>
      </c>
      <c r="C475" s="141" t="s">
        <v>505</v>
      </c>
      <c r="D475" s="162"/>
      <c r="E475" s="33" t="s">
        <v>281</v>
      </c>
      <c r="F475" s="33" t="s">
        <v>380</v>
      </c>
      <c r="G475" s="33">
        <v>1</v>
      </c>
      <c r="H475" s="33" t="s">
        <v>493</v>
      </c>
      <c r="I475" s="33" t="s">
        <v>494</v>
      </c>
      <c r="J475" s="33"/>
      <c r="K475" s="33"/>
      <c r="L475" s="33"/>
      <c r="M475" s="33">
        <v>1</v>
      </c>
      <c r="N475" s="33">
        <v>612</v>
      </c>
      <c r="O475" s="41"/>
      <c r="P475" s="37"/>
      <c r="Q475" s="38" t="s">
        <v>27</v>
      </c>
      <c r="R475" s="34">
        <v>518.17999999999995</v>
      </c>
      <c r="S475" s="35">
        <f>R475*M475</f>
        <v>518.17999999999995</v>
      </c>
      <c r="T475" s="36">
        <f t="shared" ref="T475:U478" si="308">R475*(1-$C$13)</f>
        <v>518.17999999999995</v>
      </c>
      <c r="U475" s="36">
        <f t="shared" si="308"/>
        <v>518.17999999999995</v>
      </c>
      <c r="V475" s="143">
        <v>0</v>
      </c>
      <c r="W475" s="144">
        <f>U475*V475</f>
        <v>0</v>
      </c>
      <c r="X475" s="144">
        <f t="shared" si="304"/>
        <v>0</v>
      </c>
      <c r="Y475" s="145">
        <f t="shared" si="305"/>
        <v>0</v>
      </c>
      <c r="Z475" s="145">
        <f t="shared" si="306"/>
        <v>0</v>
      </c>
      <c r="AA475" s="308"/>
      <c r="AB475" s="146">
        <v>0</v>
      </c>
      <c r="AC475" s="146"/>
      <c r="AD475" s="147"/>
      <c r="AE475" s="57"/>
      <c r="AF475" s="57"/>
      <c r="AG475" s="57"/>
      <c r="AH475" s="57"/>
      <c r="AI475" s="57"/>
      <c r="AJ475" s="57"/>
      <c r="AK475" s="57"/>
      <c r="AL475" s="57"/>
      <c r="AM475" s="57"/>
      <c r="AN475" s="57"/>
      <c r="AO475" s="57"/>
      <c r="AP475" s="57"/>
      <c r="AQ475" s="57"/>
      <c r="AR475" s="57"/>
      <c r="AS475" s="57"/>
      <c r="AT475" s="57"/>
      <c r="AU475" s="57"/>
      <c r="AV475" s="57"/>
      <c r="AW475" s="57"/>
      <c r="AX475" s="57"/>
      <c r="AY475" s="57"/>
      <c r="AZ475" s="57"/>
      <c r="BA475" s="57"/>
      <c r="BB475" s="57"/>
      <c r="BC475" s="57"/>
      <c r="BD475" s="57"/>
      <c r="BE475" s="57"/>
    </row>
    <row r="476" spans="1:57" ht="24.75" hidden="1" customHeight="1">
      <c r="A476" s="57"/>
      <c r="B476" s="141" t="s">
        <v>506</v>
      </c>
      <c r="C476" s="141" t="s">
        <v>507</v>
      </c>
      <c r="D476" s="162"/>
      <c r="E476" s="33" t="s">
        <v>281</v>
      </c>
      <c r="F476" s="33" t="s">
        <v>380</v>
      </c>
      <c r="G476" s="33">
        <v>1</v>
      </c>
      <c r="H476" s="33" t="s">
        <v>493</v>
      </c>
      <c r="I476" s="33" t="s">
        <v>494</v>
      </c>
      <c r="J476" s="33"/>
      <c r="K476" s="33"/>
      <c r="L476" s="33"/>
      <c r="M476" s="33">
        <v>1</v>
      </c>
      <c r="N476" s="33">
        <v>594</v>
      </c>
      <c r="O476" s="41"/>
      <c r="P476" s="37"/>
      <c r="Q476" s="38" t="s">
        <v>27</v>
      </c>
      <c r="R476" s="34">
        <v>518.17999999999995</v>
      </c>
      <c r="S476" s="35">
        <f>R476*M476</f>
        <v>518.17999999999995</v>
      </c>
      <c r="T476" s="36">
        <f t="shared" si="308"/>
        <v>518.17999999999995</v>
      </c>
      <c r="U476" s="36">
        <f t="shared" si="308"/>
        <v>518.17999999999995</v>
      </c>
      <c r="V476" s="143">
        <v>0</v>
      </c>
      <c r="W476" s="144">
        <f>U476*V476</f>
        <v>0</v>
      </c>
      <c r="X476" s="144">
        <f t="shared" si="304"/>
        <v>0</v>
      </c>
      <c r="Y476" s="145">
        <f t="shared" si="305"/>
        <v>0</v>
      </c>
      <c r="Z476" s="145">
        <f t="shared" si="306"/>
        <v>0</v>
      </c>
      <c r="AA476" s="308"/>
      <c r="AB476" s="146">
        <v>0</v>
      </c>
      <c r="AC476" s="146"/>
      <c r="AD476" s="147"/>
      <c r="AE476" s="57"/>
      <c r="AF476" s="57"/>
      <c r="AG476" s="57"/>
      <c r="AH476" s="57"/>
      <c r="AI476" s="57"/>
      <c r="AJ476" s="57"/>
      <c r="AK476" s="57"/>
      <c r="AL476" s="57"/>
      <c r="AM476" s="57"/>
      <c r="AN476" s="57"/>
      <c r="AO476" s="57"/>
      <c r="AP476" s="57"/>
      <c r="AQ476" s="57"/>
      <c r="AR476" s="57"/>
      <c r="AS476" s="57"/>
      <c r="AT476" s="57"/>
      <c r="AU476" s="57"/>
      <c r="AV476" s="57"/>
      <c r="AW476" s="57"/>
      <c r="AX476" s="57"/>
      <c r="AY476" s="57"/>
      <c r="AZ476" s="57"/>
      <c r="BA476" s="57"/>
      <c r="BB476" s="57"/>
      <c r="BC476" s="57"/>
      <c r="BD476" s="57"/>
      <c r="BE476" s="57"/>
    </row>
    <row r="477" spans="1:57" ht="24.75" hidden="1" customHeight="1">
      <c r="A477" s="57"/>
      <c r="B477" s="141" t="s">
        <v>509</v>
      </c>
      <c r="C477" s="141" t="s">
        <v>508</v>
      </c>
      <c r="D477" s="162"/>
      <c r="E477" s="42" t="s">
        <v>281</v>
      </c>
      <c r="F477" s="33" t="s">
        <v>380</v>
      </c>
      <c r="G477" s="33">
        <v>1</v>
      </c>
      <c r="H477" s="33" t="s">
        <v>493</v>
      </c>
      <c r="I477" s="33" t="s">
        <v>494</v>
      </c>
      <c r="J477" s="33"/>
      <c r="K477" s="33"/>
      <c r="L477" s="33"/>
      <c r="M477" s="33">
        <v>1</v>
      </c>
      <c r="N477" s="33"/>
      <c r="O477" s="41"/>
      <c r="P477" s="37"/>
      <c r="Q477" s="38" t="s">
        <v>20</v>
      </c>
      <c r="R477" s="34">
        <v>465.29</v>
      </c>
      <c r="S477" s="35">
        <f>R477*M477</f>
        <v>465.29</v>
      </c>
      <c r="T477" s="36">
        <f t="shared" si="308"/>
        <v>465.29</v>
      </c>
      <c r="U477" s="36">
        <f t="shared" si="308"/>
        <v>465.29</v>
      </c>
      <c r="V477" s="143">
        <v>0</v>
      </c>
      <c r="W477" s="144">
        <f>U477*V477</f>
        <v>0</v>
      </c>
      <c r="X477" s="144">
        <f t="shared" si="304"/>
        <v>0</v>
      </c>
      <c r="Y477" s="145">
        <f t="shared" si="305"/>
        <v>0</v>
      </c>
      <c r="Z477" s="145">
        <f t="shared" si="306"/>
        <v>0</v>
      </c>
      <c r="AA477" s="308"/>
      <c r="AB477" s="146">
        <v>0</v>
      </c>
      <c r="AC477" s="146"/>
      <c r="AD477" s="147"/>
      <c r="AE477" s="57"/>
      <c r="AF477" s="57"/>
      <c r="AG477" s="57"/>
      <c r="AH477" s="57"/>
      <c r="AI477" s="57"/>
      <c r="AJ477" s="57"/>
      <c r="AK477" s="57"/>
      <c r="AL477" s="57"/>
      <c r="AM477" s="57"/>
      <c r="AN477" s="57"/>
      <c r="AO477" s="57"/>
      <c r="AP477" s="57"/>
      <c r="AQ477" s="57"/>
      <c r="AR477" s="57"/>
      <c r="AS477" s="57"/>
      <c r="AT477" s="57"/>
      <c r="AU477" s="57"/>
      <c r="AV477" s="57"/>
      <c r="AW477" s="57"/>
      <c r="AX477" s="57"/>
      <c r="AY477" s="57"/>
      <c r="AZ477" s="57"/>
      <c r="BA477" s="57"/>
      <c r="BB477" s="57"/>
      <c r="BC477" s="57"/>
      <c r="BD477" s="57"/>
      <c r="BE477" s="57"/>
    </row>
    <row r="478" spans="1:57" ht="24.75" hidden="1" customHeight="1">
      <c r="A478" s="57"/>
      <c r="B478" s="141" t="s">
        <v>509</v>
      </c>
      <c r="C478" s="141" t="s">
        <v>510</v>
      </c>
      <c r="D478" s="162"/>
      <c r="E478" s="33" t="s">
        <v>281</v>
      </c>
      <c r="F478" s="33" t="s">
        <v>380</v>
      </c>
      <c r="G478" s="33">
        <v>1</v>
      </c>
      <c r="H478" s="33" t="s">
        <v>493</v>
      </c>
      <c r="I478" s="33" t="s">
        <v>494</v>
      </c>
      <c r="J478" s="33"/>
      <c r="K478" s="33"/>
      <c r="L478" s="33"/>
      <c r="M478" s="33">
        <v>1</v>
      </c>
      <c r="N478" s="33">
        <v>406</v>
      </c>
      <c r="O478" s="41"/>
      <c r="P478" s="37"/>
      <c r="Q478" s="38" t="s">
        <v>54</v>
      </c>
      <c r="R478" s="34">
        <v>465.29</v>
      </c>
      <c r="S478" s="35">
        <f>R478*M478</f>
        <v>465.29</v>
      </c>
      <c r="T478" s="36">
        <f t="shared" si="308"/>
        <v>465.29</v>
      </c>
      <c r="U478" s="36">
        <f t="shared" si="308"/>
        <v>465.29</v>
      </c>
      <c r="V478" s="143">
        <v>0</v>
      </c>
      <c r="W478" s="144">
        <f>U478*V478</f>
        <v>0</v>
      </c>
      <c r="X478" s="144">
        <f t="shared" si="304"/>
        <v>0</v>
      </c>
      <c r="Y478" s="145">
        <f t="shared" si="305"/>
        <v>0</v>
      </c>
      <c r="Z478" s="145">
        <f t="shared" si="306"/>
        <v>0</v>
      </c>
      <c r="AA478" s="308"/>
      <c r="AB478" s="146">
        <v>0</v>
      </c>
      <c r="AC478" s="146"/>
      <c r="AD478" s="147"/>
      <c r="AE478" s="57"/>
      <c r="AF478" s="57"/>
      <c r="AG478" s="57"/>
      <c r="AH478" s="57"/>
      <c r="AI478" s="57"/>
      <c r="AJ478" s="57"/>
      <c r="AK478" s="57"/>
      <c r="AL478" s="57"/>
      <c r="AM478" s="57"/>
      <c r="AN478" s="57"/>
      <c r="AO478" s="57"/>
      <c r="AP478" s="57"/>
      <c r="AQ478" s="57"/>
      <c r="AR478" s="57"/>
      <c r="AS478" s="57"/>
      <c r="AT478" s="57"/>
      <c r="AU478" s="57"/>
      <c r="AV478" s="57"/>
      <c r="AW478" s="57"/>
      <c r="AX478" s="57"/>
      <c r="AY478" s="57"/>
      <c r="AZ478" s="57"/>
      <c r="BA478" s="57"/>
      <c r="BB478" s="57"/>
      <c r="BC478" s="57"/>
      <c r="BD478" s="57"/>
      <c r="BE478" s="57"/>
    </row>
    <row r="479" spans="1:57" s="3" customFormat="1" ht="24.75" hidden="1" customHeight="1">
      <c r="A479" s="161"/>
      <c r="B479" s="206"/>
      <c r="C479" s="207" t="s">
        <v>511</v>
      </c>
      <c r="D479" s="208"/>
      <c r="E479" s="297"/>
      <c r="F479" s="297"/>
      <c r="G479" s="297"/>
      <c r="H479" s="297"/>
      <c r="I479" s="297"/>
      <c r="J479" s="297"/>
      <c r="K479" s="297"/>
      <c r="L479" s="297"/>
      <c r="M479" s="297"/>
      <c r="N479" s="297"/>
      <c r="O479" s="297"/>
      <c r="P479" s="49"/>
      <c r="Q479" s="49"/>
      <c r="R479" s="299"/>
      <c r="S479" s="299"/>
      <c r="T479" s="50"/>
      <c r="U479" s="50"/>
      <c r="V479" s="9">
        <v>0</v>
      </c>
      <c r="W479" s="9"/>
      <c r="X479" s="144">
        <f t="shared" si="304"/>
        <v>0</v>
      </c>
      <c r="Y479" s="145">
        <f t="shared" si="305"/>
        <v>0</v>
      </c>
      <c r="Z479" s="145">
        <f t="shared" si="306"/>
        <v>0</v>
      </c>
      <c r="AA479" s="211"/>
      <c r="AB479" s="146">
        <v>0</v>
      </c>
      <c r="AC479" s="146"/>
      <c r="AD479" s="147"/>
      <c r="AE479" s="57"/>
      <c r="AF479" s="161"/>
      <c r="AG479" s="161"/>
      <c r="AH479" s="161"/>
      <c r="AI479" s="161"/>
      <c r="AJ479" s="161"/>
      <c r="AK479" s="161"/>
      <c r="AL479" s="161"/>
      <c r="AM479" s="161"/>
      <c r="AN479" s="161"/>
      <c r="AO479" s="161"/>
      <c r="AP479" s="161"/>
      <c r="AQ479" s="161"/>
      <c r="AR479" s="161"/>
      <c r="AS479" s="161"/>
      <c r="AT479" s="161"/>
      <c r="AU479" s="161"/>
      <c r="AV479" s="161"/>
      <c r="AW479" s="161"/>
      <c r="AX479" s="161"/>
      <c r="AY479" s="161"/>
      <c r="AZ479" s="161"/>
      <c r="BA479" s="161"/>
      <c r="BB479" s="161"/>
      <c r="BC479" s="161"/>
      <c r="BD479" s="161"/>
      <c r="BE479" s="161"/>
    </row>
    <row r="480" spans="1:57" ht="24.75" hidden="1" customHeight="1">
      <c r="A480" s="57"/>
      <c r="B480" s="141" t="s">
        <v>512</v>
      </c>
      <c r="C480" s="141" t="s">
        <v>513</v>
      </c>
      <c r="D480" s="162"/>
      <c r="E480" s="33" t="s">
        <v>281</v>
      </c>
      <c r="F480" s="33" t="s">
        <v>380</v>
      </c>
      <c r="G480" s="33">
        <v>1</v>
      </c>
      <c r="H480" s="33" t="s">
        <v>493</v>
      </c>
      <c r="I480" s="33" t="s">
        <v>494</v>
      </c>
      <c r="J480" s="33"/>
      <c r="K480" s="33"/>
      <c r="L480" s="33"/>
      <c r="M480" s="33">
        <v>1</v>
      </c>
      <c r="N480" s="33">
        <v>588</v>
      </c>
      <c r="O480" s="33"/>
      <c r="P480" s="37"/>
      <c r="Q480" s="38" t="s">
        <v>54</v>
      </c>
      <c r="R480" s="34">
        <v>569.41999999999996</v>
      </c>
      <c r="S480" s="35">
        <f>R480*M480</f>
        <v>569.41999999999996</v>
      </c>
      <c r="T480" s="36">
        <f t="shared" ref="T480:U483" si="309">R480*(1-$C$13)</f>
        <v>569.41999999999996</v>
      </c>
      <c r="U480" s="36">
        <f t="shared" si="309"/>
        <v>569.41999999999996</v>
      </c>
      <c r="V480" s="143">
        <v>0</v>
      </c>
      <c r="W480" s="144">
        <f>U480*V480</f>
        <v>0</v>
      </c>
      <c r="X480" s="144">
        <f t="shared" si="304"/>
        <v>0</v>
      </c>
      <c r="Y480" s="145">
        <f t="shared" si="305"/>
        <v>0</v>
      </c>
      <c r="Z480" s="145">
        <f t="shared" si="306"/>
        <v>0</v>
      </c>
      <c r="AA480" s="308"/>
      <c r="AB480" s="146">
        <v>0</v>
      </c>
      <c r="AC480" s="146"/>
      <c r="AD480" s="147"/>
      <c r="AE480" s="57"/>
      <c r="AF480" s="57"/>
      <c r="AG480" s="57"/>
      <c r="AH480" s="57"/>
      <c r="AI480" s="57"/>
      <c r="AJ480" s="57"/>
      <c r="AK480" s="57"/>
      <c r="AL480" s="57"/>
      <c r="AM480" s="57"/>
      <c r="AN480" s="57"/>
      <c r="AO480" s="57"/>
      <c r="AP480" s="57"/>
      <c r="AQ480" s="57"/>
      <c r="AR480" s="57"/>
      <c r="AS480" s="57"/>
      <c r="AT480" s="57"/>
      <c r="AU480" s="57"/>
      <c r="AV480" s="57"/>
      <c r="AW480" s="57"/>
      <c r="AX480" s="57"/>
      <c r="AY480" s="57"/>
      <c r="AZ480" s="57"/>
      <c r="BA480" s="57"/>
      <c r="BB480" s="57"/>
      <c r="BC480" s="57"/>
      <c r="BD480" s="57"/>
      <c r="BE480" s="57"/>
    </row>
    <row r="481" spans="1:57" ht="24.75" hidden="1" customHeight="1">
      <c r="A481" s="57"/>
      <c r="B481" s="141" t="s">
        <v>514</v>
      </c>
      <c r="C481" s="141" t="s">
        <v>515</v>
      </c>
      <c r="D481" s="162"/>
      <c r="E481" s="33" t="s">
        <v>281</v>
      </c>
      <c r="F481" s="33" t="s">
        <v>380</v>
      </c>
      <c r="G481" s="33">
        <v>1</v>
      </c>
      <c r="H481" s="33" t="s">
        <v>493</v>
      </c>
      <c r="I481" s="33" t="s">
        <v>494</v>
      </c>
      <c r="J481" s="33"/>
      <c r="K481" s="33"/>
      <c r="L481" s="33"/>
      <c r="M481" s="33">
        <v>1</v>
      </c>
      <c r="N481" s="33">
        <v>588</v>
      </c>
      <c r="O481" s="41"/>
      <c r="P481" s="37"/>
      <c r="Q481" s="38" t="s">
        <v>54</v>
      </c>
      <c r="R481" s="34">
        <v>569.41999999999996</v>
      </c>
      <c r="S481" s="35">
        <f>R481*M481</f>
        <v>569.41999999999996</v>
      </c>
      <c r="T481" s="36">
        <f t="shared" si="309"/>
        <v>569.41999999999996</v>
      </c>
      <c r="U481" s="36">
        <f t="shared" si="309"/>
        <v>569.41999999999996</v>
      </c>
      <c r="V481" s="143">
        <v>0</v>
      </c>
      <c r="W481" s="144">
        <f>U481*V481</f>
        <v>0</v>
      </c>
      <c r="X481" s="144">
        <f t="shared" si="304"/>
        <v>0</v>
      </c>
      <c r="Y481" s="145">
        <f t="shared" si="305"/>
        <v>0</v>
      </c>
      <c r="Z481" s="145">
        <f t="shared" si="306"/>
        <v>0</v>
      </c>
      <c r="AA481" s="308"/>
      <c r="AB481" s="146">
        <v>0</v>
      </c>
      <c r="AC481" s="146"/>
      <c r="AD481" s="147"/>
      <c r="AE481" s="57"/>
      <c r="AF481" s="57"/>
      <c r="AG481" s="57"/>
      <c r="AH481" s="57"/>
      <c r="AI481" s="57"/>
      <c r="AJ481" s="57"/>
      <c r="AK481" s="57"/>
      <c r="AL481" s="57"/>
      <c r="AM481" s="57"/>
      <c r="AN481" s="57"/>
      <c r="AO481" s="57"/>
      <c r="AP481" s="57"/>
      <c r="AQ481" s="57"/>
      <c r="AR481" s="57"/>
      <c r="AS481" s="57"/>
      <c r="AT481" s="57"/>
      <c r="AU481" s="57"/>
      <c r="AV481" s="57"/>
      <c r="AW481" s="57"/>
      <c r="AX481" s="57"/>
      <c r="AY481" s="57"/>
      <c r="AZ481" s="57"/>
      <c r="BA481" s="57"/>
      <c r="BB481" s="57"/>
      <c r="BC481" s="57"/>
      <c r="BD481" s="57"/>
      <c r="BE481" s="57"/>
    </row>
    <row r="482" spans="1:57" ht="24.75" hidden="1" customHeight="1">
      <c r="A482" s="57"/>
      <c r="B482" s="141" t="s">
        <v>516</v>
      </c>
      <c r="C482" s="141" t="s">
        <v>517</v>
      </c>
      <c r="D482" s="162"/>
      <c r="E482" s="33" t="s">
        <v>281</v>
      </c>
      <c r="F482" s="33" t="s">
        <v>380</v>
      </c>
      <c r="G482" s="33">
        <v>1</v>
      </c>
      <c r="H482" s="33" t="s">
        <v>493</v>
      </c>
      <c r="I482" s="33" t="s">
        <v>494</v>
      </c>
      <c r="J482" s="33"/>
      <c r="K482" s="33"/>
      <c r="L482" s="33"/>
      <c r="M482" s="33">
        <v>1</v>
      </c>
      <c r="N482" s="33">
        <v>579</v>
      </c>
      <c r="O482" s="41"/>
      <c r="P482" s="37"/>
      <c r="Q482" s="38" t="s">
        <v>54</v>
      </c>
      <c r="R482" s="34">
        <v>569.41999999999996</v>
      </c>
      <c r="S482" s="35">
        <f>R482*M482</f>
        <v>569.41999999999996</v>
      </c>
      <c r="T482" s="36">
        <f t="shared" si="309"/>
        <v>569.41999999999996</v>
      </c>
      <c r="U482" s="36">
        <f t="shared" si="309"/>
        <v>569.41999999999996</v>
      </c>
      <c r="V482" s="143">
        <v>0</v>
      </c>
      <c r="W482" s="144">
        <f>U482*V482</f>
        <v>0</v>
      </c>
      <c r="X482" s="144">
        <f t="shared" si="304"/>
        <v>0</v>
      </c>
      <c r="Y482" s="145">
        <f t="shared" si="305"/>
        <v>0</v>
      </c>
      <c r="Z482" s="145">
        <f t="shared" si="306"/>
        <v>0</v>
      </c>
      <c r="AA482" s="309"/>
      <c r="AB482" s="146">
        <v>0</v>
      </c>
      <c r="AC482" s="146"/>
      <c r="AD482" s="147"/>
      <c r="AE482" s="57"/>
      <c r="AF482" s="57"/>
      <c r="AG482" s="57"/>
      <c r="AH482" s="57"/>
      <c r="AI482" s="57"/>
      <c r="AJ482" s="57"/>
      <c r="AK482" s="57"/>
      <c r="AL482" s="57"/>
      <c r="AM482" s="57"/>
      <c r="AN482" s="57"/>
      <c r="AO482" s="57"/>
      <c r="AP482" s="57"/>
      <c r="AQ482" s="57"/>
      <c r="AR482" s="57"/>
      <c r="AS482" s="57"/>
      <c r="AT482" s="57"/>
      <c r="AU482" s="57"/>
      <c r="AV482" s="57"/>
      <c r="AW482" s="57"/>
      <c r="AX482" s="57"/>
      <c r="AY482" s="57"/>
      <c r="AZ482" s="57"/>
      <c r="BA482" s="57"/>
      <c r="BB482" s="57"/>
      <c r="BC482" s="57"/>
      <c r="BD482" s="57"/>
      <c r="BE482" s="57"/>
    </row>
    <row r="483" spans="1:57" ht="24.75" hidden="1" customHeight="1">
      <c r="A483" s="57"/>
      <c r="B483" s="141" t="s">
        <v>518</v>
      </c>
      <c r="C483" s="141" t="s">
        <v>519</v>
      </c>
      <c r="D483" s="162"/>
      <c r="E483" s="33" t="s">
        <v>281</v>
      </c>
      <c r="F483" s="33" t="s">
        <v>380</v>
      </c>
      <c r="G483" s="33">
        <v>1</v>
      </c>
      <c r="H483" s="33" t="s">
        <v>493</v>
      </c>
      <c r="I483" s="33" t="s">
        <v>494</v>
      </c>
      <c r="J483" s="33"/>
      <c r="K483" s="33"/>
      <c r="L483" s="33"/>
      <c r="M483" s="33">
        <v>1</v>
      </c>
      <c r="N483" s="33">
        <v>617</v>
      </c>
      <c r="O483" s="41"/>
      <c r="P483" s="37"/>
      <c r="Q483" s="38" t="s">
        <v>27</v>
      </c>
      <c r="R483" s="34">
        <v>569.41999999999996</v>
      </c>
      <c r="S483" s="35">
        <f>R483*M483</f>
        <v>569.41999999999996</v>
      </c>
      <c r="T483" s="36">
        <f t="shared" si="309"/>
        <v>569.41999999999996</v>
      </c>
      <c r="U483" s="36">
        <f t="shared" si="309"/>
        <v>569.41999999999996</v>
      </c>
      <c r="V483" s="143">
        <v>0</v>
      </c>
      <c r="W483" s="144">
        <f>U483*V483</f>
        <v>0</v>
      </c>
      <c r="X483" s="144">
        <f t="shared" si="304"/>
        <v>0</v>
      </c>
      <c r="Y483" s="145">
        <f t="shared" si="305"/>
        <v>0</v>
      </c>
      <c r="Z483" s="145">
        <f t="shared" si="306"/>
        <v>0</v>
      </c>
      <c r="AA483" s="308"/>
      <c r="AB483" s="146">
        <v>0</v>
      </c>
      <c r="AC483" s="146"/>
      <c r="AD483" s="147"/>
      <c r="AE483" s="57"/>
      <c r="AF483" s="57"/>
      <c r="AG483" s="57"/>
      <c r="AH483" s="57"/>
      <c r="AI483" s="57"/>
      <c r="AJ483" s="57"/>
      <c r="AK483" s="57"/>
      <c r="AL483" s="57"/>
      <c r="AM483" s="57"/>
      <c r="AN483" s="57"/>
      <c r="AO483" s="57"/>
      <c r="AP483" s="57"/>
      <c r="AQ483" s="57"/>
      <c r="AR483" s="57"/>
      <c r="AS483" s="57"/>
      <c r="AT483" s="57"/>
      <c r="AU483" s="57"/>
      <c r="AV483" s="57"/>
      <c r="AW483" s="57"/>
      <c r="AX483" s="57"/>
      <c r="AY483" s="57"/>
      <c r="AZ483" s="57"/>
      <c r="BA483" s="57"/>
      <c r="BB483" s="57"/>
      <c r="BC483" s="57"/>
      <c r="BD483" s="57"/>
      <c r="BE483" s="57"/>
    </row>
    <row r="484" spans="1:57" s="3" customFormat="1" ht="24.75" hidden="1" customHeight="1">
      <c r="A484" s="161"/>
      <c r="B484" s="207"/>
      <c r="C484" s="207" t="s">
        <v>520</v>
      </c>
      <c r="D484" s="208"/>
      <c r="E484" s="297"/>
      <c r="F484" s="297"/>
      <c r="G484" s="297"/>
      <c r="H484" s="297"/>
      <c r="I484" s="297"/>
      <c r="J484" s="297"/>
      <c r="K484" s="297"/>
      <c r="L484" s="297"/>
      <c r="M484" s="297"/>
      <c r="N484" s="297"/>
      <c r="O484" s="297"/>
      <c r="P484" s="49"/>
      <c r="Q484" s="49"/>
      <c r="R484" s="299"/>
      <c r="S484" s="299"/>
      <c r="T484" s="50"/>
      <c r="U484" s="50"/>
      <c r="V484" s="9">
        <v>0</v>
      </c>
      <c r="W484" s="9"/>
      <c r="X484" s="144">
        <f t="shared" si="304"/>
        <v>0</v>
      </c>
      <c r="Y484" s="145">
        <f t="shared" si="305"/>
        <v>0</v>
      </c>
      <c r="Z484" s="145">
        <f t="shared" si="306"/>
        <v>0</v>
      </c>
      <c r="AA484" s="308"/>
      <c r="AB484" s="146">
        <v>0</v>
      </c>
      <c r="AC484" s="146"/>
      <c r="AD484" s="147"/>
      <c r="AE484" s="57"/>
      <c r="AF484" s="161"/>
      <c r="AG484" s="161"/>
      <c r="AH484" s="161"/>
      <c r="AI484" s="161"/>
      <c r="AJ484" s="161"/>
      <c r="AK484" s="161"/>
      <c r="AL484" s="161"/>
      <c r="AM484" s="161"/>
      <c r="AN484" s="161"/>
      <c r="AO484" s="161"/>
      <c r="AP484" s="161"/>
      <c r="AQ484" s="161"/>
      <c r="AR484" s="161"/>
      <c r="AS484" s="161"/>
      <c r="AT484" s="161"/>
      <c r="AU484" s="161"/>
      <c r="AV484" s="161"/>
      <c r="AW484" s="161"/>
      <c r="AX484" s="161"/>
      <c r="AY484" s="161"/>
      <c r="AZ484" s="161"/>
      <c r="BA484" s="161"/>
      <c r="BB484" s="161"/>
      <c r="BC484" s="161"/>
      <c r="BD484" s="161"/>
      <c r="BE484" s="161"/>
    </row>
    <row r="485" spans="1:57" ht="24.75" hidden="1" customHeight="1">
      <c r="A485" s="57"/>
      <c r="B485" s="141" t="s">
        <v>521</v>
      </c>
      <c r="C485" s="141" t="s">
        <v>522</v>
      </c>
      <c r="D485" s="162"/>
      <c r="E485" s="33" t="s">
        <v>281</v>
      </c>
      <c r="F485" s="33" t="s">
        <v>380</v>
      </c>
      <c r="G485" s="33">
        <v>1</v>
      </c>
      <c r="H485" s="33" t="s">
        <v>493</v>
      </c>
      <c r="I485" s="33" t="s">
        <v>494</v>
      </c>
      <c r="J485" s="33"/>
      <c r="K485" s="33"/>
      <c r="L485" s="33"/>
      <c r="M485" s="33">
        <v>1</v>
      </c>
      <c r="N485" s="33">
        <v>586</v>
      </c>
      <c r="O485" s="41"/>
      <c r="P485" s="37"/>
      <c r="Q485" s="38" t="s">
        <v>54</v>
      </c>
      <c r="R485" s="34">
        <v>496.69</v>
      </c>
      <c r="S485" s="35">
        <f>R485*M485</f>
        <v>496.69</v>
      </c>
      <c r="T485" s="36">
        <f>R485*(1-$C$13)</f>
        <v>496.69</v>
      </c>
      <c r="U485" s="36">
        <f>S485*(1-$C$13)</f>
        <v>496.69</v>
      </c>
      <c r="V485" s="143">
        <v>0</v>
      </c>
      <c r="W485" s="144">
        <f>U485*V485</f>
        <v>0</v>
      </c>
      <c r="X485" s="144">
        <f t="shared" si="304"/>
        <v>0</v>
      </c>
      <c r="Y485" s="145">
        <f t="shared" si="305"/>
        <v>0</v>
      </c>
      <c r="Z485" s="145">
        <f t="shared" si="306"/>
        <v>0</v>
      </c>
      <c r="AA485" s="308"/>
      <c r="AB485" s="146">
        <v>0</v>
      </c>
      <c r="AC485" s="146"/>
      <c r="AD485" s="147"/>
      <c r="AE485" s="57"/>
      <c r="AF485" s="57"/>
      <c r="AG485" s="57"/>
      <c r="AH485" s="57"/>
      <c r="AI485" s="57"/>
      <c r="AJ485" s="57"/>
      <c r="AK485" s="57"/>
      <c r="AL485" s="57"/>
      <c r="AM485" s="57"/>
      <c r="AN485" s="57"/>
      <c r="AO485" s="57"/>
      <c r="AP485" s="57"/>
      <c r="AQ485" s="57"/>
      <c r="AR485" s="57"/>
      <c r="AS485" s="57"/>
      <c r="AT485" s="57"/>
      <c r="AU485" s="57"/>
      <c r="AV485" s="57"/>
      <c r="AW485" s="57"/>
      <c r="AX485" s="57"/>
      <c r="AY485" s="57"/>
      <c r="AZ485" s="57"/>
      <c r="BA485" s="57"/>
      <c r="BB485" s="57"/>
      <c r="BC485" s="57"/>
      <c r="BD485" s="57"/>
      <c r="BE485" s="57"/>
    </row>
    <row r="486" spans="1:57" s="3" customFormat="1" ht="24.75" hidden="1" customHeight="1">
      <c r="A486" s="161"/>
      <c r="B486" s="206"/>
      <c r="C486" s="207" t="s">
        <v>523</v>
      </c>
      <c r="D486" s="208"/>
      <c r="E486" s="297"/>
      <c r="F486" s="297"/>
      <c r="G486" s="297"/>
      <c r="H486" s="297"/>
      <c r="I486" s="297"/>
      <c r="J486" s="297"/>
      <c r="K486" s="297"/>
      <c r="L486" s="297"/>
      <c r="M486" s="297"/>
      <c r="N486" s="297"/>
      <c r="O486" s="297"/>
      <c r="P486" s="49"/>
      <c r="Q486" s="49"/>
      <c r="R486" s="299"/>
      <c r="S486" s="299"/>
      <c r="T486" s="50"/>
      <c r="U486" s="50"/>
      <c r="V486" s="9">
        <v>0</v>
      </c>
      <c r="W486" s="9"/>
      <c r="X486" s="144">
        <f t="shared" si="304"/>
        <v>0</v>
      </c>
      <c r="Y486" s="145">
        <f t="shared" si="305"/>
        <v>0</v>
      </c>
      <c r="Z486" s="145">
        <f t="shared" si="306"/>
        <v>0</v>
      </c>
      <c r="AA486" s="308"/>
      <c r="AB486" s="146">
        <v>0</v>
      </c>
      <c r="AC486" s="146"/>
      <c r="AD486" s="147"/>
      <c r="AE486" s="57"/>
      <c r="AF486" s="161"/>
      <c r="AG486" s="161"/>
      <c r="AH486" s="161"/>
      <c r="AI486" s="161"/>
      <c r="AJ486" s="161"/>
      <c r="AK486" s="161"/>
      <c r="AL486" s="161"/>
      <c r="AM486" s="161"/>
      <c r="AN486" s="161"/>
      <c r="AO486" s="161"/>
      <c r="AP486" s="161"/>
      <c r="AQ486" s="161"/>
      <c r="AR486" s="161"/>
      <c r="AS486" s="161"/>
      <c r="AT486" s="161"/>
      <c r="AU486" s="161"/>
      <c r="AV486" s="161"/>
      <c r="AW486" s="161"/>
      <c r="AX486" s="161"/>
      <c r="AY486" s="161"/>
      <c r="AZ486" s="161"/>
      <c r="BA486" s="161"/>
      <c r="BB486" s="161"/>
      <c r="BC486" s="161"/>
      <c r="BD486" s="161"/>
      <c r="BE486" s="161"/>
    </row>
    <row r="487" spans="1:57" ht="24.75" hidden="1" customHeight="1">
      <c r="A487" s="57"/>
      <c r="B487" s="141" t="s">
        <v>524</v>
      </c>
      <c r="C487" s="141" t="s">
        <v>525</v>
      </c>
      <c r="D487" s="162"/>
      <c r="E487" s="33" t="s">
        <v>281</v>
      </c>
      <c r="F487" s="33" t="s">
        <v>380</v>
      </c>
      <c r="G487" s="33">
        <v>1</v>
      </c>
      <c r="H487" s="33" t="s">
        <v>493</v>
      </c>
      <c r="I487" s="33" t="s">
        <v>494</v>
      </c>
      <c r="J487" s="33"/>
      <c r="K487" s="33"/>
      <c r="L487" s="33"/>
      <c r="M487" s="33">
        <v>1</v>
      </c>
      <c r="N487" s="33">
        <v>583</v>
      </c>
      <c r="O487" s="41"/>
      <c r="P487" s="37"/>
      <c r="Q487" s="38" t="s">
        <v>54</v>
      </c>
      <c r="R487" s="34">
        <v>465.29</v>
      </c>
      <c r="S487" s="35">
        <f>R487*M487</f>
        <v>465.29</v>
      </c>
      <c r="T487" s="36">
        <f>R487*(1-$C$13)</f>
        <v>465.29</v>
      </c>
      <c r="U487" s="36">
        <f>S487*(1-$C$13)</f>
        <v>465.29</v>
      </c>
      <c r="V487" s="143">
        <v>0</v>
      </c>
      <c r="W487" s="144">
        <f>U487*V487</f>
        <v>0</v>
      </c>
      <c r="X487" s="144">
        <f t="shared" si="304"/>
        <v>0</v>
      </c>
      <c r="Y487" s="145">
        <f t="shared" si="305"/>
        <v>0</v>
      </c>
      <c r="Z487" s="145">
        <f t="shared" si="306"/>
        <v>0</v>
      </c>
      <c r="AA487" s="308"/>
      <c r="AB487" s="146">
        <v>0</v>
      </c>
      <c r="AC487" s="146"/>
      <c r="AD487" s="147"/>
      <c r="AE487" s="57"/>
      <c r="AF487" s="57"/>
      <c r="AG487" s="57"/>
      <c r="AH487" s="57"/>
      <c r="AI487" s="57"/>
      <c r="AJ487" s="57"/>
      <c r="AK487" s="57"/>
      <c r="AL487" s="57"/>
      <c r="AM487" s="57"/>
      <c r="AN487" s="57"/>
      <c r="AO487" s="57"/>
      <c r="AP487" s="57"/>
      <c r="AQ487" s="57"/>
      <c r="AR487" s="57"/>
      <c r="AS487" s="57"/>
      <c r="AT487" s="57"/>
      <c r="AU487" s="57"/>
      <c r="AV487" s="57"/>
      <c r="AW487" s="57"/>
      <c r="AX487" s="57"/>
      <c r="AY487" s="57"/>
      <c r="AZ487" s="57"/>
      <c r="BA487" s="57"/>
      <c r="BB487" s="57"/>
      <c r="BC487" s="57"/>
      <c r="BD487" s="57"/>
      <c r="BE487" s="57"/>
    </row>
    <row r="488" spans="1:57" ht="24.75" hidden="1" customHeight="1">
      <c r="A488" s="57"/>
      <c r="B488" s="209"/>
      <c r="C488" s="207" t="s">
        <v>526</v>
      </c>
      <c r="D488" s="9"/>
      <c r="E488" s="300"/>
      <c r="F488" s="300"/>
      <c r="G488" s="300"/>
      <c r="H488" s="300"/>
      <c r="I488" s="300"/>
      <c r="J488" s="300"/>
      <c r="K488" s="300"/>
      <c r="L488" s="300"/>
      <c r="M488" s="300"/>
      <c r="N488" s="300"/>
      <c r="O488" s="300"/>
      <c r="P488" s="301"/>
      <c r="Q488" s="49"/>
      <c r="R488" s="299"/>
      <c r="S488" s="299"/>
      <c r="T488" s="50"/>
      <c r="U488" s="50"/>
      <c r="V488" s="9">
        <v>0</v>
      </c>
      <c r="W488" s="9"/>
      <c r="X488" s="144">
        <f t="shared" si="304"/>
        <v>0</v>
      </c>
      <c r="Y488" s="145">
        <f t="shared" si="305"/>
        <v>0</v>
      </c>
      <c r="Z488" s="145">
        <f t="shared" si="306"/>
        <v>0</v>
      </c>
      <c r="AA488" s="211"/>
      <c r="AB488" s="146">
        <v>0</v>
      </c>
      <c r="AC488" s="146"/>
      <c r="AD488" s="147"/>
      <c r="AE488" s="57"/>
      <c r="AF488" s="57"/>
      <c r="AG488" s="57"/>
      <c r="AH488" s="57"/>
      <c r="AI488" s="57"/>
      <c r="AJ488" s="57"/>
      <c r="AK488" s="57"/>
      <c r="AL488" s="57"/>
      <c r="AM488" s="57"/>
      <c r="AN488" s="57"/>
      <c r="AO488" s="57"/>
      <c r="AP488" s="57"/>
      <c r="AQ488" s="57"/>
      <c r="AR488" s="57"/>
      <c r="AS488" s="57"/>
      <c r="AT488" s="57"/>
      <c r="AU488" s="57"/>
      <c r="AV488" s="57"/>
      <c r="AW488" s="57"/>
      <c r="AX488" s="57"/>
      <c r="AY488" s="57"/>
      <c r="AZ488" s="57"/>
      <c r="BA488" s="57"/>
      <c r="BB488" s="57"/>
      <c r="BC488" s="57"/>
      <c r="BD488" s="57"/>
      <c r="BE488" s="57"/>
    </row>
    <row r="489" spans="1:57" ht="24.75" hidden="1" customHeight="1">
      <c r="A489" s="57"/>
      <c r="B489" s="141" t="s">
        <v>527</v>
      </c>
      <c r="C489" s="141" t="s">
        <v>528</v>
      </c>
      <c r="D489" s="162"/>
      <c r="E489" s="33" t="s">
        <v>281</v>
      </c>
      <c r="F489" s="33" t="s">
        <v>380</v>
      </c>
      <c r="G489" s="33">
        <v>1</v>
      </c>
      <c r="H489" s="33" t="s">
        <v>493</v>
      </c>
      <c r="I489" s="33" t="s">
        <v>494</v>
      </c>
      <c r="J489" s="33"/>
      <c r="K489" s="33"/>
      <c r="L489" s="33"/>
      <c r="M489" s="33">
        <v>1</v>
      </c>
      <c r="N489" s="33"/>
      <c r="O489" s="33"/>
      <c r="P489" s="37"/>
      <c r="Q489" s="38" t="s">
        <v>54</v>
      </c>
      <c r="R489" s="34">
        <v>673.55</v>
      </c>
      <c r="S489" s="35">
        <f>R489*M489</f>
        <v>673.55</v>
      </c>
      <c r="T489" s="36">
        <f t="shared" ref="T489:U493" si="310">R489*(1-$C$13)</f>
        <v>673.55</v>
      </c>
      <c r="U489" s="36">
        <f t="shared" si="310"/>
        <v>673.55</v>
      </c>
      <c r="V489" s="143">
        <v>0</v>
      </c>
      <c r="W489" s="144">
        <f>U489*V489</f>
        <v>0</v>
      </c>
      <c r="X489" s="144">
        <f t="shared" si="304"/>
        <v>0</v>
      </c>
      <c r="Y489" s="145">
        <f t="shared" si="305"/>
        <v>0</v>
      </c>
      <c r="Z489" s="145">
        <f t="shared" si="306"/>
        <v>0</v>
      </c>
      <c r="AA489" s="211"/>
      <c r="AB489" s="146">
        <v>0</v>
      </c>
      <c r="AC489" s="146"/>
      <c r="AD489" s="147"/>
      <c r="AE489" s="57"/>
      <c r="AF489" s="57"/>
      <c r="AG489" s="57"/>
      <c r="AH489" s="57"/>
      <c r="AI489" s="57"/>
      <c r="AJ489" s="57"/>
      <c r="AK489" s="57"/>
      <c r="AL489" s="57"/>
      <c r="AM489" s="57"/>
      <c r="AN489" s="57"/>
      <c r="AO489" s="57"/>
      <c r="AP489" s="57"/>
      <c r="AQ489" s="57"/>
      <c r="AR489" s="57"/>
      <c r="AS489" s="57"/>
      <c r="AT489" s="57"/>
      <c r="AU489" s="57"/>
      <c r="AV489" s="57"/>
      <c r="AW489" s="57"/>
      <c r="AX489" s="57"/>
      <c r="AY489" s="57"/>
      <c r="AZ489" s="57"/>
      <c r="BA489" s="57"/>
      <c r="BB489" s="57"/>
      <c r="BC489" s="57"/>
      <c r="BD489" s="57"/>
      <c r="BE489" s="57"/>
    </row>
    <row r="490" spans="1:57" ht="24.75" hidden="1" customHeight="1">
      <c r="A490" s="57"/>
      <c r="B490" s="141" t="s">
        <v>529</v>
      </c>
      <c r="C490" s="141" t="s">
        <v>530</v>
      </c>
      <c r="D490" s="162"/>
      <c r="E490" s="33" t="s">
        <v>281</v>
      </c>
      <c r="F490" s="33" t="s">
        <v>380</v>
      </c>
      <c r="G490" s="33">
        <v>1</v>
      </c>
      <c r="H490" s="33" t="s">
        <v>493</v>
      </c>
      <c r="I490" s="33" t="s">
        <v>494</v>
      </c>
      <c r="J490" s="33"/>
      <c r="K490" s="33"/>
      <c r="L490" s="33"/>
      <c r="M490" s="33">
        <v>1</v>
      </c>
      <c r="N490" s="33"/>
      <c r="O490" s="41"/>
      <c r="P490" s="37"/>
      <c r="Q490" s="38" t="s">
        <v>54</v>
      </c>
      <c r="R490" s="34">
        <v>465.29</v>
      </c>
      <c r="S490" s="35">
        <f>R490*M490</f>
        <v>465.29</v>
      </c>
      <c r="T490" s="36">
        <f t="shared" si="310"/>
        <v>465.29</v>
      </c>
      <c r="U490" s="36">
        <f t="shared" si="310"/>
        <v>465.29</v>
      </c>
      <c r="V490" s="143">
        <v>0</v>
      </c>
      <c r="W490" s="144">
        <f>U490*V490</f>
        <v>0</v>
      </c>
      <c r="X490" s="144">
        <f t="shared" si="304"/>
        <v>0</v>
      </c>
      <c r="Y490" s="145">
        <f t="shared" si="305"/>
        <v>0</v>
      </c>
      <c r="Z490" s="145">
        <f t="shared" si="306"/>
        <v>0</v>
      </c>
      <c r="AA490" s="211"/>
      <c r="AB490" s="146">
        <v>0</v>
      </c>
      <c r="AC490" s="146"/>
      <c r="AD490" s="147"/>
      <c r="AE490" s="57"/>
      <c r="AF490" s="57"/>
      <c r="AG490" s="57"/>
      <c r="AH490" s="57"/>
      <c r="AI490" s="57"/>
      <c r="AJ490" s="57"/>
      <c r="AK490" s="57"/>
      <c r="AL490" s="57"/>
      <c r="AM490" s="57"/>
      <c r="AN490" s="57"/>
      <c r="AO490" s="57"/>
      <c r="AP490" s="57"/>
      <c r="AQ490" s="57"/>
      <c r="AR490" s="57"/>
      <c r="AS490" s="57"/>
      <c r="AT490" s="57"/>
      <c r="AU490" s="57"/>
      <c r="AV490" s="57"/>
      <c r="AW490" s="57"/>
      <c r="AX490" s="57"/>
      <c r="AY490" s="57"/>
      <c r="AZ490" s="57"/>
      <c r="BA490" s="57"/>
      <c r="BB490" s="57"/>
      <c r="BC490" s="57"/>
      <c r="BD490" s="57"/>
      <c r="BE490" s="57"/>
    </row>
    <row r="491" spans="1:57" ht="24.75" hidden="1" customHeight="1">
      <c r="A491" s="57"/>
      <c r="B491" s="141" t="s">
        <v>531</v>
      </c>
      <c r="C491" s="141" t="s">
        <v>532</v>
      </c>
      <c r="D491" s="162"/>
      <c r="E491" s="33" t="s">
        <v>281</v>
      </c>
      <c r="F491" s="33" t="s">
        <v>380</v>
      </c>
      <c r="G491" s="33">
        <v>1</v>
      </c>
      <c r="H491" s="33" t="s">
        <v>493</v>
      </c>
      <c r="I491" s="33" t="s">
        <v>494</v>
      </c>
      <c r="J491" s="33"/>
      <c r="K491" s="33"/>
      <c r="L491" s="33"/>
      <c r="M491" s="33"/>
      <c r="N491" s="33"/>
      <c r="O491" s="41"/>
      <c r="P491" s="37"/>
      <c r="Q491" s="38" t="s">
        <v>20</v>
      </c>
      <c r="R491" s="34">
        <v>223.14</v>
      </c>
      <c r="S491" s="35">
        <f>R491*M491</f>
        <v>0</v>
      </c>
      <c r="T491" s="36">
        <f t="shared" si="310"/>
        <v>223.14</v>
      </c>
      <c r="U491" s="36">
        <f t="shared" si="310"/>
        <v>0</v>
      </c>
      <c r="V491" s="143">
        <v>0</v>
      </c>
      <c r="W491" s="144">
        <f>U491*V491</f>
        <v>0</v>
      </c>
      <c r="X491" s="144">
        <f t="shared" si="304"/>
        <v>0</v>
      </c>
      <c r="Y491" s="145">
        <f t="shared" si="305"/>
        <v>0</v>
      </c>
      <c r="Z491" s="145">
        <f t="shared" si="306"/>
        <v>0</v>
      </c>
      <c r="AA491" s="211"/>
      <c r="AB491" s="146">
        <v>0</v>
      </c>
      <c r="AC491" s="146"/>
      <c r="AD491" s="147"/>
      <c r="AE491" s="57"/>
      <c r="AF491" s="57"/>
      <c r="AG491" s="57"/>
      <c r="AH491" s="57"/>
      <c r="AI491" s="57"/>
      <c r="AJ491" s="57"/>
      <c r="AK491" s="57"/>
      <c r="AL491" s="57"/>
      <c r="AM491" s="57"/>
      <c r="AN491" s="57"/>
      <c r="AO491" s="57"/>
      <c r="AP491" s="57"/>
      <c r="AQ491" s="57"/>
      <c r="AR491" s="57"/>
      <c r="AS491" s="57"/>
      <c r="AT491" s="57"/>
      <c r="AU491" s="57"/>
      <c r="AV491" s="57"/>
      <c r="AW491" s="57"/>
      <c r="AX491" s="57"/>
      <c r="AY491" s="57"/>
      <c r="AZ491" s="57"/>
      <c r="BA491" s="57"/>
      <c r="BB491" s="57"/>
      <c r="BC491" s="57"/>
      <c r="BD491" s="57"/>
      <c r="BE491" s="57"/>
    </row>
    <row r="492" spans="1:57" ht="24.75" hidden="1" customHeight="1">
      <c r="A492" s="57"/>
      <c r="B492" s="141" t="s">
        <v>533</v>
      </c>
      <c r="C492" s="141" t="s">
        <v>534</v>
      </c>
      <c r="D492" s="162"/>
      <c r="E492" s="33" t="s">
        <v>281</v>
      </c>
      <c r="F492" s="33" t="s">
        <v>380</v>
      </c>
      <c r="G492" s="33">
        <v>1</v>
      </c>
      <c r="H492" s="33" t="s">
        <v>493</v>
      </c>
      <c r="I492" s="33" t="s">
        <v>494</v>
      </c>
      <c r="J492" s="33"/>
      <c r="K492" s="33"/>
      <c r="L492" s="33"/>
      <c r="M492" s="33">
        <v>1</v>
      </c>
      <c r="N492" s="33"/>
      <c r="O492" s="41"/>
      <c r="P492" s="37"/>
      <c r="Q492" s="38" t="s">
        <v>54</v>
      </c>
      <c r="R492" s="34">
        <v>465.29</v>
      </c>
      <c r="S492" s="35">
        <f>R492*M492</f>
        <v>465.29</v>
      </c>
      <c r="T492" s="36">
        <f t="shared" si="310"/>
        <v>465.29</v>
      </c>
      <c r="U492" s="36">
        <f t="shared" si="310"/>
        <v>465.29</v>
      </c>
      <c r="V492" s="143">
        <v>0</v>
      </c>
      <c r="W492" s="144">
        <f>U492*V492</f>
        <v>0</v>
      </c>
      <c r="X492" s="144">
        <f t="shared" si="304"/>
        <v>0</v>
      </c>
      <c r="Y492" s="145">
        <f t="shared" si="305"/>
        <v>0</v>
      </c>
      <c r="Z492" s="145">
        <f t="shared" si="306"/>
        <v>0</v>
      </c>
      <c r="AA492" s="211"/>
      <c r="AB492" s="146">
        <v>0</v>
      </c>
      <c r="AC492" s="146"/>
      <c r="AD492" s="147"/>
      <c r="AE492" s="57"/>
      <c r="AF492" s="57"/>
      <c r="AG492" s="57"/>
      <c r="AH492" s="57"/>
      <c r="AI492" s="57"/>
      <c r="AJ492" s="57"/>
      <c r="AK492" s="57"/>
      <c r="AL492" s="57"/>
      <c r="AM492" s="57"/>
      <c r="AN492" s="57"/>
      <c r="AO492" s="57"/>
      <c r="AP492" s="57"/>
      <c r="AQ492" s="57"/>
      <c r="AR492" s="57"/>
      <c r="AS492" s="57"/>
      <c r="AT492" s="57"/>
      <c r="AU492" s="57"/>
      <c r="AV492" s="57"/>
      <c r="AW492" s="57"/>
      <c r="AX492" s="57"/>
      <c r="AY492" s="57"/>
      <c r="AZ492" s="57"/>
      <c r="BA492" s="57"/>
      <c r="BB492" s="57"/>
      <c r="BC492" s="57"/>
      <c r="BD492" s="57"/>
      <c r="BE492" s="57"/>
    </row>
    <row r="493" spans="1:57" ht="24.75" hidden="1" customHeight="1">
      <c r="A493" s="57"/>
      <c r="B493" s="141" t="s">
        <v>535</v>
      </c>
      <c r="C493" s="141" t="s">
        <v>536</v>
      </c>
      <c r="D493" s="162"/>
      <c r="E493" s="33" t="s">
        <v>281</v>
      </c>
      <c r="F493" s="33" t="s">
        <v>380</v>
      </c>
      <c r="G493" s="33">
        <v>1</v>
      </c>
      <c r="H493" s="33" t="s">
        <v>493</v>
      </c>
      <c r="I493" s="33" t="s">
        <v>494</v>
      </c>
      <c r="J493" s="33"/>
      <c r="K493" s="33"/>
      <c r="L493" s="33"/>
      <c r="M493" s="33"/>
      <c r="N493" s="33"/>
      <c r="O493" s="41"/>
      <c r="P493" s="37"/>
      <c r="Q493" s="38" t="s">
        <v>20</v>
      </c>
      <c r="R493" s="34">
        <v>469.42</v>
      </c>
      <c r="S493" s="35">
        <f>R493*M493</f>
        <v>0</v>
      </c>
      <c r="T493" s="36">
        <f t="shared" si="310"/>
        <v>469.42</v>
      </c>
      <c r="U493" s="36">
        <f t="shared" si="310"/>
        <v>0</v>
      </c>
      <c r="V493" s="143">
        <v>0</v>
      </c>
      <c r="W493" s="144">
        <f>U493*V493</f>
        <v>0</v>
      </c>
      <c r="X493" s="144">
        <f t="shared" si="304"/>
        <v>0</v>
      </c>
      <c r="Y493" s="145">
        <f t="shared" si="305"/>
        <v>0</v>
      </c>
      <c r="Z493" s="145">
        <f t="shared" si="306"/>
        <v>0</v>
      </c>
      <c r="AA493" s="211"/>
      <c r="AB493" s="146">
        <v>0</v>
      </c>
      <c r="AC493" s="146"/>
      <c r="AD493" s="147"/>
      <c r="AE493" s="57"/>
      <c r="AF493" s="57"/>
      <c r="AG493" s="57"/>
      <c r="AH493" s="57"/>
      <c r="AI493" s="57"/>
      <c r="AJ493" s="57"/>
      <c r="AK493" s="57"/>
      <c r="AL493" s="57"/>
      <c r="AM493" s="57"/>
      <c r="AN493" s="57"/>
      <c r="AO493" s="57"/>
      <c r="AP493" s="57"/>
      <c r="AQ493" s="57"/>
      <c r="AR493" s="57"/>
      <c r="AS493" s="57"/>
      <c r="AT493" s="57"/>
      <c r="AU493" s="57"/>
      <c r="AV493" s="57"/>
      <c r="AW493" s="57"/>
      <c r="AX493" s="57"/>
      <c r="AY493" s="57"/>
      <c r="AZ493" s="57"/>
      <c r="BA493" s="57"/>
      <c r="BB493" s="57"/>
      <c r="BC493" s="57"/>
      <c r="BD493" s="57"/>
      <c r="BE493" s="57"/>
    </row>
    <row r="494" spans="1:57" ht="24.75" customHeight="1">
      <c r="A494" s="57"/>
      <c r="B494" s="158" t="s">
        <v>1219</v>
      </c>
      <c r="C494" s="158"/>
      <c r="D494" s="159"/>
      <c r="E494" s="31"/>
      <c r="F494" s="31"/>
      <c r="G494" s="31"/>
      <c r="H494" s="31"/>
      <c r="I494" s="31"/>
      <c r="J494" s="31"/>
      <c r="K494" s="31"/>
      <c r="L494" s="31"/>
      <c r="M494" s="31"/>
      <c r="N494" s="31"/>
      <c r="O494" s="31"/>
      <c r="P494" s="30"/>
      <c r="Q494" s="30"/>
      <c r="R494" s="45"/>
      <c r="S494" s="45"/>
      <c r="T494" s="44"/>
      <c r="U494" s="44"/>
      <c r="V494" s="7"/>
      <c r="W494" s="7"/>
      <c r="X494" s="7"/>
      <c r="Y494" s="7"/>
      <c r="Z494" s="7"/>
      <c r="AA494" s="211"/>
      <c r="AB494" s="146"/>
      <c r="AC494" s="146"/>
      <c r="AD494" s="147"/>
      <c r="AE494" s="57"/>
      <c r="AF494" s="57"/>
      <c r="AG494" s="57"/>
      <c r="AH494" s="57"/>
      <c r="AI494" s="57"/>
      <c r="AJ494" s="57"/>
      <c r="AK494" s="57"/>
      <c r="AL494" s="57"/>
      <c r="AM494" s="57"/>
      <c r="AN494" s="57"/>
      <c r="AO494" s="57"/>
      <c r="AP494" s="57"/>
      <c r="AQ494" s="57"/>
      <c r="AR494" s="57"/>
      <c r="AS494" s="57"/>
      <c r="AT494" s="57"/>
      <c r="AU494" s="57"/>
      <c r="AV494" s="57"/>
      <c r="AW494" s="57"/>
      <c r="AX494" s="57"/>
      <c r="AY494" s="57"/>
      <c r="AZ494" s="57"/>
      <c r="BA494" s="57"/>
      <c r="BB494" s="57"/>
      <c r="BC494" s="57"/>
      <c r="BD494" s="57"/>
      <c r="BE494" s="57"/>
    </row>
    <row r="495" spans="1:57" ht="24.75" hidden="1" customHeight="1">
      <c r="A495" s="57"/>
      <c r="B495" s="206"/>
      <c r="C495" s="207" t="s">
        <v>537</v>
      </c>
      <c r="D495" s="208"/>
      <c r="E495" s="297"/>
      <c r="F495" s="297"/>
      <c r="G495" s="297"/>
      <c r="H495" s="297"/>
      <c r="I495" s="297"/>
      <c r="J495" s="297"/>
      <c r="K495" s="297"/>
      <c r="L495" s="297"/>
      <c r="M495" s="297"/>
      <c r="N495" s="297"/>
      <c r="O495" s="297"/>
      <c r="P495" s="49"/>
      <c r="Q495" s="49"/>
      <c r="R495" s="299"/>
      <c r="S495" s="299"/>
      <c r="T495" s="50"/>
      <c r="U495" s="50"/>
      <c r="V495" s="9">
        <v>0</v>
      </c>
      <c r="W495" s="9"/>
      <c r="X495" s="144">
        <f>V495*U495</f>
        <v>0</v>
      </c>
      <c r="Y495" s="145">
        <f>K495*V495</f>
        <v>0</v>
      </c>
      <c r="Z495" s="145">
        <f>V495*L495</f>
        <v>0</v>
      </c>
      <c r="AA495" s="211"/>
      <c r="AB495" s="146">
        <v>0</v>
      </c>
      <c r="AC495" s="146"/>
      <c r="AD495" s="147"/>
      <c r="AE495" s="57"/>
      <c r="AF495" s="57"/>
      <c r="AG495" s="57"/>
      <c r="AH495" s="57"/>
      <c r="AI495" s="57"/>
      <c r="AJ495" s="57"/>
      <c r="AK495" s="57"/>
      <c r="AL495" s="57"/>
      <c r="AM495" s="57"/>
      <c r="AN495" s="57"/>
      <c r="AO495" s="57"/>
      <c r="AP495" s="57"/>
      <c r="AQ495" s="57"/>
      <c r="AR495" s="57"/>
      <c r="AS495" s="57"/>
      <c r="AT495" s="57"/>
      <c r="AU495" s="57"/>
      <c r="AV495" s="57"/>
      <c r="AW495" s="57"/>
      <c r="AX495" s="57"/>
      <c r="AY495" s="57"/>
      <c r="AZ495" s="57"/>
      <c r="BA495" s="57"/>
      <c r="BB495" s="57"/>
      <c r="BC495" s="57"/>
      <c r="BD495" s="57"/>
      <c r="BE495" s="57"/>
    </row>
    <row r="496" spans="1:57" ht="24.75" customHeight="1">
      <c r="A496" s="57"/>
      <c r="B496" s="206"/>
      <c r="C496" s="207" t="s">
        <v>538</v>
      </c>
      <c r="D496" s="208"/>
      <c r="E496" s="297"/>
      <c r="F496" s="297"/>
      <c r="G496" s="297"/>
      <c r="H496" s="297"/>
      <c r="I496" s="297"/>
      <c r="J496" s="297"/>
      <c r="K496" s="297"/>
      <c r="L496" s="297"/>
      <c r="M496" s="297"/>
      <c r="N496" s="297"/>
      <c r="O496" s="297"/>
      <c r="P496" s="49"/>
      <c r="Q496" s="49"/>
      <c r="R496" s="299"/>
      <c r="S496" s="299"/>
      <c r="T496" s="50"/>
      <c r="U496" s="50"/>
      <c r="V496" s="9"/>
      <c r="W496" s="9"/>
      <c r="X496" s="9"/>
      <c r="Y496" s="9"/>
      <c r="Z496" s="9"/>
      <c r="AA496" s="219"/>
      <c r="AB496" s="146">
        <v>0</v>
      </c>
      <c r="AC496" s="146"/>
      <c r="AD496" s="160"/>
      <c r="AE496" s="161"/>
      <c r="AF496" s="57"/>
      <c r="AG496" s="57"/>
      <c r="AH496" s="57"/>
      <c r="AI496" s="57"/>
      <c r="AJ496" s="57"/>
      <c r="AK496" s="57"/>
      <c r="AL496" s="57"/>
      <c r="AM496" s="57"/>
      <c r="AN496" s="57"/>
      <c r="AO496" s="57"/>
      <c r="AP496" s="57"/>
      <c r="AQ496" s="57"/>
      <c r="AR496" s="57"/>
      <c r="AS496" s="57"/>
      <c r="AT496" s="57"/>
      <c r="AU496" s="57"/>
      <c r="AV496" s="57"/>
      <c r="AW496" s="57"/>
      <c r="AX496" s="57"/>
      <c r="AY496" s="57"/>
      <c r="AZ496" s="57"/>
      <c r="BA496" s="57"/>
      <c r="BB496" s="57"/>
      <c r="BC496" s="57"/>
      <c r="BD496" s="57"/>
      <c r="BE496" s="57"/>
    </row>
    <row r="497" spans="1:57" ht="24.75" hidden="1" customHeight="1">
      <c r="A497" s="57"/>
      <c r="B497" s="141" t="s">
        <v>539</v>
      </c>
      <c r="C497" s="141" t="s">
        <v>1123</v>
      </c>
      <c r="D497" s="162"/>
      <c r="E497" s="33" t="s">
        <v>540</v>
      </c>
      <c r="F497" s="33" t="s">
        <v>380</v>
      </c>
      <c r="G497" s="33">
        <v>1</v>
      </c>
      <c r="H497" s="33" t="s">
        <v>26</v>
      </c>
      <c r="I497" s="33" t="s">
        <v>494</v>
      </c>
      <c r="J497" s="33"/>
      <c r="K497" s="33">
        <v>17</v>
      </c>
      <c r="L497" s="33">
        <v>4.7E-2</v>
      </c>
      <c r="M497" s="33">
        <v>72</v>
      </c>
      <c r="N497" s="33">
        <v>140</v>
      </c>
      <c r="O497" s="33"/>
      <c r="P497" s="37"/>
      <c r="Q497" s="38" t="s">
        <v>20</v>
      </c>
      <c r="R497" s="34">
        <v>146.28</v>
      </c>
      <c r="S497" s="35">
        <f t="shared" ref="S497:S509" si="311">R497*M497</f>
        <v>10532.16</v>
      </c>
      <c r="T497" s="36">
        <f t="shared" ref="T497:T509" si="312">R497*(1-$C$13)</f>
        <v>146.28</v>
      </c>
      <c r="U497" s="36">
        <f t="shared" ref="U497:U509" si="313">S497*(1-$C$13)</f>
        <v>10532.16</v>
      </c>
      <c r="V497" s="143">
        <v>0</v>
      </c>
      <c r="W497" s="144">
        <f t="shared" ref="W497:W509" si="314">U497*V497</f>
        <v>0</v>
      </c>
      <c r="X497" s="144">
        <f t="shared" ref="X497:X509" si="315">V497*U497</f>
        <v>0</v>
      </c>
      <c r="Y497" s="145">
        <f t="shared" ref="Y497:Y509" si="316">K497*V497</f>
        <v>0</v>
      </c>
      <c r="Z497" s="145">
        <f t="shared" ref="Z497:Z509" si="317">V497*L497</f>
        <v>0</v>
      </c>
      <c r="AA497" s="308"/>
      <c r="AB497" s="146">
        <v>0</v>
      </c>
      <c r="AC497" s="146"/>
      <c r="AD497" s="147"/>
      <c r="AE497" s="57"/>
      <c r="AF497" s="57"/>
      <c r="AG497" s="57"/>
      <c r="AH497" s="57"/>
      <c r="AI497" s="57"/>
      <c r="AJ497" s="57"/>
      <c r="AK497" s="57"/>
      <c r="AL497" s="57"/>
      <c r="AM497" s="57"/>
      <c r="AN497" s="57"/>
      <c r="AO497" s="57"/>
      <c r="AP497" s="57"/>
      <c r="AQ497" s="57"/>
      <c r="AR497" s="57"/>
      <c r="AS497" s="57"/>
      <c r="AT497" s="57"/>
      <c r="AU497" s="57"/>
      <c r="AV497" s="57"/>
      <c r="AW497" s="57"/>
      <c r="AX497" s="57"/>
      <c r="AY497" s="57"/>
      <c r="AZ497" s="57"/>
      <c r="BA497" s="57"/>
      <c r="BB497" s="57"/>
      <c r="BC497" s="57"/>
      <c r="BD497" s="57"/>
      <c r="BE497" s="57"/>
    </row>
    <row r="498" spans="1:57" ht="24.75" hidden="1" customHeight="1">
      <c r="A498" s="57"/>
      <c r="B498" s="141" t="s">
        <v>541</v>
      </c>
      <c r="C498" s="141" t="s">
        <v>1122</v>
      </c>
      <c r="D498" s="162"/>
      <c r="E498" s="33" t="s">
        <v>540</v>
      </c>
      <c r="F498" s="33" t="s">
        <v>380</v>
      </c>
      <c r="G498" s="33">
        <v>1</v>
      </c>
      <c r="H498" s="33" t="s">
        <v>26</v>
      </c>
      <c r="I498" s="33" t="s">
        <v>494</v>
      </c>
      <c r="J498" s="33"/>
      <c r="K498" s="33">
        <v>17</v>
      </c>
      <c r="L498" s="33">
        <v>4.7E-2</v>
      </c>
      <c r="M498" s="33">
        <v>72</v>
      </c>
      <c r="N498" s="33">
        <v>140</v>
      </c>
      <c r="O498" s="33"/>
      <c r="P498" s="37"/>
      <c r="Q498" s="38" t="s">
        <v>20</v>
      </c>
      <c r="R498" s="34">
        <v>146.28</v>
      </c>
      <c r="S498" s="35">
        <f t="shared" si="311"/>
        <v>10532.16</v>
      </c>
      <c r="T498" s="36">
        <f t="shared" si="312"/>
        <v>146.28</v>
      </c>
      <c r="U498" s="36">
        <f t="shared" si="313"/>
        <v>10532.16</v>
      </c>
      <c r="V498" s="143">
        <v>0</v>
      </c>
      <c r="W498" s="144">
        <f t="shared" si="314"/>
        <v>0</v>
      </c>
      <c r="X498" s="144">
        <f t="shared" si="315"/>
        <v>0</v>
      </c>
      <c r="Y498" s="145">
        <f t="shared" si="316"/>
        <v>0</v>
      </c>
      <c r="Z498" s="145">
        <f t="shared" si="317"/>
        <v>0</v>
      </c>
      <c r="AA498" s="308"/>
      <c r="AB498" s="146">
        <v>0</v>
      </c>
      <c r="AC498" s="146"/>
      <c r="AD498" s="147"/>
      <c r="AE498" s="57"/>
      <c r="AF498" s="57"/>
      <c r="AG498" s="57"/>
      <c r="AH498" s="57"/>
      <c r="AI498" s="57"/>
      <c r="AJ498" s="57"/>
      <c r="AK498" s="57"/>
      <c r="AL498" s="57"/>
      <c r="AM498" s="57"/>
      <c r="AN498" s="57"/>
      <c r="AO498" s="57"/>
      <c r="AP498" s="57"/>
      <c r="AQ498" s="57"/>
      <c r="AR498" s="57"/>
      <c r="AS498" s="57"/>
      <c r="AT498" s="57"/>
      <c r="AU498" s="57"/>
      <c r="AV498" s="57"/>
      <c r="AW498" s="57"/>
      <c r="AX498" s="57"/>
      <c r="AY498" s="57"/>
      <c r="AZ498" s="57"/>
      <c r="BA498" s="57"/>
      <c r="BB498" s="57"/>
      <c r="BC498" s="57"/>
      <c r="BD498" s="57"/>
      <c r="BE498" s="57"/>
    </row>
    <row r="499" spans="1:57" ht="24.75" hidden="1" customHeight="1">
      <c r="A499" s="57"/>
      <c r="B499" s="141" t="s">
        <v>542</v>
      </c>
      <c r="C499" s="141" t="s">
        <v>1121</v>
      </c>
      <c r="D499" s="162"/>
      <c r="E499" s="33" t="s">
        <v>540</v>
      </c>
      <c r="F499" s="33" t="s">
        <v>380</v>
      </c>
      <c r="G499" s="33">
        <v>1</v>
      </c>
      <c r="H499" s="33" t="s">
        <v>26</v>
      </c>
      <c r="I499" s="33" t="s">
        <v>494</v>
      </c>
      <c r="J499" s="33"/>
      <c r="K499" s="33">
        <v>17</v>
      </c>
      <c r="L499" s="33">
        <v>4.7E-2</v>
      </c>
      <c r="M499" s="33">
        <v>72</v>
      </c>
      <c r="N499" s="33">
        <v>140</v>
      </c>
      <c r="O499" s="33"/>
      <c r="P499" s="37"/>
      <c r="Q499" s="38" t="s">
        <v>20</v>
      </c>
      <c r="R499" s="34">
        <v>155.37</v>
      </c>
      <c r="S499" s="35">
        <f t="shared" si="311"/>
        <v>11186.64</v>
      </c>
      <c r="T499" s="36">
        <f t="shared" si="312"/>
        <v>155.37</v>
      </c>
      <c r="U499" s="36">
        <f t="shared" si="313"/>
        <v>11186.64</v>
      </c>
      <c r="V499" s="143">
        <v>0</v>
      </c>
      <c r="W499" s="144">
        <f t="shared" si="314"/>
        <v>0</v>
      </c>
      <c r="X499" s="144">
        <f t="shared" si="315"/>
        <v>0</v>
      </c>
      <c r="Y499" s="145">
        <f t="shared" si="316"/>
        <v>0</v>
      </c>
      <c r="Z499" s="145">
        <f t="shared" si="317"/>
        <v>0</v>
      </c>
      <c r="AA499" s="308"/>
      <c r="AB499" s="146">
        <v>0</v>
      </c>
      <c r="AC499" s="146"/>
      <c r="AD499" s="147"/>
      <c r="AE499" s="57"/>
      <c r="AF499" s="57"/>
      <c r="AG499" s="57"/>
      <c r="AH499" s="57"/>
      <c r="AI499" s="57"/>
      <c r="AJ499" s="57"/>
      <c r="AK499" s="57"/>
      <c r="AL499" s="57"/>
      <c r="AM499" s="57"/>
      <c r="AN499" s="57"/>
      <c r="AO499" s="57"/>
      <c r="AP499" s="57"/>
      <c r="AQ499" s="57"/>
      <c r="AR499" s="57"/>
      <c r="AS499" s="57"/>
      <c r="AT499" s="57"/>
      <c r="AU499" s="57"/>
      <c r="AV499" s="57"/>
      <c r="AW499" s="57"/>
      <c r="AX499" s="57"/>
      <c r="AY499" s="57"/>
      <c r="AZ499" s="57"/>
      <c r="BA499" s="57"/>
      <c r="BB499" s="57"/>
      <c r="BC499" s="57"/>
      <c r="BD499" s="57"/>
      <c r="BE499" s="57"/>
    </row>
    <row r="500" spans="1:57" ht="24.75" hidden="1" customHeight="1">
      <c r="A500" s="57"/>
      <c r="B500" s="141" t="s">
        <v>543</v>
      </c>
      <c r="C500" s="141" t="s">
        <v>1120</v>
      </c>
      <c r="D500" s="162"/>
      <c r="E500" s="33" t="s">
        <v>540</v>
      </c>
      <c r="F500" s="33" t="s">
        <v>380</v>
      </c>
      <c r="G500" s="33">
        <v>1</v>
      </c>
      <c r="H500" s="33" t="s">
        <v>26</v>
      </c>
      <c r="I500" s="33" t="s">
        <v>494</v>
      </c>
      <c r="J500" s="33"/>
      <c r="K500" s="33">
        <v>17</v>
      </c>
      <c r="L500" s="33">
        <v>4.7E-2</v>
      </c>
      <c r="M500" s="33">
        <v>72</v>
      </c>
      <c r="N500" s="33">
        <v>140</v>
      </c>
      <c r="O500" s="33"/>
      <c r="P500" s="37"/>
      <c r="Q500" s="38" t="s">
        <v>20</v>
      </c>
      <c r="R500" s="34">
        <v>146.28</v>
      </c>
      <c r="S500" s="35">
        <f t="shared" si="311"/>
        <v>10532.16</v>
      </c>
      <c r="T500" s="36">
        <f t="shared" si="312"/>
        <v>146.28</v>
      </c>
      <c r="U500" s="36">
        <f t="shared" si="313"/>
        <v>10532.16</v>
      </c>
      <c r="V500" s="143">
        <v>0</v>
      </c>
      <c r="W500" s="144">
        <f t="shared" si="314"/>
        <v>0</v>
      </c>
      <c r="X500" s="144">
        <f t="shared" si="315"/>
        <v>0</v>
      </c>
      <c r="Y500" s="145">
        <f t="shared" si="316"/>
        <v>0</v>
      </c>
      <c r="Z500" s="145">
        <f t="shared" si="317"/>
        <v>0</v>
      </c>
      <c r="AA500" s="308"/>
      <c r="AB500" s="146">
        <v>0</v>
      </c>
      <c r="AC500" s="146"/>
      <c r="AD500" s="147"/>
      <c r="AE500" s="57"/>
      <c r="AF500" s="57"/>
      <c r="AG500" s="57"/>
      <c r="AH500" s="57"/>
      <c r="AI500" s="57"/>
      <c r="AJ500" s="57"/>
      <c r="AK500" s="57"/>
      <c r="AL500" s="57"/>
      <c r="AM500" s="57"/>
      <c r="AN500" s="57"/>
      <c r="AO500" s="57"/>
      <c r="AP500" s="57"/>
      <c r="AQ500" s="57"/>
      <c r="AR500" s="57"/>
      <c r="AS500" s="57"/>
      <c r="AT500" s="57"/>
      <c r="AU500" s="57"/>
      <c r="AV500" s="57"/>
      <c r="AW500" s="57"/>
      <c r="AX500" s="57"/>
      <c r="AY500" s="57"/>
      <c r="AZ500" s="57"/>
      <c r="BA500" s="57"/>
      <c r="BB500" s="57"/>
      <c r="BC500" s="57"/>
      <c r="BD500" s="57"/>
      <c r="BE500" s="57"/>
    </row>
    <row r="501" spans="1:57" ht="24.75" hidden="1" customHeight="1">
      <c r="A501" s="57"/>
      <c r="B501" s="141" t="s">
        <v>544</v>
      </c>
      <c r="C501" s="141" t="s">
        <v>1119</v>
      </c>
      <c r="D501" s="162"/>
      <c r="E501" s="33" t="s">
        <v>540</v>
      </c>
      <c r="F501" s="33" t="s">
        <v>380</v>
      </c>
      <c r="G501" s="33">
        <v>1</v>
      </c>
      <c r="H501" s="33" t="s">
        <v>26</v>
      </c>
      <c r="I501" s="33" t="s">
        <v>494</v>
      </c>
      <c r="J501" s="33"/>
      <c r="K501" s="33">
        <v>17</v>
      </c>
      <c r="L501" s="33">
        <v>5.2999999999999999E-2</v>
      </c>
      <c r="M501" s="33">
        <v>72</v>
      </c>
      <c r="N501" s="33">
        <v>140</v>
      </c>
      <c r="O501" s="33"/>
      <c r="P501" s="37"/>
      <c r="Q501" s="38" t="s">
        <v>20</v>
      </c>
      <c r="R501" s="34">
        <v>146.28</v>
      </c>
      <c r="S501" s="35">
        <f t="shared" si="311"/>
        <v>10532.16</v>
      </c>
      <c r="T501" s="36">
        <f t="shared" si="312"/>
        <v>146.28</v>
      </c>
      <c r="U501" s="36">
        <f t="shared" si="313"/>
        <v>10532.16</v>
      </c>
      <c r="V501" s="143">
        <v>0</v>
      </c>
      <c r="W501" s="144">
        <f t="shared" si="314"/>
        <v>0</v>
      </c>
      <c r="X501" s="144">
        <f t="shared" si="315"/>
        <v>0</v>
      </c>
      <c r="Y501" s="145">
        <f t="shared" si="316"/>
        <v>0</v>
      </c>
      <c r="Z501" s="145">
        <f t="shared" si="317"/>
        <v>0</v>
      </c>
      <c r="AA501" s="308"/>
      <c r="AB501" s="146">
        <v>0</v>
      </c>
      <c r="AC501" s="146"/>
      <c r="AD501" s="147"/>
      <c r="AE501" s="57"/>
      <c r="AF501" s="57"/>
      <c r="AG501" s="57"/>
      <c r="AH501" s="57"/>
      <c r="AI501" s="57"/>
      <c r="AJ501" s="57"/>
      <c r="AK501" s="57"/>
      <c r="AL501" s="57"/>
      <c r="AM501" s="57"/>
      <c r="AN501" s="57"/>
      <c r="AO501" s="57"/>
      <c r="AP501" s="57"/>
      <c r="AQ501" s="57"/>
      <c r="AR501" s="57"/>
      <c r="AS501" s="57"/>
      <c r="AT501" s="57"/>
      <c r="AU501" s="57"/>
      <c r="AV501" s="57"/>
      <c r="AW501" s="57"/>
      <c r="AX501" s="57"/>
      <c r="AY501" s="57"/>
      <c r="AZ501" s="57"/>
      <c r="BA501" s="57"/>
      <c r="BB501" s="57"/>
      <c r="BC501" s="57"/>
      <c r="BD501" s="57"/>
      <c r="BE501" s="57"/>
    </row>
    <row r="502" spans="1:57" ht="24.75" hidden="1" customHeight="1">
      <c r="A502" s="57"/>
      <c r="B502" s="141" t="s">
        <v>545</v>
      </c>
      <c r="C502" s="141" t="s">
        <v>1118</v>
      </c>
      <c r="D502" s="162"/>
      <c r="E502" s="33" t="s">
        <v>540</v>
      </c>
      <c r="F502" s="33" t="s">
        <v>380</v>
      </c>
      <c r="G502" s="33">
        <v>1</v>
      </c>
      <c r="H502" s="33" t="s">
        <v>26</v>
      </c>
      <c r="I502" s="33" t="s">
        <v>494</v>
      </c>
      <c r="J502" s="33"/>
      <c r="K502" s="33"/>
      <c r="L502" s="33"/>
      <c r="M502" s="33"/>
      <c r="N502" s="33"/>
      <c r="O502" s="33"/>
      <c r="P502" s="37"/>
      <c r="Q502" s="38" t="s">
        <v>27</v>
      </c>
      <c r="R502" s="34">
        <v>137.19</v>
      </c>
      <c r="S502" s="35">
        <f t="shared" si="311"/>
        <v>0</v>
      </c>
      <c r="T502" s="36">
        <f t="shared" si="312"/>
        <v>137.19</v>
      </c>
      <c r="U502" s="36">
        <f t="shared" si="313"/>
        <v>0</v>
      </c>
      <c r="V502" s="143">
        <v>0</v>
      </c>
      <c r="W502" s="144">
        <f t="shared" si="314"/>
        <v>0</v>
      </c>
      <c r="X502" s="144">
        <f t="shared" si="315"/>
        <v>0</v>
      </c>
      <c r="Y502" s="145">
        <f t="shared" si="316"/>
        <v>0</v>
      </c>
      <c r="Z502" s="145">
        <f t="shared" si="317"/>
        <v>0</v>
      </c>
      <c r="AA502" s="308"/>
      <c r="AB502" s="146">
        <v>0</v>
      </c>
      <c r="AC502" s="146"/>
      <c r="AD502" s="147"/>
      <c r="AE502" s="57"/>
      <c r="AF502" s="57"/>
      <c r="AG502" s="57"/>
      <c r="AH502" s="57"/>
      <c r="AI502" s="57"/>
      <c r="AJ502" s="57"/>
      <c r="AK502" s="57"/>
      <c r="AL502" s="57"/>
      <c r="AM502" s="57"/>
      <c r="AN502" s="57"/>
      <c r="AO502" s="57"/>
      <c r="AP502" s="57"/>
      <c r="AQ502" s="57"/>
      <c r="AR502" s="57"/>
      <c r="AS502" s="57"/>
      <c r="AT502" s="57"/>
      <c r="AU502" s="57"/>
      <c r="AV502" s="57"/>
      <c r="AW502" s="57"/>
      <c r="AX502" s="57"/>
      <c r="AY502" s="57"/>
      <c r="AZ502" s="57"/>
      <c r="BA502" s="57"/>
      <c r="BB502" s="57"/>
      <c r="BC502" s="57"/>
      <c r="BD502" s="57"/>
      <c r="BE502" s="57"/>
    </row>
    <row r="503" spans="1:57" ht="24.75" hidden="1" customHeight="1">
      <c r="A503" s="57"/>
      <c r="B503" s="141" t="s">
        <v>546</v>
      </c>
      <c r="C503" s="141" t="s">
        <v>1117</v>
      </c>
      <c r="D503" s="162"/>
      <c r="E503" s="33" t="s">
        <v>540</v>
      </c>
      <c r="F503" s="33" t="s">
        <v>380</v>
      </c>
      <c r="G503" s="33">
        <v>1</v>
      </c>
      <c r="H503" s="33" t="s">
        <v>26</v>
      </c>
      <c r="I503" s="33" t="s">
        <v>494</v>
      </c>
      <c r="J503" s="33"/>
      <c r="K503" s="33"/>
      <c r="L503" s="33"/>
      <c r="M503" s="33">
        <v>72</v>
      </c>
      <c r="N503" s="33"/>
      <c r="O503" s="33"/>
      <c r="P503" s="37"/>
      <c r="Q503" s="38" t="s">
        <v>27</v>
      </c>
      <c r="R503" s="34">
        <v>137.19</v>
      </c>
      <c r="S503" s="35">
        <f t="shared" si="311"/>
        <v>9877.68</v>
      </c>
      <c r="T503" s="36">
        <f t="shared" si="312"/>
        <v>137.19</v>
      </c>
      <c r="U503" s="36">
        <f t="shared" si="313"/>
        <v>9877.68</v>
      </c>
      <c r="V503" s="143">
        <v>0</v>
      </c>
      <c r="W503" s="144">
        <f t="shared" si="314"/>
        <v>0</v>
      </c>
      <c r="X503" s="144">
        <f t="shared" si="315"/>
        <v>0</v>
      </c>
      <c r="Y503" s="145">
        <f t="shared" si="316"/>
        <v>0</v>
      </c>
      <c r="Z503" s="145">
        <f t="shared" si="317"/>
        <v>0</v>
      </c>
      <c r="AA503" s="308"/>
      <c r="AB503" s="146">
        <v>0</v>
      </c>
      <c r="AC503" s="146"/>
      <c r="AD503" s="147"/>
      <c r="AE503" s="161"/>
      <c r="AF503" s="57"/>
      <c r="AG503" s="57"/>
      <c r="AH503" s="57"/>
      <c r="AI503" s="57"/>
      <c r="AJ503" s="57"/>
      <c r="AK503" s="57"/>
      <c r="AL503" s="57"/>
      <c r="AM503" s="57"/>
      <c r="AN503" s="57"/>
      <c r="AO503" s="57"/>
      <c r="AP503" s="57"/>
      <c r="AQ503" s="57"/>
      <c r="AR503" s="57"/>
      <c r="AS503" s="57"/>
      <c r="AT503" s="57"/>
      <c r="AU503" s="57"/>
      <c r="AV503" s="57"/>
      <c r="AW503" s="57"/>
      <c r="AX503" s="57"/>
      <c r="AY503" s="57"/>
      <c r="AZ503" s="57"/>
      <c r="BA503" s="57"/>
      <c r="BB503" s="57"/>
      <c r="BC503" s="57"/>
      <c r="BD503" s="57"/>
      <c r="BE503" s="57"/>
    </row>
    <row r="504" spans="1:57" ht="24.75" hidden="1" customHeight="1">
      <c r="A504" s="57"/>
      <c r="B504" s="141" t="s">
        <v>547</v>
      </c>
      <c r="C504" s="141" t="s">
        <v>548</v>
      </c>
      <c r="D504" s="162"/>
      <c r="E504" s="33" t="s">
        <v>540</v>
      </c>
      <c r="F504" s="33" t="s">
        <v>380</v>
      </c>
      <c r="G504" s="33">
        <v>1</v>
      </c>
      <c r="H504" s="33" t="s">
        <v>26</v>
      </c>
      <c r="I504" s="33" t="s">
        <v>494</v>
      </c>
      <c r="J504" s="33"/>
      <c r="K504" s="33"/>
      <c r="L504" s="33"/>
      <c r="M504" s="33"/>
      <c r="N504" s="33"/>
      <c r="O504" s="33"/>
      <c r="P504" s="37"/>
      <c r="Q504" s="38" t="s">
        <v>27</v>
      </c>
      <c r="R504" s="34">
        <v>137.19</v>
      </c>
      <c r="S504" s="35">
        <f t="shared" si="311"/>
        <v>0</v>
      </c>
      <c r="T504" s="36">
        <f t="shared" si="312"/>
        <v>137.19</v>
      </c>
      <c r="U504" s="36">
        <f t="shared" si="313"/>
        <v>0</v>
      </c>
      <c r="V504" s="143">
        <v>0</v>
      </c>
      <c r="W504" s="144">
        <f t="shared" si="314"/>
        <v>0</v>
      </c>
      <c r="X504" s="144">
        <f t="shared" si="315"/>
        <v>0</v>
      </c>
      <c r="Y504" s="145">
        <f t="shared" si="316"/>
        <v>0</v>
      </c>
      <c r="Z504" s="145">
        <f t="shared" si="317"/>
        <v>0</v>
      </c>
      <c r="AA504" s="309"/>
      <c r="AB504" s="146">
        <v>0</v>
      </c>
      <c r="AC504" s="146"/>
      <c r="AD504" s="147"/>
      <c r="AE504" s="57"/>
      <c r="AF504" s="57"/>
      <c r="AG504" s="57"/>
      <c r="AH504" s="57"/>
      <c r="AI504" s="57"/>
      <c r="AJ504" s="57"/>
      <c r="AK504" s="57"/>
      <c r="AL504" s="57"/>
      <c r="AM504" s="57"/>
      <c r="AN504" s="57"/>
      <c r="AO504" s="57"/>
      <c r="AP504" s="57"/>
      <c r="AQ504" s="57"/>
      <c r="AR504" s="57"/>
      <c r="AS504" s="57"/>
      <c r="AT504" s="57"/>
      <c r="AU504" s="57"/>
      <c r="AV504" s="57"/>
      <c r="AW504" s="57"/>
      <c r="AX504" s="57"/>
      <c r="AY504" s="57"/>
      <c r="AZ504" s="57"/>
      <c r="BA504" s="57"/>
      <c r="BB504" s="57"/>
      <c r="BC504" s="57"/>
      <c r="BD504" s="57"/>
      <c r="BE504" s="57"/>
    </row>
    <row r="505" spans="1:57" ht="24.75" hidden="1" customHeight="1">
      <c r="A505" s="57"/>
      <c r="B505" s="141" t="s">
        <v>549</v>
      </c>
      <c r="C505" s="141" t="s">
        <v>1116</v>
      </c>
      <c r="D505" s="162"/>
      <c r="E505" s="33" t="s">
        <v>540</v>
      </c>
      <c r="F505" s="33" t="s">
        <v>380</v>
      </c>
      <c r="G505" s="33">
        <v>1</v>
      </c>
      <c r="H505" s="33" t="s">
        <v>26</v>
      </c>
      <c r="I505" s="33" t="s">
        <v>494</v>
      </c>
      <c r="J505" s="33"/>
      <c r="K505" s="33"/>
      <c r="L505" s="33"/>
      <c r="M505" s="33">
        <v>72</v>
      </c>
      <c r="N505" s="33"/>
      <c r="O505" s="33"/>
      <c r="P505" s="37"/>
      <c r="Q505" s="38" t="s">
        <v>20</v>
      </c>
      <c r="R505" s="34">
        <v>137.19</v>
      </c>
      <c r="S505" s="35">
        <f t="shared" si="311"/>
        <v>9877.68</v>
      </c>
      <c r="T505" s="36">
        <f t="shared" si="312"/>
        <v>137.19</v>
      </c>
      <c r="U505" s="36">
        <f t="shared" si="313"/>
        <v>9877.68</v>
      </c>
      <c r="V505" s="143">
        <v>0</v>
      </c>
      <c r="W505" s="144">
        <f t="shared" si="314"/>
        <v>0</v>
      </c>
      <c r="X505" s="144">
        <f t="shared" si="315"/>
        <v>0</v>
      </c>
      <c r="Y505" s="145">
        <f t="shared" si="316"/>
        <v>0</v>
      </c>
      <c r="Z505" s="145">
        <f t="shared" si="317"/>
        <v>0</v>
      </c>
      <c r="AA505" s="308"/>
      <c r="AB505" s="146">
        <v>0</v>
      </c>
      <c r="AC505" s="146"/>
      <c r="AD505" s="147"/>
      <c r="AE505" s="57"/>
      <c r="AF505" s="57"/>
      <c r="AG505" s="57"/>
      <c r="AH505" s="57"/>
      <c r="AI505" s="57"/>
      <c r="AJ505" s="57"/>
      <c r="AK505" s="57"/>
      <c r="AL505" s="57"/>
      <c r="AM505" s="57"/>
      <c r="AN505" s="57"/>
      <c r="AO505" s="57"/>
      <c r="AP505" s="57"/>
      <c r="AQ505" s="57"/>
      <c r="AR505" s="57"/>
      <c r="AS505" s="57"/>
      <c r="AT505" s="57"/>
      <c r="AU505" s="57"/>
      <c r="AV505" s="57"/>
      <c r="AW505" s="57"/>
      <c r="AX505" s="57"/>
      <c r="AY505" s="57"/>
      <c r="AZ505" s="57"/>
      <c r="BA505" s="57"/>
      <c r="BB505" s="57"/>
      <c r="BC505" s="57"/>
      <c r="BD505" s="57"/>
      <c r="BE505" s="57"/>
    </row>
    <row r="506" spans="1:57" ht="24.75" customHeight="1">
      <c r="A506" s="57"/>
      <c r="B506" s="141" t="s">
        <v>550</v>
      </c>
      <c r="C506" s="141" t="s">
        <v>551</v>
      </c>
      <c r="D506" s="142" t="s">
        <v>1190</v>
      </c>
      <c r="E506" s="33" t="s">
        <v>49</v>
      </c>
      <c r="F506" s="33" t="s">
        <v>380</v>
      </c>
      <c r="G506" s="33">
        <v>1</v>
      </c>
      <c r="H506" s="33" t="s">
        <v>26</v>
      </c>
      <c r="I506" s="33" t="s">
        <v>494</v>
      </c>
      <c r="J506" s="33">
        <v>7.5</v>
      </c>
      <c r="K506" s="33">
        <v>17</v>
      </c>
      <c r="L506" s="33">
        <v>4.7E-2</v>
      </c>
      <c r="M506" s="33">
        <v>72</v>
      </c>
      <c r="N506" s="33">
        <v>5.1999999999999998E-2</v>
      </c>
      <c r="O506" s="41"/>
      <c r="P506" s="37"/>
      <c r="Q506" s="38" t="s">
        <v>54</v>
      </c>
      <c r="R506" s="34">
        <v>178.44</v>
      </c>
      <c r="S506" s="35">
        <f t="shared" si="311"/>
        <v>12847.68</v>
      </c>
      <c r="T506" s="36">
        <f t="shared" si="312"/>
        <v>178.44</v>
      </c>
      <c r="U506" s="36">
        <f t="shared" si="313"/>
        <v>12847.68</v>
      </c>
      <c r="V506" s="143">
        <v>0</v>
      </c>
      <c r="W506" s="144">
        <f t="shared" si="314"/>
        <v>0</v>
      </c>
      <c r="X506" s="144">
        <f t="shared" si="315"/>
        <v>0</v>
      </c>
      <c r="Y506" s="145">
        <f t="shared" si="316"/>
        <v>0</v>
      </c>
      <c r="Z506" s="145">
        <f t="shared" si="317"/>
        <v>0</v>
      </c>
      <c r="AA506" s="308">
        <v>200</v>
      </c>
      <c r="AB506" s="146">
        <v>200</v>
      </c>
      <c r="AC506" s="146"/>
      <c r="AD506" s="147"/>
      <c r="AE506" s="57"/>
      <c r="AF506" s="57"/>
      <c r="AG506" s="57"/>
      <c r="AH506" s="57"/>
      <c r="AI506" s="57"/>
      <c r="AJ506" s="57"/>
      <c r="AK506" s="57"/>
      <c r="AL506" s="57"/>
      <c r="AM506" s="57"/>
      <c r="AN506" s="57"/>
      <c r="AO506" s="57"/>
      <c r="AP506" s="57"/>
      <c r="AQ506" s="57"/>
      <c r="AR506" s="57"/>
      <c r="AS506" s="57"/>
      <c r="AT506" s="57"/>
      <c r="AU506" s="57"/>
      <c r="AV506" s="57"/>
      <c r="AW506" s="57"/>
      <c r="AX506" s="57"/>
      <c r="AY506" s="57"/>
      <c r="AZ506" s="57"/>
      <c r="BA506" s="57"/>
      <c r="BB506" s="57"/>
      <c r="BC506" s="57"/>
      <c r="BD506" s="57"/>
      <c r="BE506" s="57"/>
    </row>
    <row r="507" spans="1:57" ht="24.75" customHeight="1">
      <c r="A507" s="57"/>
      <c r="B507" s="141" t="s">
        <v>552</v>
      </c>
      <c r="C507" s="141" t="s">
        <v>553</v>
      </c>
      <c r="D507" s="142" t="s">
        <v>1190</v>
      </c>
      <c r="E507" s="33" t="s">
        <v>49</v>
      </c>
      <c r="F507" s="33" t="s">
        <v>380</v>
      </c>
      <c r="G507" s="33">
        <v>1</v>
      </c>
      <c r="H507" s="33" t="s">
        <v>26</v>
      </c>
      <c r="I507" s="33" t="s">
        <v>494</v>
      </c>
      <c r="J507" s="33">
        <v>7.5</v>
      </c>
      <c r="K507" s="33">
        <v>17</v>
      </c>
      <c r="L507" s="33">
        <v>4.7E-2</v>
      </c>
      <c r="M507" s="33">
        <v>72</v>
      </c>
      <c r="N507" s="33">
        <v>5.1999999999999998E-2</v>
      </c>
      <c r="O507" s="33"/>
      <c r="P507" s="37"/>
      <c r="Q507" s="38" t="s">
        <v>54</v>
      </c>
      <c r="R507" s="34">
        <v>178.44</v>
      </c>
      <c r="S507" s="35">
        <f t="shared" si="311"/>
        <v>12847.68</v>
      </c>
      <c r="T507" s="36">
        <f t="shared" si="312"/>
        <v>178.44</v>
      </c>
      <c r="U507" s="36">
        <f t="shared" si="313"/>
        <v>12847.68</v>
      </c>
      <c r="V507" s="143">
        <v>0</v>
      </c>
      <c r="W507" s="144">
        <f t="shared" si="314"/>
        <v>0</v>
      </c>
      <c r="X507" s="144">
        <f t="shared" si="315"/>
        <v>0</v>
      </c>
      <c r="Y507" s="145">
        <f t="shared" si="316"/>
        <v>0</v>
      </c>
      <c r="Z507" s="145">
        <f t="shared" si="317"/>
        <v>0</v>
      </c>
      <c r="AA507" s="308">
        <v>150</v>
      </c>
      <c r="AB507" s="146">
        <v>150</v>
      </c>
      <c r="AC507" s="146"/>
      <c r="AD507" s="147"/>
      <c r="AE507" s="57"/>
      <c r="AF507" s="57"/>
      <c r="AG507" s="57"/>
      <c r="AH507" s="57"/>
      <c r="AI507" s="57"/>
      <c r="AJ507" s="57"/>
      <c r="AK507" s="57"/>
      <c r="AL507" s="57"/>
      <c r="AM507" s="57"/>
      <c r="AN507" s="57"/>
      <c r="AO507" s="57"/>
      <c r="AP507" s="57"/>
      <c r="AQ507" s="57"/>
      <c r="AR507" s="57"/>
      <c r="AS507" s="57"/>
      <c r="AT507" s="57"/>
      <c r="AU507" s="57"/>
      <c r="AV507" s="57"/>
      <c r="AW507" s="57"/>
      <c r="AX507" s="57"/>
      <c r="AY507" s="57"/>
      <c r="AZ507" s="57"/>
      <c r="BA507" s="57"/>
      <c r="BB507" s="57"/>
      <c r="BC507" s="57"/>
      <c r="BD507" s="57"/>
      <c r="BE507" s="57"/>
    </row>
    <row r="508" spans="1:57" ht="24.75" hidden="1" customHeight="1">
      <c r="A508" s="57"/>
      <c r="B508" s="141" t="s">
        <v>554</v>
      </c>
      <c r="C508" s="141" t="s">
        <v>555</v>
      </c>
      <c r="D508" s="162"/>
      <c r="E508" s="33" t="s">
        <v>49</v>
      </c>
      <c r="F508" s="33" t="s">
        <v>380</v>
      </c>
      <c r="G508" s="33">
        <v>1</v>
      </c>
      <c r="H508" s="33" t="s">
        <v>26</v>
      </c>
      <c r="I508" s="33" t="s">
        <v>494</v>
      </c>
      <c r="J508" s="33">
        <v>7.5</v>
      </c>
      <c r="K508" s="33">
        <v>17</v>
      </c>
      <c r="L508" s="33">
        <v>4.7E-2</v>
      </c>
      <c r="M508" s="33">
        <v>72</v>
      </c>
      <c r="N508" s="33">
        <v>5.1999999999999998E-2</v>
      </c>
      <c r="O508" s="33"/>
      <c r="P508" s="37"/>
      <c r="Q508" s="38" t="s">
        <v>20</v>
      </c>
      <c r="R508" s="34">
        <v>171.07</v>
      </c>
      <c r="S508" s="35">
        <f t="shared" si="311"/>
        <v>12317.039999999999</v>
      </c>
      <c r="T508" s="36">
        <f t="shared" si="312"/>
        <v>171.07</v>
      </c>
      <c r="U508" s="36">
        <f t="shared" si="313"/>
        <v>12317.039999999999</v>
      </c>
      <c r="V508" s="143">
        <v>0</v>
      </c>
      <c r="W508" s="144">
        <f t="shared" si="314"/>
        <v>0</v>
      </c>
      <c r="X508" s="144">
        <f t="shared" si="315"/>
        <v>0</v>
      </c>
      <c r="Y508" s="145">
        <f t="shared" si="316"/>
        <v>0</v>
      </c>
      <c r="Z508" s="145">
        <f t="shared" si="317"/>
        <v>0</v>
      </c>
      <c r="AA508" s="308"/>
      <c r="AB508" s="146">
        <v>0</v>
      </c>
      <c r="AC508" s="146"/>
      <c r="AD508" s="147"/>
      <c r="AE508" s="57"/>
      <c r="AF508" s="57"/>
      <c r="AG508" s="57"/>
      <c r="AH508" s="57"/>
      <c r="AI508" s="57"/>
      <c r="AJ508" s="57"/>
      <c r="AK508" s="57"/>
      <c r="AL508" s="57"/>
      <c r="AM508" s="57"/>
      <c r="AN508" s="57"/>
      <c r="AO508" s="57"/>
      <c r="AP508" s="57"/>
      <c r="AQ508" s="57"/>
      <c r="AR508" s="57"/>
      <c r="AS508" s="57"/>
      <c r="AT508" s="57"/>
      <c r="AU508" s="57"/>
      <c r="AV508" s="57"/>
      <c r="AW508" s="57"/>
      <c r="AX508" s="57"/>
      <c r="AY508" s="57"/>
      <c r="AZ508" s="57"/>
      <c r="BA508" s="57"/>
      <c r="BB508" s="57"/>
      <c r="BC508" s="57"/>
      <c r="BD508" s="57"/>
      <c r="BE508" s="57"/>
    </row>
    <row r="509" spans="1:57" ht="24.75" hidden="1" customHeight="1">
      <c r="A509" s="57"/>
      <c r="B509" s="141" t="s">
        <v>556</v>
      </c>
      <c r="C509" s="141" t="s">
        <v>557</v>
      </c>
      <c r="D509" s="162"/>
      <c r="E509" s="33" t="s">
        <v>49</v>
      </c>
      <c r="F509" s="33" t="s">
        <v>380</v>
      </c>
      <c r="G509" s="33">
        <v>1</v>
      </c>
      <c r="H509" s="33" t="s">
        <v>26</v>
      </c>
      <c r="I509" s="33" t="s">
        <v>494</v>
      </c>
      <c r="J509" s="33">
        <v>7.5</v>
      </c>
      <c r="K509" s="33">
        <v>17</v>
      </c>
      <c r="L509" s="33">
        <v>4.7E-2</v>
      </c>
      <c r="M509" s="33">
        <v>72</v>
      </c>
      <c r="N509" s="33">
        <v>5.1999999999999998E-2</v>
      </c>
      <c r="O509" s="33"/>
      <c r="P509" s="37"/>
      <c r="Q509" s="38" t="s">
        <v>20</v>
      </c>
      <c r="R509" s="34">
        <v>175.21</v>
      </c>
      <c r="S509" s="35">
        <f t="shared" si="311"/>
        <v>12615.12</v>
      </c>
      <c r="T509" s="36">
        <f t="shared" si="312"/>
        <v>175.21</v>
      </c>
      <c r="U509" s="36">
        <f t="shared" si="313"/>
        <v>12615.12</v>
      </c>
      <c r="V509" s="143">
        <v>0</v>
      </c>
      <c r="W509" s="144">
        <f t="shared" si="314"/>
        <v>0</v>
      </c>
      <c r="X509" s="144">
        <f t="shared" si="315"/>
        <v>0</v>
      </c>
      <c r="Y509" s="145">
        <f t="shared" si="316"/>
        <v>0</v>
      </c>
      <c r="Z509" s="145">
        <f t="shared" si="317"/>
        <v>0</v>
      </c>
      <c r="AA509" s="308"/>
      <c r="AB509" s="146">
        <v>0</v>
      </c>
      <c r="AC509" s="146"/>
      <c r="AD509" s="147"/>
      <c r="AE509" s="57"/>
      <c r="AF509" s="57"/>
      <c r="AG509" s="57"/>
      <c r="AH509" s="57"/>
      <c r="AI509" s="57"/>
      <c r="AJ509" s="57"/>
      <c r="AK509" s="57"/>
      <c r="AL509" s="57"/>
      <c r="AM509" s="57"/>
      <c r="AN509" s="57"/>
      <c r="AO509" s="57"/>
      <c r="AP509" s="57"/>
      <c r="AQ509" s="57"/>
      <c r="AR509" s="57"/>
      <c r="AS509" s="57"/>
      <c r="AT509" s="57"/>
      <c r="AU509" s="57"/>
      <c r="AV509" s="57"/>
      <c r="AW509" s="57"/>
      <c r="AX509" s="57"/>
      <c r="AY509" s="57"/>
      <c r="AZ509" s="57"/>
      <c r="BA509" s="57"/>
      <c r="BB509" s="57"/>
      <c r="BC509" s="57"/>
      <c r="BD509" s="57"/>
      <c r="BE509" s="57"/>
    </row>
    <row r="510" spans="1:57" ht="24.75" customHeight="1">
      <c r="A510" s="57"/>
      <c r="B510" s="206"/>
      <c r="C510" s="207" t="s">
        <v>558</v>
      </c>
      <c r="D510" s="9"/>
      <c r="E510" s="297"/>
      <c r="F510" s="297"/>
      <c r="G510" s="297"/>
      <c r="H510" s="297"/>
      <c r="I510" s="297"/>
      <c r="J510" s="297"/>
      <c r="K510" s="297"/>
      <c r="L510" s="297"/>
      <c r="M510" s="297"/>
      <c r="N510" s="297"/>
      <c r="O510" s="297"/>
      <c r="P510" s="49"/>
      <c r="Q510" s="49"/>
      <c r="R510" s="299"/>
      <c r="S510" s="299"/>
      <c r="T510" s="50"/>
      <c r="U510" s="50"/>
      <c r="V510" s="9"/>
      <c r="W510" s="9"/>
      <c r="X510" s="9"/>
      <c r="Y510" s="9"/>
      <c r="Z510" s="9"/>
      <c r="AA510" s="211"/>
      <c r="AB510" s="146">
        <v>0</v>
      </c>
      <c r="AC510" s="146"/>
      <c r="AD510" s="147"/>
      <c r="AE510" s="57"/>
      <c r="AF510" s="57"/>
      <c r="AG510" s="57"/>
      <c r="AH510" s="57"/>
      <c r="AI510" s="57"/>
      <c r="AJ510" s="57"/>
      <c r="AK510" s="57"/>
      <c r="AL510" s="57"/>
      <c r="AM510" s="57"/>
      <c r="AN510" s="57"/>
      <c r="AO510" s="57"/>
      <c r="AP510" s="57"/>
      <c r="AQ510" s="57"/>
      <c r="AR510" s="57"/>
      <c r="AS510" s="57"/>
      <c r="AT510" s="57"/>
      <c r="AU510" s="57"/>
      <c r="AV510" s="57"/>
      <c r="AW510" s="57"/>
      <c r="AX510" s="57"/>
      <c r="AY510" s="57"/>
      <c r="AZ510" s="57"/>
      <c r="BA510" s="57"/>
      <c r="BB510" s="57"/>
      <c r="BC510" s="57"/>
      <c r="BD510" s="57"/>
      <c r="BE510" s="57"/>
    </row>
    <row r="511" spans="1:57" ht="24.75" hidden="1" customHeight="1">
      <c r="A511" s="57"/>
      <c r="B511" s="141" t="s">
        <v>559</v>
      </c>
      <c r="C511" s="141" t="s">
        <v>1115</v>
      </c>
      <c r="D511" s="162"/>
      <c r="E511" s="33" t="s">
        <v>540</v>
      </c>
      <c r="F511" s="33" t="s">
        <v>380</v>
      </c>
      <c r="G511" s="33">
        <v>1</v>
      </c>
      <c r="H511" s="33" t="s">
        <v>26</v>
      </c>
      <c r="I511" s="33" t="s">
        <v>494</v>
      </c>
      <c r="J511" s="33"/>
      <c r="K511" s="33">
        <v>17</v>
      </c>
      <c r="L511" s="33">
        <v>4.7E-2</v>
      </c>
      <c r="M511" s="33">
        <v>72</v>
      </c>
      <c r="N511" s="33">
        <v>140</v>
      </c>
      <c r="O511" s="33"/>
      <c r="P511" s="37"/>
      <c r="Q511" s="38" t="s">
        <v>54</v>
      </c>
      <c r="R511" s="34">
        <v>146.28</v>
      </c>
      <c r="S511" s="35">
        <f t="shared" ref="S511:S528" si="318">R511*M511</f>
        <v>10532.16</v>
      </c>
      <c r="T511" s="36">
        <f t="shared" ref="T511:T528" si="319">R511*(1-$C$13)</f>
        <v>146.28</v>
      </c>
      <c r="U511" s="36">
        <f t="shared" ref="U511:U528" si="320">S511*(1-$C$13)</f>
        <v>10532.16</v>
      </c>
      <c r="V511" s="143">
        <v>0</v>
      </c>
      <c r="W511" s="144">
        <f t="shared" ref="W511:W528" si="321">U511*V511</f>
        <v>0</v>
      </c>
      <c r="X511" s="144">
        <f t="shared" ref="X511:X542" si="322">V511*U511</f>
        <v>0</v>
      </c>
      <c r="Y511" s="145">
        <f t="shared" ref="Y511:Y542" si="323">K511*V511</f>
        <v>0</v>
      </c>
      <c r="Z511" s="145">
        <f t="shared" ref="Z511:Z542" si="324">V511*L511</f>
        <v>0</v>
      </c>
      <c r="AA511" s="308"/>
      <c r="AB511" s="146">
        <v>0</v>
      </c>
      <c r="AC511" s="146"/>
      <c r="AD511" s="147"/>
      <c r="AE511" s="57"/>
      <c r="AF511" s="57"/>
      <c r="AG511" s="57"/>
      <c r="AH511" s="57"/>
      <c r="AI511" s="57"/>
      <c r="AJ511" s="57"/>
      <c r="AK511" s="57"/>
      <c r="AL511" s="57"/>
      <c r="AM511" s="57"/>
      <c r="AN511" s="57"/>
      <c r="AO511" s="57"/>
      <c r="AP511" s="57"/>
      <c r="AQ511" s="57"/>
      <c r="AR511" s="57"/>
      <c r="AS511" s="57"/>
      <c r="AT511" s="57"/>
      <c r="AU511" s="57"/>
      <c r="AV511" s="57"/>
      <c r="AW511" s="57"/>
      <c r="AX511" s="57"/>
      <c r="AY511" s="57"/>
      <c r="AZ511" s="57"/>
      <c r="BA511" s="57"/>
      <c r="BB511" s="57"/>
      <c r="BC511" s="57"/>
      <c r="BD511" s="57"/>
      <c r="BE511" s="57"/>
    </row>
    <row r="512" spans="1:57" ht="24.75" hidden="1" customHeight="1">
      <c r="A512" s="57"/>
      <c r="B512" s="141" t="s">
        <v>560</v>
      </c>
      <c r="C512" s="141" t="s">
        <v>1114</v>
      </c>
      <c r="D512" s="162"/>
      <c r="E512" s="33" t="s">
        <v>540</v>
      </c>
      <c r="F512" s="33" t="s">
        <v>380</v>
      </c>
      <c r="G512" s="33">
        <v>1</v>
      </c>
      <c r="H512" s="33" t="s">
        <v>26</v>
      </c>
      <c r="I512" s="33" t="s">
        <v>494</v>
      </c>
      <c r="J512" s="33"/>
      <c r="K512" s="33">
        <v>17</v>
      </c>
      <c r="L512" s="33">
        <v>4.7E-2</v>
      </c>
      <c r="M512" s="33">
        <v>72</v>
      </c>
      <c r="N512" s="33">
        <v>140</v>
      </c>
      <c r="O512" s="33"/>
      <c r="P512" s="37"/>
      <c r="Q512" s="38" t="s">
        <v>27</v>
      </c>
      <c r="R512" s="34">
        <v>137.19</v>
      </c>
      <c r="S512" s="35">
        <f t="shared" si="318"/>
        <v>9877.68</v>
      </c>
      <c r="T512" s="36">
        <f t="shared" si="319"/>
        <v>137.19</v>
      </c>
      <c r="U512" s="36">
        <f t="shared" si="320"/>
        <v>9877.68</v>
      </c>
      <c r="V512" s="143">
        <v>0</v>
      </c>
      <c r="W512" s="144">
        <f t="shared" si="321"/>
        <v>0</v>
      </c>
      <c r="X512" s="144">
        <f t="shared" si="322"/>
        <v>0</v>
      </c>
      <c r="Y512" s="145">
        <f t="shared" si="323"/>
        <v>0</v>
      </c>
      <c r="Z512" s="145">
        <f t="shared" si="324"/>
        <v>0</v>
      </c>
      <c r="AA512" s="308"/>
      <c r="AB512" s="146">
        <v>0</v>
      </c>
      <c r="AC512" s="146"/>
      <c r="AD512" s="147"/>
      <c r="AE512" s="57"/>
      <c r="AF512" s="57"/>
      <c r="AG512" s="57"/>
      <c r="AH512" s="57"/>
      <c r="AI512" s="57"/>
      <c r="AJ512" s="57"/>
      <c r="AK512" s="57"/>
      <c r="AL512" s="57"/>
      <c r="AM512" s="57"/>
      <c r="AN512" s="57"/>
      <c r="AO512" s="57"/>
      <c r="AP512" s="57"/>
      <c r="AQ512" s="57"/>
      <c r="AR512" s="57"/>
      <c r="AS512" s="57"/>
      <c r="AT512" s="57"/>
      <c r="AU512" s="57"/>
      <c r="AV512" s="57"/>
      <c r="AW512" s="57"/>
      <c r="AX512" s="57"/>
      <c r="AY512" s="57"/>
      <c r="AZ512" s="57"/>
      <c r="BA512" s="57"/>
      <c r="BB512" s="57"/>
      <c r="BC512" s="57"/>
      <c r="BD512" s="57"/>
      <c r="BE512" s="57"/>
    </row>
    <row r="513" spans="1:57" ht="24.75" hidden="1" customHeight="1">
      <c r="A513" s="57"/>
      <c r="B513" s="141" t="s">
        <v>561</v>
      </c>
      <c r="C513" s="141" t="s">
        <v>1113</v>
      </c>
      <c r="D513" s="162"/>
      <c r="E513" s="33" t="s">
        <v>540</v>
      </c>
      <c r="F513" s="33" t="s">
        <v>380</v>
      </c>
      <c r="G513" s="33">
        <v>1</v>
      </c>
      <c r="H513" s="33" t="s">
        <v>26</v>
      </c>
      <c r="I513" s="33" t="s">
        <v>494</v>
      </c>
      <c r="J513" s="33"/>
      <c r="K513" s="33">
        <v>17</v>
      </c>
      <c r="L513" s="33">
        <v>4.7E-2</v>
      </c>
      <c r="M513" s="33">
        <v>72</v>
      </c>
      <c r="N513" s="33">
        <v>140</v>
      </c>
      <c r="O513" s="33"/>
      <c r="P513" s="37"/>
      <c r="Q513" s="38" t="s">
        <v>20</v>
      </c>
      <c r="R513" s="34">
        <v>146.28</v>
      </c>
      <c r="S513" s="35">
        <f t="shared" si="318"/>
        <v>10532.16</v>
      </c>
      <c r="T513" s="36">
        <f t="shared" si="319"/>
        <v>146.28</v>
      </c>
      <c r="U513" s="36">
        <f t="shared" si="320"/>
        <v>10532.16</v>
      </c>
      <c r="V513" s="143">
        <v>0</v>
      </c>
      <c r="W513" s="144">
        <f t="shared" si="321"/>
        <v>0</v>
      </c>
      <c r="X513" s="144">
        <f t="shared" si="322"/>
        <v>0</v>
      </c>
      <c r="Y513" s="145">
        <f t="shared" si="323"/>
        <v>0</v>
      </c>
      <c r="Z513" s="145">
        <f t="shared" si="324"/>
        <v>0</v>
      </c>
      <c r="AA513" s="308"/>
      <c r="AB513" s="146">
        <v>0</v>
      </c>
      <c r="AC513" s="146"/>
      <c r="AD513" s="147"/>
      <c r="AE513" s="57"/>
      <c r="AF513" s="57"/>
      <c r="AG513" s="57"/>
      <c r="AH513" s="57"/>
      <c r="AI513" s="57"/>
      <c r="AJ513" s="57"/>
      <c r="AK513" s="57"/>
      <c r="AL513" s="57"/>
      <c r="AM513" s="57"/>
      <c r="AN513" s="57"/>
      <c r="AO513" s="57"/>
      <c r="AP513" s="57"/>
      <c r="AQ513" s="57"/>
      <c r="AR513" s="57"/>
      <c r="AS513" s="57"/>
      <c r="AT513" s="57"/>
      <c r="AU513" s="57"/>
      <c r="AV513" s="57"/>
      <c r="AW513" s="57"/>
      <c r="AX513" s="57"/>
      <c r="AY513" s="57"/>
      <c r="AZ513" s="57"/>
      <c r="BA513" s="57"/>
      <c r="BB513" s="57"/>
      <c r="BC513" s="57"/>
      <c r="BD513" s="57"/>
      <c r="BE513" s="57"/>
    </row>
    <row r="514" spans="1:57" ht="24.75" hidden="1" customHeight="1">
      <c r="A514" s="57"/>
      <c r="B514" s="141" t="s">
        <v>562</v>
      </c>
      <c r="C514" s="141" t="s">
        <v>1112</v>
      </c>
      <c r="D514" s="162"/>
      <c r="E514" s="33" t="s">
        <v>540</v>
      </c>
      <c r="F514" s="33" t="s">
        <v>380</v>
      </c>
      <c r="G514" s="33">
        <v>1</v>
      </c>
      <c r="H514" s="33" t="s">
        <v>26</v>
      </c>
      <c r="I514" s="33" t="s">
        <v>494</v>
      </c>
      <c r="J514" s="33"/>
      <c r="K514" s="33">
        <v>17</v>
      </c>
      <c r="L514" s="33">
        <v>4.7E-2</v>
      </c>
      <c r="M514" s="33">
        <v>72</v>
      </c>
      <c r="N514" s="33">
        <v>140</v>
      </c>
      <c r="O514" s="33"/>
      <c r="P514" s="37"/>
      <c r="Q514" s="38" t="s">
        <v>27</v>
      </c>
      <c r="R514" s="34">
        <v>137.19</v>
      </c>
      <c r="S514" s="35">
        <f t="shared" si="318"/>
        <v>9877.68</v>
      </c>
      <c r="T514" s="36">
        <f t="shared" si="319"/>
        <v>137.19</v>
      </c>
      <c r="U514" s="36">
        <f t="shared" si="320"/>
        <v>9877.68</v>
      </c>
      <c r="V514" s="143">
        <v>0</v>
      </c>
      <c r="W514" s="144">
        <f t="shared" si="321"/>
        <v>0</v>
      </c>
      <c r="X514" s="144">
        <f t="shared" si="322"/>
        <v>0</v>
      </c>
      <c r="Y514" s="145">
        <f t="shared" si="323"/>
        <v>0</v>
      </c>
      <c r="Z514" s="145">
        <f t="shared" si="324"/>
        <v>0</v>
      </c>
      <c r="AA514" s="309"/>
      <c r="AB514" s="146">
        <v>0</v>
      </c>
      <c r="AC514" s="146"/>
      <c r="AD514" s="147"/>
      <c r="AE514" s="57"/>
      <c r="AF514" s="57"/>
      <c r="AG514" s="57"/>
      <c r="AH514" s="57"/>
      <c r="AI514" s="57"/>
      <c r="AJ514" s="57"/>
      <c r="AK514" s="57"/>
      <c r="AL514" s="57"/>
      <c r="AM514" s="57"/>
      <c r="AN514" s="57"/>
      <c r="AO514" s="57"/>
      <c r="AP514" s="57"/>
      <c r="AQ514" s="57"/>
      <c r="AR514" s="57"/>
      <c r="AS514" s="57"/>
      <c r="AT514" s="57"/>
      <c r="AU514" s="57"/>
      <c r="AV514" s="57"/>
      <c r="AW514" s="57"/>
      <c r="AX514" s="57"/>
      <c r="AY514" s="57"/>
      <c r="AZ514" s="57"/>
      <c r="BA514" s="57"/>
      <c r="BB514" s="57"/>
      <c r="BC514" s="57"/>
      <c r="BD514" s="57"/>
      <c r="BE514" s="57"/>
    </row>
    <row r="515" spans="1:57" ht="24.75" hidden="1" customHeight="1">
      <c r="A515" s="57"/>
      <c r="B515" s="141" t="s">
        <v>563</v>
      </c>
      <c r="C515" s="141" t="s">
        <v>1111</v>
      </c>
      <c r="D515" s="162"/>
      <c r="E515" s="33" t="s">
        <v>540</v>
      </c>
      <c r="F515" s="33" t="s">
        <v>380</v>
      </c>
      <c r="G515" s="33">
        <v>1</v>
      </c>
      <c r="H515" s="33" t="s">
        <v>26</v>
      </c>
      <c r="I515" s="33" t="s">
        <v>494</v>
      </c>
      <c r="J515" s="33"/>
      <c r="K515" s="33">
        <v>17</v>
      </c>
      <c r="L515" s="33">
        <v>4.7E-2</v>
      </c>
      <c r="M515" s="33">
        <v>72</v>
      </c>
      <c r="N515" s="33">
        <v>140</v>
      </c>
      <c r="O515" s="41"/>
      <c r="P515" s="37"/>
      <c r="Q515" s="38" t="s">
        <v>54</v>
      </c>
      <c r="R515" s="34">
        <v>146.28</v>
      </c>
      <c r="S515" s="35">
        <f t="shared" si="318"/>
        <v>10532.16</v>
      </c>
      <c r="T515" s="36">
        <f t="shared" si="319"/>
        <v>146.28</v>
      </c>
      <c r="U515" s="36">
        <f t="shared" si="320"/>
        <v>10532.16</v>
      </c>
      <c r="V515" s="143">
        <v>0</v>
      </c>
      <c r="W515" s="144">
        <f t="shared" si="321"/>
        <v>0</v>
      </c>
      <c r="X515" s="144">
        <f t="shared" si="322"/>
        <v>0</v>
      </c>
      <c r="Y515" s="145">
        <f t="shared" si="323"/>
        <v>0</v>
      </c>
      <c r="Z515" s="145">
        <f t="shared" si="324"/>
        <v>0</v>
      </c>
      <c r="AA515" s="308"/>
      <c r="AB515" s="146">
        <v>0</v>
      </c>
      <c r="AC515" s="146"/>
      <c r="AD515" s="147"/>
      <c r="AE515" s="57"/>
      <c r="AF515" s="57"/>
      <c r="AG515" s="57"/>
      <c r="AH515" s="57"/>
      <c r="AI515" s="57"/>
      <c r="AJ515" s="57"/>
      <c r="AK515" s="57"/>
      <c r="AL515" s="57"/>
      <c r="AM515" s="57"/>
      <c r="AN515" s="57"/>
      <c r="AO515" s="57"/>
      <c r="AP515" s="57"/>
      <c r="AQ515" s="57"/>
      <c r="AR515" s="57"/>
      <c r="AS515" s="57"/>
      <c r="AT515" s="57"/>
      <c r="AU515" s="57"/>
      <c r="AV515" s="57"/>
      <c r="AW515" s="57"/>
      <c r="AX515" s="57"/>
      <c r="AY515" s="57"/>
      <c r="AZ515" s="57"/>
      <c r="BA515" s="57"/>
      <c r="BB515" s="57"/>
      <c r="BC515" s="57"/>
      <c r="BD515" s="57"/>
      <c r="BE515" s="57"/>
    </row>
    <row r="516" spans="1:57" ht="24.75" hidden="1" customHeight="1">
      <c r="A516" s="57"/>
      <c r="B516" s="141" t="s">
        <v>564</v>
      </c>
      <c r="C516" s="141" t="s">
        <v>1110</v>
      </c>
      <c r="D516" s="162"/>
      <c r="E516" s="33" t="s">
        <v>540</v>
      </c>
      <c r="F516" s="33" t="s">
        <v>380</v>
      </c>
      <c r="G516" s="33">
        <v>1</v>
      </c>
      <c r="H516" s="33" t="s">
        <v>26</v>
      </c>
      <c r="I516" s="33" t="s">
        <v>494</v>
      </c>
      <c r="J516" s="33"/>
      <c r="K516" s="33">
        <v>17</v>
      </c>
      <c r="L516" s="33">
        <v>4.7E-2</v>
      </c>
      <c r="M516" s="33">
        <v>72</v>
      </c>
      <c r="N516" s="33">
        <v>140</v>
      </c>
      <c r="O516" s="41"/>
      <c r="P516" s="37"/>
      <c r="Q516" s="38" t="s">
        <v>20</v>
      </c>
      <c r="R516" s="34">
        <v>146.28</v>
      </c>
      <c r="S516" s="35">
        <f t="shared" si="318"/>
        <v>10532.16</v>
      </c>
      <c r="T516" s="36">
        <f t="shared" si="319"/>
        <v>146.28</v>
      </c>
      <c r="U516" s="36">
        <f t="shared" si="320"/>
        <v>10532.16</v>
      </c>
      <c r="V516" s="143">
        <v>0</v>
      </c>
      <c r="W516" s="144">
        <f t="shared" si="321"/>
        <v>0</v>
      </c>
      <c r="X516" s="144">
        <f t="shared" si="322"/>
        <v>0</v>
      </c>
      <c r="Y516" s="145">
        <f t="shared" si="323"/>
        <v>0</v>
      </c>
      <c r="Z516" s="145">
        <f t="shared" si="324"/>
        <v>0</v>
      </c>
      <c r="AA516" s="308"/>
      <c r="AB516" s="146">
        <v>0</v>
      </c>
      <c r="AC516" s="146"/>
      <c r="AD516" s="147"/>
      <c r="AE516" s="57"/>
      <c r="AF516" s="57"/>
      <c r="AG516" s="57"/>
      <c r="AH516" s="57"/>
      <c r="AI516" s="57"/>
      <c r="AJ516" s="57"/>
      <c r="AK516" s="57"/>
      <c r="AL516" s="57"/>
      <c r="AM516" s="57"/>
      <c r="AN516" s="57"/>
      <c r="AO516" s="57"/>
      <c r="AP516" s="57"/>
      <c r="AQ516" s="57"/>
      <c r="AR516" s="57"/>
      <c r="AS516" s="57"/>
      <c r="AT516" s="57"/>
      <c r="AU516" s="57"/>
      <c r="AV516" s="57"/>
      <c r="AW516" s="57"/>
      <c r="AX516" s="57"/>
      <c r="AY516" s="57"/>
      <c r="AZ516" s="57"/>
      <c r="BA516" s="57"/>
      <c r="BB516" s="57"/>
      <c r="BC516" s="57"/>
      <c r="BD516" s="57"/>
      <c r="BE516" s="57"/>
    </row>
    <row r="517" spans="1:57" ht="24.75" hidden="1" customHeight="1">
      <c r="A517" s="57"/>
      <c r="B517" s="141" t="s">
        <v>565</v>
      </c>
      <c r="C517" s="141" t="s">
        <v>1109</v>
      </c>
      <c r="D517" s="162"/>
      <c r="E517" s="33" t="s">
        <v>540</v>
      </c>
      <c r="F517" s="33" t="s">
        <v>380</v>
      </c>
      <c r="G517" s="33">
        <v>1</v>
      </c>
      <c r="H517" s="33" t="s">
        <v>26</v>
      </c>
      <c r="I517" s="33" t="s">
        <v>494</v>
      </c>
      <c r="J517" s="33"/>
      <c r="K517" s="33">
        <v>17</v>
      </c>
      <c r="L517" s="33">
        <v>4.7E-2</v>
      </c>
      <c r="M517" s="33">
        <v>72</v>
      </c>
      <c r="N517" s="33">
        <v>140</v>
      </c>
      <c r="O517" s="41"/>
      <c r="P517" s="37"/>
      <c r="Q517" s="38" t="s">
        <v>27</v>
      </c>
      <c r="R517" s="34">
        <v>137.19</v>
      </c>
      <c r="S517" s="35">
        <f t="shared" si="318"/>
        <v>9877.68</v>
      </c>
      <c r="T517" s="36">
        <f t="shared" si="319"/>
        <v>137.19</v>
      </c>
      <c r="U517" s="36">
        <f t="shared" si="320"/>
        <v>9877.68</v>
      </c>
      <c r="V517" s="143">
        <v>0</v>
      </c>
      <c r="W517" s="144">
        <f t="shared" si="321"/>
        <v>0</v>
      </c>
      <c r="X517" s="144">
        <f t="shared" si="322"/>
        <v>0</v>
      </c>
      <c r="Y517" s="145">
        <f t="shared" si="323"/>
        <v>0</v>
      </c>
      <c r="Z517" s="145">
        <f t="shared" si="324"/>
        <v>0</v>
      </c>
      <c r="AA517" s="308"/>
      <c r="AB517" s="146">
        <v>0</v>
      </c>
      <c r="AC517" s="146"/>
      <c r="AD517" s="147"/>
      <c r="AE517" s="57"/>
      <c r="AF517" s="57"/>
      <c r="AG517" s="57"/>
      <c r="AH517" s="57"/>
      <c r="AI517" s="57"/>
      <c r="AJ517" s="57"/>
      <c r="AK517" s="57"/>
      <c r="AL517" s="57"/>
      <c r="AM517" s="57"/>
      <c r="AN517" s="57"/>
      <c r="AO517" s="57"/>
      <c r="AP517" s="57"/>
      <c r="AQ517" s="57"/>
      <c r="AR517" s="57"/>
      <c r="AS517" s="57"/>
      <c r="AT517" s="57"/>
      <c r="AU517" s="57"/>
      <c r="AV517" s="57"/>
      <c r="AW517" s="57"/>
      <c r="AX517" s="57"/>
      <c r="AY517" s="57"/>
      <c r="AZ517" s="57"/>
      <c r="BA517" s="57"/>
      <c r="BB517" s="57"/>
      <c r="BC517" s="57"/>
      <c r="BD517" s="57"/>
      <c r="BE517" s="57"/>
    </row>
    <row r="518" spans="1:57" ht="24.75" hidden="1" customHeight="1">
      <c r="A518" s="57"/>
      <c r="B518" s="141" t="s">
        <v>566</v>
      </c>
      <c r="C518" s="141" t="s">
        <v>1108</v>
      </c>
      <c r="D518" s="162"/>
      <c r="E518" s="33" t="s">
        <v>540</v>
      </c>
      <c r="F518" s="33" t="s">
        <v>380</v>
      </c>
      <c r="G518" s="33">
        <v>1</v>
      </c>
      <c r="H518" s="33" t="s">
        <v>26</v>
      </c>
      <c r="I518" s="33" t="s">
        <v>494</v>
      </c>
      <c r="J518" s="33"/>
      <c r="K518" s="33">
        <v>17</v>
      </c>
      <c r="L518" s="33">
        <v>4.7E-2</v>
      </c>
      <c r="M518" s="33">
        <v>72</v>
      </c>
      <c r="N518" s="33">
        <v>140</v>
      </c>
      <c r="O518" s="41"/>
      <c r="P518" s="37"/>
      <c r="Q518" s="38" t="s">
        <v>27</v>
      </c>
      <c r="R518" s="34">
        <v>137.19</v>
      </c>
      <c r="S518" s="35">
        <f t="shared" si="318"/>
        <v>9877.68</v>
      </c>
      <c r="T518" s="36">
        <f t="shared" si="319"/>
        <v>137.19</v>
      </c>
      <c r="U518" s="36">
        <f t="shared" si="320"/>
        <v>9877.68</v>
      </c>
      <c r="V518" s="143">
        <v>0</v>
      </c>
      <c r="W518" s="144">
        <f t="shared" si="321"/>
        <v>0</v>
      </c>
      <c r="X518" s="144">
        <f t="shared" si="322"/>
        <v>0</v>
      </c>
      <c r="Y518" s="145">
        <f t="shared" si="323"/>
        <v>0</v>
      </c>
      <c r="Z518" s="145">
        <f t="shared" si="324"/>
        <v>0</v>
      </c>
      <c r="AA518" s="308"/>
      <c r="AB518" s="146">
        <v>0</v>
      </c>
      <c r="AC518" s="146"/>
      <c r="AD518" s="147"/>
      <c r="AE518" s="57"/>
      <c r="AF518" s="57"/>
      <c r="AG518" s="57"/>
      <c r="AH518" s="57"/>
      <c r="AI518" s="57"/>
      <c r="AJ518" s="57"/>
      <c r="AK518" s="57"/>
      <c r="AL518" s="57"/>
      <c r="AM518" s="57"/>
      <c r="AN518" s="57"/>
      <c r="AO518" s="57"/>
      <c r="AP518" s="57"/>
      <c r="AQ518" s="57"/>
      <c r="AR518" s="57"/>
      <c r="AS518" s="57"/>
      <c r="AT518" s="57"/>
      <c r="AU518" s="57"/>
      <c r="AV518" s="57"/>
      <c r="AW518" s="57"/>
      <c r="AX518" s="57"/>
      <c r="AY518" s="57"/>
      <c r="AZ518" s="57"/>
      <c r="BA518" s="57"/>
      <c r="BB518" s="57"/>
      <c r="BC518" s="57"/>
      <c r="BD518" s="57"/>
      <c r="BE518" s="57"/>
    </row>
    <row r="519" spans="1:57" ht="24.75" customHeight="1">
      <c r="A519" s="57"/>
      <c r="B519" s="141" t="s">
        <v>1240</v>
      </c>
      <c r="C519" s="141" t="s">
        <v>1241</v>
      </c>
      <c r="D519" s="210" t="s">
        <v>1190</v>
      </c>
      <c r="E519" s="33" t="s">
        <v>49</v>
      </c>
      <c r="F519" s="33" t="s">
        <v>380</v>
      </c>
      <c r="G519" s="33">
        <v>1</v>
      </c>
      <c r="H519" s="33" t="s">
        <v>26</v>
      </c>
      <c r="I519" s="33" t="s">
        <v>1242</v>
      </c>
      <c r="J519" s="33">
        <v>7.5</v>
      </c>
      <c r="K519" s="33">
        <v>17</v>
      </c>
      <c r="L519" s="33">
        <v>4.7E-2</v>
      </c>
      <c r="M519" s="33">
        <v>72</v>
      </c>
      <c r="N519" s="33">
        <v>140</v>
      </c>
      <c r="O519" s="41"/>
      <c r="P519" s="37"/>
      <c r="Q519" s="38" t="s">
        <v>27</v>
      </c>
      <c r="R519" s="34">
        <v>178.44</v>
      </c>
      <c r="S519" s="35">
        <f t="shared" si="318"/>
        <v>12847.68</v>
      </c>
      <c r="T519" s="36">
        <f t="shared" si="319"/>
        <v>178.44</v>
      </c>
      <c r="U519" s="36">
        <f t="shared" si="320"/>
        <v>12847.68</v>
      </c>
      <c r="V519" s="143">
        <v>0</v>
      </c>
      <c r="W519" s="144">
        <f t="shared" si="321"/>
        <v>0</v>
      </c>
      <c r="X519" s="144">
        <f t="shared" si="322"/>
        <v>0</v>
      </c>
      <c r="Y519" s="145">
        <f t="shared" si="323"/>
        <v>0</v>
      </c>
      <c r="Z519" s="145">
        <f t="shared" si="324"/>
        <v>0</v>
      </c>
      <c r="AA519" s="308">
        <v>233</v>
      </c>
      <c r="AB519" s="146">
        <v>233</v>
      </c>
      <c r="AC519" s="146"/>
      <c r="AD519" s="147"/>
      <c r="AE519" s="57"/>
      <c r="AF519" s="57"/>
      <c r="AG519" s="57"/>
      <c r="AH519" s="57"/>
      <c r="AI519" s="57"/>
      <c r="AJ519" s="57"/>
      <c r="AK519" s="57"/>
      <c r="AL519" s="57"/>
      <c r="AM519" s="57"/>
      <c r="AN519" s="57"/>
      <c r="AO519" s="57"/>
      <c r="AP519" s="57"/>
      <c r="AQ519" s="57"/>
      <c r="AR519" s="57"/>
      <c r="AS519" s="57"/>
      <c r="AT519" s="57"/>
      <c r="AU519" s="57"/>
      <c r="AV519" s="57"/>
      <c r="AW519" s="57"/>
      <c r="AX519" s="57"/>
      <c r="AY519" s="57"/>
      <c r="AZ519" s="57"/>
      <c r="BA519" s="57"/>
      <c r="BB519" s="57"/>
      <c r="BC519" s="57"/>
      <c r="BD519" s="57"/>
      <c r="BE519" s="57"/>
    </row>
    <row r="520" spans="1:57" ht="24.75" customHeight="1">
      <c r="A520" s="57"/>
      <c r="B520" s="141" t="s">
        <v>567</v>
      </c>
      <c r="C520" s="141" t="s">
        <v>568</v>
      </c>
      <c r="D520" s="162"/>
      <c r="E520" s="33" t="s">
        <v>49</v>
      </c>
      <c r="F520" s="33" t="s">
        <v>380</v>
      </c>
      <c r="G520" s="33">
        <v>1</v>
      </c>
      <c r="H520" s="33" t="s">
        <v>26</v>
      </c>
      <c r="I520" s="33" t="s">
        <v>494</v>
      </c>
      <c r="J520" s="33">
        <v>7.5</v>
      </c>
      <c r="K520" s="33">
        <v>17</v>
      </c>
      <c r="L520" s="33">
        <v>4.7E-2</v>
      </c>
      <c r="M520" s="33">
        <v>72</v>
      </c>
      <c r="N520" s="33">
        <v>140</v>
      </c>
      <c r="O520" s="41"/>
      <c r="P520" s="37"/>
      <c r="Q520" s="38" t="s">
        <v>20</v>
      </c>
      <c r="R520" s="34">
        <v>178.44</v>
      </c>
      <c r="S520" s="35">
        <f t="shared" si="318"/>
        <v>12847.68</v>
      </c>
      <c r="T520" s="36">
        <f t="shared" si="319"/>
        <v>178.44</v>
      </c>
      <c r="U520" s="36">
        <f t="shared" si="320"/>
        <v>12847.68</v>
      </c>
      <c r="V520" s="143">
        <v>0</v>
      </c>
      <c r="W520" s="144">
        <f t="shared" si="321"/>
        <v>0</v>
      </c>
      <c r="X520" s="144">
        <f t="shared" si="322"/>
        <v>0</v>
      </c>
      <c r="Y520" s="145">
        <f t="shared" si="323"/>
        <v>0</v>
      </c>
      <c r="Z520" s="145">
        <f t="shared" si="324"/>
        <v>0</v>
      </c>
      <c r="AA520" s="308">
        <v>0</v>
      </c>
      <c r="AB520" s="146">
        <v>0</v>
      </c>
      <c r="AC520" s="146"/>
      <c r="AD520" s="147"/>
      <c r="AE520" s="57"/>
      <c r="AF520" s="57"/>
      <c r="AG520" s="57"/>
      <c r="AH520" s="57"/>
      <c r="AI520" s="57"/>
      <c r="AJ520" s="57"/>
      <c r="AK520" s="57"/>
      <c r="AL520" s="57"/>
      <c r="AM520" s="57"/>
      <c r="AN520" s="57"/>
      <c r="AO520" s="57"/>
      <c r="AP520" s="57"/>
      <c r="AQ520" s="57"/>
      <c r="AR520" s="57"/>
      <c r="AS520" s="57"/>
      <c r="AT520" s="57"/>
      <c r="AU520" s="57"/>
      <c r="AV520" s="57"/>
      <c r="AW520" s="57"/>
      <c r="AX520" s="57"/>
      <c r="AY520" s="57"/>
      <c r="AZ520" s="57"/>
      <c r="BA520" s="57"/>
      <c r="BB520" s="57"/>
      <c r="BC520" s="57"/>
      <c r="BD520" s="57"/>
      <c r="BE520" s="57"/>
    </row>
    <row r="521" spans="1:57" ht="24.75" customHeight="1">
      <c r="A521" s="57"/>
      <c r="B521" s="141" t="s">
        <v>1690</v>
      </c>
      <c r="C521" s="141" t="s">
        <v>1114</v>
      </c>
      <c r="D521" s="142" t="s">
        <v>1190</v>
      </c>
      <c r="E521" s="33" t="s">
        <v>49</v>
      </c>
      <c r="F521" s="33" t="s">
        <v>380</v>
      </c>
      <c r="G521" s="33"/>
      <c r="H521" s="33" t="s">
        <v>26</v>
      </c>
      <c r="I521" s="33" t="s">
        <v>494</v>
      </c>
      <c r="J521" s="33">
        <v>7.5</v>
      </c>
      <c r="K521" s="33">
        <v>17</v>
      </c>
      <c r="L521" s="33">
        <v>4.7E-2</v>
      </c>
      <c r="M521" s="33">
        <v>72</v>
      </c>
      <c r="N521" s="33">
        <v>5.1999999999999998E-2</v>
      </c>
      <c r="O521" s="41"/>
      <c r="P521" s="37"/>
      <c r="Q521" s="38" t="s">
        <v>27</v>
      </c>
      <c r="R521" s="34">
        <v>178.44</v>
      </c>
      <c r="S521" s="35">
        <f t="shared" si="318"/>
        <v>12847.68</v>
      </c>
      <c r="T521" s="36">
        <f t="shared" si="319"/>
        <v>178.44</v>
      </c>
      <c r="U521" s="36">
        <f t="shared" si="320"/>
        <v>12847.68</v>
      </c>
      <c r="V521" s="143">
        <v>0</v>
      </c>
      <c r="W521" s="144">
        <f t="shared" si="321"/>
        <v>0</v>
      </c>
      <c r="X521" s="144">
        <f t="shared" si="322"/>
        <v>0</v>
      </c>
      <c r="Y521" s="145">
        <f t="shared" si="323"/>
        <v>0</v>
      </c>
      <c r="Z521" s="145">
        <f t="shared" si="324"/>
        <v>0</v>
      </c>
      <c r="AA521" s="308">
        <v>30</v>
      </c>
      <c r="AB521" s="146">
        <v>30</v>
      </c>
      <c r="AC521" s="146"/>
      <c r="AD521" s="147"/>
      <c r="AE521" s="57"/>
      <c r="AF521" s="57"/>
      <c r="AG521" s="57"/>
      <c r="AH521" s="57"/>
      <c r="AI521" s="57"/>
      <c r="AJ521" s="57"/>
      <c r="AK521" s="57"/>
      <c r="AL521" s="57"/>
      <c r="AM521" s="57"/>
      <c r="AN521" s="57"/>
      <c r="AO521" s="57"/>
      <c r="AP521" s="57"/>
      <c r="AQ521" s="57"/>
      <c r="AR521" s="57"/>
      <c r="AS521" s="57"/>
      <c r="AT521" s="57"/>
      <c r="AU521" s="57"/>
      <c r="AV521" s="57"/>
      <c r="AW521" s="57"/>
      <c r="AX521" s="57"/>
      <c r="AY521" s="57"/>
      <c r="AZ521" s="57"/>
      <c r="BA521" s="57"/>
      <c r="BB521" s="57"/>
      <c r="BC521" s="57"/>
      <c r="BD521" s="57"/>
      <c r="BE521" s="57"/>
    </row>
    <row r="522" spans="1:57" ht="24.75" customHeight="1">
      <c r="A522" s="57"/>
      <c r="B522" s="141" t="s">
        <v>1243</v>
      </c>
      <c r="C522" s="141" t="s">
        <v>1245</v>
      </c>
      <c r="D522" s="197" t="s">
        <v>1190</v>
      </c>
      <c r="E522" s="33" t="s">
        <v>49</v>
      </c>
      <c r="F522" s="33" t="s">
        <v>380</v>
      </c>
      <c r="G522" s="33">
        <v>1</v>
      </c>
      <c r="H522" s="33" t="s">
        <v>26</v>
      </c>
      <c r="I522" s="33" t="s">
        <v>494</v>
      </c>
      <c r="J522" s="33">
        <v>7.5</v>
      </c>
      <c r="K522" s="33">
        <v>17</v>
      </c>
      <c r="L522" s="33">
        <v>4.7E-2</v>
      </c>
      <c r="M522" s="33">
        <v>72</v>
      </c>
      <c r="N522" s="33">
        <v>5.1999999999999998E-2</v>
      </c>
      <c r="O522" s="41"/>
      <c r="P522" s="37"/>
      <c r="Q522" s="38" t="s">
        <v>27</v>
      </c>
      <c r="R522" s="34">
        <v>178.44</v>
      </c>
      <c r="S522" s="35">
        <f t="shared" si="318"/>
        <v>12847.68</v>
      </c>
      <c r="T522" s="36">
        <f t="shared" si="319"/>
        <v>178.44</v>
      </c>
      <c r="U522" s="36">
        <f t="shared" si="320"/>
        <v>12847.68</v>
      </c>
      <c r="V522" s="143">
        <v>0</v>
      </c>
      <c r="W522" s="144">
        <f t="shared" si="321"/>
        <v>0</v>
      </c>
      <c r="X522" s="144">
        <f t="shared" si="322"/>
        <v>0</v>
      </c>
      <c r="Y522" s="145">
        <f t="shared" si="323"/>
        <v>0</v>
      </c>
      <c r="Z522" s="145">
        <f t="shared" si="324"/>
        <v>0</v>
      </c>
      <c r="AA522" s="308">
        <v>18</v>
      </c>
      <c r="AB522" s="146">
        <v>160</v>
      </c>
      <c r="AC522" s="146"/>
      <c r="AD522" s="147"/>
      <c r="AE522" s="57"/>
      <c r="AF522" s="57"/>
      <c r="AG522" s="57"/>
      <c r="AH522" s="57"/>
      <c r="AI522" s="57"/>
      <c r="AJ522" s="57"/>
      <c r="AK522" s="57"/>
      <c r="AL522" s="57"/>
      <c r="AM522" s="57"/>
      <c r="AN522" s="57"/>
      <c r="AO522" s="57"/>
      <c r="AP522" s="57"/>
      <c r="AQ522" s="57"/>
      <c r="AR522" s="57"/>
      <c r="AS522" s="57"/>
      <c r="AT522" s="57"/>
      <c r="AU522" s="57"/>
      <c r="AV522" s="57"/>
      <c r="AW522" s="57"/>
      <c r="AX522" s="57"/>
      <c r="AY522" s="57"/>
      <c r="AZ522" s="57"/>
      <c r="BA522" s="57"/>
      <c r="BB522" s="57"/>
      <c r="BC522" s="57"/>
      <c r="BD522" s="57"/>
      <c r="BE522" s="57"/>
    </row>
    <row r="523" spans="1:57" ht="24.75" customHeight="1">
      <c r="A523" s="57"/>
      <c r="B523" s="141" t="s">
        <v>569</v>
      </c>
      <c r="C523" s="141" t="s">
        <v>570</v>
      </c>
      <c r="D523" s="197" t="s">
        <v>1190</v>
      </c>
      <c r="E523" s="33" t="s">
        <v>49</v>
      </c>
      <c r="F523" s="33" t="s">
        <v>380</v>
      </c>
      <c r="G523" s="33">
        <v>1</v>
      </c>
      <c r="H523" s="33" t="s">
        <v>26</v>
      </c>
      <c r="I523" s="33" t="s">
        <v>494</v>
      </c>
      <c r="J523" s="33">
        <v>7.5</v>
      </c>
      <c r="K523" s="33">
        <v>17</v>
      </c>
      <c r="L523" s="33">
        <v>4.7E-2</v>
      </c>
      <c r="M523" s="33">
        <v>72</v>
      </c>
      <c r="N523" s="33">
        <v>5.1999999999999998E-2</v>
      </c>
      <c r="O523" s="41"/>
      <c r="P523" s="37"/>
      <c r="Q523" s="38" t="s">
        <v>27</v>
      </c>
      <c r="R523" s="34">
        <v>202.48</v>
      </c>
      <c r="S523" s="35">
        <f t="shared" si="318"/>
        <v>14578.56</v>
      </c>
      <c r="T523" s="36">
        <f t="shared" si="319"/>
        <v>202.48</v>
      </c>
      <c r="U523" s="36">
        <f t="shared" si="320"/>
        <v>14578.56</v>
      </c>
      <c r="V523" s="143">
        <v>0</v>
      </c>
      <c r="W523" s="144">
        <f t="shared" si="321"/>
        <v>0</v>
      </c>
      <c r="X523" s="144">
        <f t="shared" si="322"/>
        <v>0</v>
      </c>
      <c r="Y523" s="145">
        <f t="shared" si="323"/>
        <v>0</v>
      </c>
      <c r="Z523" s="145">
        <f t="shared" si="324"/>
        <v>0</v>
      </c>
      <c r="AA523" s="308">
        <v>145</v>
      </c>
      <c r="AB523" s="146">
        <v>143</v>
      </c>
      <c r="AC523" s="146"/>
      <c r="AD523" s="147"/>
      <c r="AE523" s="57"/>
      <c r="AF523" s="57"/>
      <c r="AG523" s="57"/>
      <c r="AH523" s="57"/>
      <c r="AI523" s="57"/>
      <c r="AJ523" s="57"/>
      <c r="AK523" s="57"/>
      <c r="AL523" s="57"/>
      <c r="AM523" s="57"/>
      <c r="AN523" s="57"/>
      <c r="AO523" s="57"/>
      <c r="AP523" s="57"/>
      <c r="AQ523" s="57"/>
      <c r="AR523" s="57"/>
      <c r="AS523" s="57"/>
      <c r="AT523" s="57"/>
      <c r="AU523" s="57"/>
      <c r="AV523" s="57"/>
      <c r="AW523" s="57"/>
      <c r="AX523" s="57"/>
      <c r="AY523" s="57"/>
      <c r="AZ523" s="57"/>
      <c r="BA523" s="57"/>
      <c r="BB523" s="57"/>
      <c r="BC523" s="57"/>
      <c r="BD523" s="57"/>
      <c r="BE523" s="57"/>
    </row>
    <row r="524" spans="1:57" ht="24.75" customHeight="1">
      <c r="A524" s="57"/>
      <c r="B524" s="141" t="s">
        <v>1247</v>
      </c>
      <c r="C524" s="141" t="s">
        <v>1248</v>
      </c>
      <c r="D524" s="197" t="s">
        <v>1190</v>
      </c>
      <c r="E524" s="33" t="s">
        <v>49</v>
      </c>
      <c r="F524" s="33" t="s">
        <v>380</v>
      </c>
      <c r="G524" s="33">
        <v>1</v>
      </c>
      <c r="H524" s="33" t="s">
        <v>26</v>
      </c>
      <c r="I524" s="33" t="s">
        <v>494</v>
      </c>
      <c r="J524" s="33">
        <v>7.5</v>
      </c>
      <c r="K524" s="33">
        <v>17</v>
      </c>
      <c r="L524" s="33">
        <v>4.7E-2</v>
      </c>
      <c r="M524" s="33">
        <v>72</v>
      </c>
      <c r="N524" s="33">
        <v>140</v>
      </c>
      <c r="O524" s="41"/>
      <c r="P524" s="37"/>
      <c r="Q524" s="38" t="s">
        <v>27</v>
      </c>
      <c r="R524" s="34">
        <v>197.56</v>
      </c>
      <c r="S524" s="35">
        <f t="shared" si="318"/>
        <v>14224.32</v>
      </c>
      <c r="T524" s="36">
        <f t="shared" si="319"/>
        <v>197.56</v>
      </c>
      <c r="U524" s="36">
        <f t="shared" si="320"/>
        <v>14224.32</v>
      </c>
      <c r="V524" s="143">
        <v>0</v>
      </c>
      <c r="W524" s="144">
        <f t="shared" si="321"/>
        <v>0</v>
      </c>
      <c r="X524" s="144">
        <f t="shared" si="322"/>
        <v>0</v>
      </c>
      <c r="Y524" s="145">
        <f t="shared" si="323"/>
        <v>0</v>
      </c>
      <c r="Z524" s="145">
        <f t="shared" si="324"/>
        <v>0</v>
      </c>
      <c r="AA524" s="308">
        <v>432</v>
      </c>
      <c r="AB524" s="146">
        <v>427</v>
      </c>
      <c r="AC524" s="146"/>
      <c r="AD524" s="147"/>
      <c r="AE524" s="57"/>
      <c r="AF524" s="57"/>
      <c r="AG524" s="57"/>
      <c r="AH524" s="57"/>
      <c r="AI524" s="57"/>
      <c r="AJ524" s="57"/>
      <c r="AK524" s="57"/>
      <c r="AL524" s="57"/>
      <c r="AM524" s="57"/>
      <c r="AN524" s="57"/>
      <c r="AO524" s="57"/>
      <c r="AP524" s="57"/>
      <c r="AQ524" s="57"/>
      <c r="AR524" s="57"/>
      <c r="AS524" s="57"/>
      <c r="AT524" s="57"/>
      <c r="AU524" s="57"/>
      <c r="AV524" s="57"/>
      <c r="AW524" s="57"/>
      <c r="AX524" s="57"/>
      <c r="AY524" s="57"/>
      <c r="AZ524" s="57"/>
      <c r="BA524" s="57"/>
      <c r="BB524" s="57"/>
      <c r="BC524" s="57"/>
      <c r="BD524" s="57"/>
      <c r="BE524" s="57"/>
    </row>
    <row r="525" spans="1:57" ht="24.75" hidden="1" customHeight="1">
      <c r="A525" s="57"/>
      <c r="B525" s="141" t="s">
        <v>1244</v>
      </c>
      <c r="C525" s="141" t="s">
        <v>1246</v>
      </c>
      <c r="D525" s="197" t="s">
        <v>1190</v>
      </c>
      <c r="E525" s="33" t="s">
        <v>49</v>
      </c>
      <c r="F525" s="33" t="s">
        <v>380</v>
      </c>
      <c r="G525" s="33">
        <v>1</v>
      </c>
      <c r="H525" s="33" t="s">
        <v>26</v>
      </c>
      <c r="I525" s="33" t="s">
        <v>494</v>
      </c>
      <c r="J525" s="33"/>
      <c r="K525" s="33">
        <v>17</v>
      </c>
      <c r="L525" s="33">
        <v>4.7E-2</v>
      </c>
      <c r="M525" s="33">
        <v>72</v>
      </c>
      <c r="N525" s="33">
        <v>140</v>
      </c>
      <c r="O525" s="41"/>
      <c r="P525" s="37"/>
      <c r="Q525" s="38" t="s">
        <v>20</v>
      </c>
      <c r="R525" s="34">
        <v>172.54</v>
      </c>
      <c r="S525" s="35">
        <f t="shared" si="318"/>
        <v>12422.88</v>
      </c>
      <c r="T525" s="36">
        <f t="shared" si="319"/>
        <v>172.54</v>
      </c>
      <c r="U525" s="36">
        <f t="shared" si="320"/>
        <v>12422.88</v>
      </c>
      <c r="V525" s="143">
        <v>0</v>
      </c>
      <c r="W525" s="144">
        <f t="shared" si="321"/>
        <v>0</v>
      </c>
      <c r="X525" s="144">
        <f t="shared" si="322"/>
        <v>0</v>
      </c>
      <c r="Y525" s="145">
        <f t="shared" si="323"/>
        <v>0</v>
      </c>
      <c r="Z525" s="145">
        <f t="shared" si="324"/>
        <v>0</v>
      </c>
      <c r="AA525" s="308"/>
      <c r="AB525" s="146">
        <v>145</v>
      </c>
      <c r="AC525" s="146"/>
      <c r="AD525" s="147"/>
      <c r="AE525" s="57"/>
      <c r="AF525" s="57"/>
      <c r="AG525" s="57"/>
      <c r="AH525" s="57"/>
      <c r="AI525" s="57"/>
      <c r="AJ525" s="57"/>
      <c r="AK525" s="57"/>
      <c r="AL525" s="57"/>
      <c r="AM525" s="57"/>
      <c r="AN525" s="57"/>
      <c r="AO525" s="57"/>
      <c r="AP525" s="57"/>
      <c r="AQ525" s="57"/>
      <c r="AR525" s="57"/>
      <c r="AS525" s="57"/>
      <c r="AT525" s="57"/>
      <c r="AU525" s="57"/>
      <c r="AV525" s="57"/>
      <c r="AW525" s="57"/>
      <c r="AX525" s="57"/>
      <c r="AY525" s="57"/>
      <c r="AZ525" s="57"/>
      <c r="BA525" s="57"/>
      <c r="BB525" s="57"/>
      <c r="BC525" s="57"/>
      <c r="BD525" s="57"/>
      <c r="BE525" s="57"/>
    </row>
    <row r="526" spans="1:57" ht="24.75" customHeight="1">
      <c r="A526" s="57"/>
      <c r="B526" s="141" t="s">
        <v>1249</v>
      </c>
      <c r="C526" s="141" t="s">
        <v>1250</v>
      </c>
      <c r="D526" s="197" t="s">
        <v>1190</v>
      </c>
      <c r="E526" s="33" t="s">
        <v>49</v>
      </c>
      <c r="F526" s="33" t="s">
        <v>380</v>
      </c>
      <c r="G526" s="33">
        <v>1</v>
      </c>
      <c r="H526" s="33" t="s">
        <v>26</v>
      </c>
      <c r="I526" s="33" t="s">
        <v>494</v>
      </c>
      <c r="J526" s="33">
        <v>7.5</v>
      </c>
      <c r="K526" s="33">
        <v>17</v>
      </c>
      <c r="L526" s="33">
        <v>4.7E-2</v>
      </c>
      <c r="M526" s="33">
        <v>72</v>
      </c>
      <c r="N526" s="33">
        <v>140</v>
      </c>
      <c r="O526" s="41"/>
      <c r="P526" s="37"/>
      <c r="Q526" s="38" t="s">
        <v>27</v>
      </c>
      <c r="R526" s="34">
        <v>197.56</v>
      </c>
      <c r="S526" s="35">
        <f t="shared" si="318"/>
        <v>14224.32</v>
      </c>
      <c r="T526" s="36">
        <f t="shared" si="319"/>
        <v>197.56</v>
      </c>
      <c r="U526" s="36">
        <f t="shared" si="320"/>
        <v>14224.32</v>
      </c>
      <c r="V526" s="143">
        <v>0</v>
      </c>
      <c r="W526" s="144">
        <f t="shared" si="321"/>
        <v>0</v>
      </c>
      <c r="X526" s="144">
        <f t="shared" si="322"/>
        <v>0</v>
      </c>
      <c r="Y526" s="145">
        <f t="shared" si="323"/>
        <v>0</v>
      </c>
      <c r="Z526" s="145">
        <f t="shared" si="324"/>
        <v>0</v>
      </c>
      <c r="AA526" s="308">
        <v>360</v>
      </c>
      <c r="AB526" s="146">
        <v>358</v>
      </c>
      <c r="AC526" s="146"/>
      <c r="AD526" s="147"/>
      <c r="AE526" s="57"/>
      <c r="AF526" s="57"/>
      <c r="AG526" s="57"/>
      <c r="AH526" s="57"/>
      <c r="AI526" s="57"/>
      <c r="AJ526" s="57"/>
      <c r="AK526" s="57"/>
      <c r="AL526" s="57"/>
      <c r="AM526" s="57"/>
      <c r="AN526" s="57"/>
      <c r="AO526" s="57"/>
      <c r="AP526" s="57"/>
      <c r="AQ526" s="57"/>
      <c r="AR526" s="57"/>
      <c r="AS526" s="57"/>
      <c r="AT526" s="57"/>
      <c r="AU526" s="57"/>
      <c r="AV526" s="57"/>
      <c r="AW526" s="57"/>
      <c r="AX526" s="57"/>
      <c r="AY526" s="57"/>
      <c r="AZ526" s="57"/>
      <c r="BA526" s="57"/>
      <c r="BB526" s="57"/>
      <c r="BC526" s="57"/>
      <c r="BD526" s="57"/>
      <c r="BE526" s="57"/>
    </row>
    <row r="527" spans="1:57" ht="24.75" customHeight="1">
      <c r="A527" s="57"/>
      <c r="B527" s="141" t="s">
        <v>1251</v>
      </c>
      <c r="C527" s="141" t="s">
        <v>1551</v>
      </c>
      <c r="D527" s="197" t="s">
        <v>1190</v>
      </c>
      <c r="E527" s="33" t="s">
        <v>49</v>
      </c>
      <c r="F527" s="33" t="s">
        <v>380</v>
      </c>
      <c r="G527" s="33">
        <v>1</v>
      </c>
      <c r="H527" s="33" t="s">
        <v>26</v>
      </c>
      <c r="I527" s="33" t="s">
        <v>494</v>
      </c>
      <c r="J527" s="33">
        <v>7.5</v>
      </c>
      <c r="K527" s="33">
        <v>17</v>
      </c>
      <c r="L527" s="33">
        <v>4.7E-2</v>
      </c>
      <c r="M527" s="33">
        <v>72</v>
      </c>
      <c r="N527" s="33">
        <v>5.1999999999999998E-2</v>
      </c>
      <c r="O527" s="41"/>
      <c r="P527" s="37"/>
      <c r="Q527" s="38" t="s">
        <v>27</v>
      </c>
      <c r="R527" s="34">
        <v>197.56</v>
      </c>
      <c r="S527" s="35">
        <f t="shared" si="318"/>
        <v>14224.32</v>
      </c>
      <c r="T527" s="36">
        <f t="shared" si="319"/>
        <v>197.56</v>
      </c>
      <c r="U527" s="36">
        <f t="shared" si="320"/>
        <v>14224.32</v>
      </c>
      <c r="V527" s="143">
        <v>0</v>
      </c>
      <c r="W527" s="144">
        <f t="shared" si="321"/>
        <v>0</v>
      </c>
      <c r="X527" s="144">
        <f t="shared" si="322"/>
        <v>0</v>
      </c>
      <c r="Y527" s="145">
        <f t="shared" si="323"/>
        <v>0</v>
      </c>
      <c r="Z527" s="145">
        <f t="shared" si="324"/>
        <v>0</v>
      </c>
      <c r="AA527" s="308">
        <v>176</v>
      </c>
      <c r="AB527" s="146">
        <v>171</v>
      </c>
      <c r="AC527" s="146"/>
      <c r="AD527" s="147"/>
      <c r="AE527" s="57"/>
      <c r="AF527" s="57"/>
      <c r="AG527" s="57"/>
      <c r="AH527" s="57"/>
      <c r="AI527" s="57"/>
      <c r="AJ527" s="57"/>
      <c r="AK527" s="57"/>
      <c r="AL527" s="57"/>
      <c r="AM527" s="57"/>
      <c r="AN527" s="57"/>
      <c r="AO527" s="57"/>
      <c r="AP527" s="57"/>
      <c r="AQ527" s="57"/>
      <c r="AR527" s="57"/>
      <c r="AS527" s="57"/>
      <c r="AT527" s="57"/>
      <c r="AU527" s="57"/>
      <c r="AV527" s="57"/>
      <c r="AW527" s="57"/>
      <c r="AX527" s="57"/>
      <c r="AY527" s="57"/>
      <c r="AZ527" s="57"/>
      <c r="BA527" s="57"/>
      <c r="BB527" s="57"/>
      <c r="BC527" s="57"/>
      <c r="BD527" s="57"/>
      <c r="BE527" s="57"/>
    </row>
    <row r="528" spans="1:57" ht="24.75" hidden="1" customHeight="1">
      <c r="A528" s="57"/>
      <c r="B528" s="141" t="s">
        <v>571</v>
      </c>
      <c r="C528" s="141" t="s">
        <v>1107</v>
      </c>
      <c r="D528" s="162"/>
      <c r="E528" s="33" t="s">
        <v>540</v>
      </c>
      <c r="F528" s="33" t="s">
        <v>380</v>
      </c>
      <c r="G528" s="33">
        <v>1</v>
      </c>
      <c r="H528" s="33" t="s">
        <v>26</v>
      </c>
      <c r="I528" s="33" t="s">
        <v>494</v>
      </c>
      <c r="J528" s="33"/>
      <c r="K528" s="33">
        <v>17</v>
      </c>
      <c r="L528" s="33">
        <v>4.7E-2</v>
      </c>
      <c r="M528" s="33">
        <v>72</v>
      </c>
      <c r="N528" s="33">
        <v>140</v>
      </c>
      <c r="O528" s="33"/>
      <c r="P528" s="37"/>
      <c r="Q528" s="38" t="s">
        <v>27</v>
      </c>
      <c r="R528" s="34">
        <v>133.06</v>
      </c>
      <c r="S528" s="35">
        <f t="shared" si="318"/>
        <v>9580.32</v>
      </c>
      <c r="T528" s="36">
        <f t="shared" si="319"/>
        <v>133.06</v>
      </c>
      <c r="U528" s="36">
        <f t="shared" si="320"/>
        <v>9580.32</v>
      </c>
      <c r="V528" s="143">
        <v>0</v>
      </c>
      <c r="W528" s="144">
        <f t="shared" si="321"/>
        <v>0</v>
      </c>
      <c r="X528" s="144">
        <f t="shared" si="322"/>
        <v>0</v>
      </c>
      <c r="Y528" s="145">
        <f t="shared" si="323"/>
        <v>0</v>
      </c>
      <c r="Z528" s="145">
        <f t="shared" si="324"/>
        <v>0</v>
      </c>
      <c r="AA528" s="308"/>
      <c r="AB528" s="146">
        <v>0</v>
      </c>
      <c r="AC528" s="146"/>
      <c r="AD528" s="147"/>
      <c r="AE528" s="57"/>
      <c r="AF528" s="57"/>
      <c r="AG528" s="57"/>
      <c r="AH528" s="57"/>
      <c r="AI528" s="57"/>
      <c r="AJ528" s="57"/>
      <c r="AK528" s="57"/>
      <c r="AL528" s="57"/>
      <c r="AM528" s="57"/>
      <c r="AN528" s="57"/>
      <c r="AO528" s="57"/>
      <c r="AP528" s="57"/>
      <c r="AQ528" s="57"/>
      <c r="AR528" s="57"/>
      <c r="AS528" s="57"/>
      <c r="AT528" s="57"/>
      <c r="AU528" s="57"/>
      <c r="AV528" s="57"/>
      <c r="AW528" s="57"/>
      <c r="AX528" s="57"/>
      <c r="AY528" s="57"/>
      <c r="AZ528" s="57"/>
      <c r="BA528" s="57"/>
      <c r="BB528" s="57"/>
      <c r="BC528" s="57"/>
      <c r="BD528" s="57"/>
      <c r="BE528" s="57"/>
    </row>
    <row r="529" spans="1:57" ht="24.75" hidden="1" customHeight="1">
      <c r="A529" s="57"/>
      <c r="B529" s="206"/>
      <c r="C529" s="207" t="s">
        <v>572</v>
      </c>
      <c r="D529" s="208"/>
      <c r="E529" s="297"/>
      <c r="F529" s="297"/>
      <c r="G529" s="297"/>
      <c r="H529" s="297"/>
      <c r="I529" s="297"/>
      <c r="J529" s="297"/>
      <c r="K529" s="297"/>
      <c r="L529" s="297"/>
      <c r="M529" s="297"/>
      <c r="N529" s="297"/>
      <c r="O529" s="297"/>
      <c r="P529" s="49"/>
      <c r="Q529" s="49"/>
      <c r="R529" s="299"/>
      <c r="S529" s="299"/>
      <c r="T529" s="50"/>
      <c r="U529" s="50"/>
      <c r="V529" s="9">
        <v>0</v>
      </c>
      <c r="W529" s="9"/>
      <c r="X529" s="144">
        <f t="shared" si="322"/>
        <v>0</v>
      </c>
      <c r="Y529" s="145">
        <f t="shared" si="323"/>
        <v>0</v>
      </c>
      <c r="Z529" s="145">
        <f t="shared" si="324"/>
        <v>0</v>
      </c>
      <c r="AA529" s="211"/>
      <c r="AB529" s="146">
        <v>0</v>
      </c>
      <c r="AC529" s="146"/>
      <c r="AD529" s="147"/>
      <c r="AE529" s="57"/>
      <c r="AF529" s="57"/>
      <c r="AG529" s="57"/>
      <c r="AH529" s="57"/>
      <c r="AI529" s="57"/>
      <c r="AJ529" s="57"/>
      <c r="AK529" s="57"/>
      <c r="AL529" s="57"/>
      <c r="AM529" s="57"/>
      <c r="AN529" s="57"/>
      <c r="AO529" s="57"/>
      <c r="AP529" s="57"/>
      <c r="AQ529" s="57"/>
      <c r="AR529" s="57"/>
      <c r="AS529" s="57"/>
      <c r="AT529" s="57"/>
      <c r="AU529" s="57"/>
      <c r="AV529" s="57"/>
      <c r="AW529" s="57"/>
      <c r="AX529" s="57"/>
      <c r="AY529" s="57"/>
      <c r="AZ529" s="57"/>
      <c r="BA529" s="57"/>
      <c r="BB529" s="57"/>
      <c r="BC529" s="57"/>
      <c r="BD529" s="57"/>
      <c r="BE529" s="57"/>
    </row>
    <row r="530" spans="1:57" ht="24.75" hidden="1" customHeight="1">
      <c r="A530" s="57"/>
      <c r="B530" s="141" t="s">
        <v>573</v>
      </c>
      <c r="C530" s="141" t="s">
        <v>1106</v>
      </c>
      <c r="D530" s="162"/>
      <c r="E530" s="33" t="s">
        <v>540</v>
      </c>
      <c r="F530" s="33" t="s">
        <v>380</v>
      </c>
      <c r="G530" s="33">
        <v>1</v>
      </c>
      <c r="H530" s="33" t="s">
        <v>26</v>
      </c>
      <c r="I530" s="33" t="s">
        <v>494</v>
      </c>
      <c r="J530" s="33"/>
      <c r="K530" s="33">
        <v>17</v>
      </c>
      <c r="L530" s="33">
        <v>4.7E-2</v>
      </c>
      <c r="M530" s="33">
        <v>72</v>
      </c>
      <c r="N530" s="33">
        <v>140</v>
      </c>
      <c r="O530" s="41"/>
      <c r="P530" s="37"/>
      <c r="Q530" s="38" t="s">
        <v>27</v>
      </c>
      <c r="R530" s="34">
        <v>146.28</v>
      </c>
      <c r="S530" s="35">
        <f t="shared" ref="S530:S536" si="325">R530*M530</f>
        <v>10532.16</v>
      </c>
      <c r="T530" s="36">
        <f>R530*(1-$C$13)</f>
        <v>146.28</v>
      </c>
      <c r="U530" s="36">
        <f t="shared" ref="U530:U536" si="326">S530*(1-$C$13)</f>
        <v>10532.16</v>
      </c>
      <c r="V530" s="143">
        <v>0</v>
      </c>
      <c r="W530" s="144">
        <f t="shared" ref="W530:W536" si="327">U530*V530</f>
        <v>0</v>
      </c>
      <c r="X530" s="144">
        <f t="shared" si="322"/>
        <v>0</v>
      </c>
      <c r="Y530" s="145">
        <f t="shared" si="323"/>
        <v>0</v>
      </c>
      <c r="Z530" s="145">
        <f t="shared" si="324"/>
        <v>0</v>
      </c>
      <c r="AA530" s="308"/>
      <c r="AB530" s="146">
        <v>0</v>
      </c>
      <c r="AC530" s="146"/>
      <c r="AD530" s="147"/>
      <c r="AE530" s="57"/>
      <c r="AF530" s="57"/>
      <c r="AG530" s="57"/>
      <c r="AH530" s="57"/>
      <c r="AI530" s="57"/>
      <c r="AJ530" s="57"/>
      <c r="AK530" s="57"/>
      <c r="AL530" s="57"/>
      <c r="AM530" s="57"/>
      <c r="AN530" s="57"/>
      <c r="AO530" s="57"/>
      <c r="AP530" s="57"/>
      <c r="AQ530" s="57"/>
      <c r="AR530" s="57"/>
      <c r="AS530" s="57"/>
      <c r="AT530" s="57"/>
      <c r="AU530" s="57"/>
      <c r="AV530" s="57"/>
      <c r="AW530" s="57"/>
      <c r="AX530" s="57"/>
      <c r="AY530" s="57"/>
      <c r="AZ530" s="57"/>
      <c r="BA530" s="57"/>
      <c r="BB530" s="57"/>
      <c r="BC530" s="57"/>
      <c r="BD530" s="57"/>
      <c r="BE530" s="57"/>
    </row>
    <row r="531" spans="1:57" ht="24.75" hidden="1" customHeight="1">
      <c r="A531" s="57"/>
      <c r="B531" s="141" t="s">
        <v>574</v>
      </c>
      <c r="C531" s="141" t="s">
        <v>1105</v>
      </c>
      <c r="D531" s="162"/>
      <c r="E531" s="33" t="s">
        <v>540</v>
      </c>
      <c r="F531" s="33" t="s">
        <v>380</v>
      </c>
      <c r="G531" s="33">
        <v>1</v>
      </c>
      <c r="H531" s="33" t="s">
        <v>26</v>
      </c>
      <c r="I531" s="33" t="s">
        <v>494</v>
      </c>
      <c r="J531" s="33"/>
      <c r="K531" s="33">
        <v>17</v>
      </c>
      <c r="L531" s="33">
        <v>4.7E-2</v>
      </c>
      <c r="M531" s="33">
        <v>72</v>
      </c>
      <c r="N531" s="33">
        <v>140</v>
      </c>
      <c r="O531" s="41"/>
      <c r="P531" s="37"/>
      <c r="Q531" s="38" t="s">
        <v>54</v>
      </c>
      <c r="R531" s="34">
        <v>146.28</v>
      </c>
      <c r="S531" s="35">
        <f t="shared" si="325"/>
        <v>10532.16</v>
      </c>
      <c r="T531" s="36">
        <f>R531*(1-$C$13)</f>
        <v>146.28</v>
      </c>
      <c r="U531" s="36">
        <f t="shared" si="326"/>
        <v>10532.16</v>
      </c>
      <c r="V531" s="143">
        <v>0</v>
      </c>
      <c r="W531" s="144">
        <f t="shared" si="327"/>
        <v>0</v>
      </c>
      <c r="X531" s="144">
        <f t="shared" si="322"/>
        <v>0</v>
      </c>
      <c r="Y531" s="145">
        <f t="shared" si="323"/>
        <v>0</v>
      </c>
      <c r="Z531" s="145">
        <f t="shared" si="324"/>
        <v>0</v>
      </c>
      <c r="AA531" s="310"/>
      <c r="AB531" s="146">
        <v>0</v>
      </c>
      <c r="AC531" s="146"/>
      <c r="AD531" s="147"/>
      <c r="AE531" s="57"/>
      <c r="AF531" s="57"/>
      <c r="AG531" s="57"/>
      <c r="AH531" s="57"/>
      <c r="AI531" s="57"/>
      <c r="AJ531" s="57"/>
      <c r="AK531" s="57"/>
      <c r="AL531" s="57"/>
      <c r="AM531" s="57"/>
      <c r="AN531" s="57"/>
      <c r="AO531" s="57"/>
      <c r="AP531" s="57"/>
      <c r="AQ531" s="57"/>
      <c r="AR531" s="57"/>
      <c r="AS531" s="57"/>
      <c r="AT531" s="57"/>
      <c r="AU531" s="57"/>
      <c r="AV531" s="57"/>
      <c r="AW531" s="57"/>
      <c r="AX531" s="57"/>
      <c r="AY531" s="57"/>
      <c r="AZ531" s="57"/>
      <c r="BA531" s="57"/>
      <c r="BB531" s="57"/>
      <c r="BC531" s="57"/>
      <c r="BD531" s="57"/>
      <c r="BE531" s="57"/>
    </row>
    <row r="532" spans="1:57" ht="24.75" hidden="1" customHeight="1">
      <c r="A532" s="57"/>
      <c r="B532" s="141" t="s">
        <v>575</v>
      </c>
      <c r="C532" s="141" t="s">
        <v>1104</v>
      </c>
      <c r="D532" s="162"/>
      <c r="E532" s="33" t="s">
        <v>540</v>
      </c>
      <c r="F532" s="33" t="s">
        <v>380</v>
      </c>
      <c r="G532" s="33">
        <v>1</v>
      </c>
      <c r="H532" s="33" t="s">
        <v>26</v>
      </c>
      <c r="I532" s="33" t="s">
        <v>494</v>
      </c>
      <c r="J532" s="33"/>
      <c r="K532" s="33">
        <v>17</v>
      </c>
      <c r="L532" s="33">
        <v>4.7E-2</v>
      </c>
      <c r="M532" s="33">
        <v>72</v>
      </c>
      <c r="N532" s="33">
        <v>140</v>
      </c>
      <c r="O532" s="41"/>
      <c r="P532" s="37"/>
      <c r="Q532" s="38" t="s">
        <v>54</v>
      </c>
      <c r="R532" s="34">
        <v>146.28</v>
      </c>
      <c r="S532" s="35">
        <f t="shared" si="325"/>
        <v>10532.16</v>
      </c>
      <c r="T532" s="36">
        <f>R532*(1-$C$13)</f>
        <v>146.28</v>
      </c>
      <c r="U532" s="36">
        <f t="shared" si="326"/>
        <v>10532.16</v>
      </c>
      <c r="V532" s="143">
        <v>0</v>
      </c>
      <c r="W532" s="144">
        <f t="shared" si="327"/>
        <v>0</v>
      </c>
      <c r="X532" s="144">
        <f t="shared" si="322"/>
        <v>0</v>
      </c>
      <c r="Y532" s="145">
        <f t="shared" si="323"/>
        <v>0</v>
      </c>
      <c r="Z532" s="145">
        <f t="shared" si="324"/>
        <v>0</v>
      </c>
      <c r="AA532" s="308"/>
      <c r="AB532" s="146">
        <v>0</v>
      </c>
      <c r="AC532" s="146"/>
      <c r="AD532" s="147"/>
      <c r="AE532" s="57"/>
      <c r="AF532" s="57"/>
      <c r="AG532" s="57"/>
      <c r="AH532" s="57"/>
      <c r="AI532" s="57"/>
      <c r="AJ532" s="57"/>
      <c r="AK532" s="57"/>
      <c r="AL532" s="57"/>
      <c r="AM532" s="57"/>
      <c r="AN532" s="57"/>
      <c r="AO532" s="57"/>
      <c r="AP532" s="57"/>
      <c r="AQ532" s="57"/>
      <c r="AR532" s="57"/>
      <c r="AS532" s="57"/>
      <c r="AT532" s="57"/>
      <c r="AU532" s="57"/>
      <c r="AV532" s="57"/>
      <c r="AW532" s="57"/>
      <c r="AX532" s="57"/>
      <c r="AY532" s="57"/>
      <c r="AZ532" s="57"/>
      <c r="BA532" s="57"/>
      <c r="BB532" s="57"/>
      <c r="BC532" s="57"/>
      <c r="BD532" s="57"/>
      <c r="BE532" s="57"/>
    </row>
    <row r="533" spans="1:57" ht="24.75" hidden="1" customHeight="1">
      <c r="A533" s="57"/>
      <c r="B533" s="206"/>
      <c r="C533" s="207" t="s">
        <v>576</v>
      </c>
      <c r="D533" s="208"/>
      <c r="E533" s="297"/>
      <c r="F533" s="297"/>
      <c r="G533" s="297"/>
      <c r="H533" s="297"/>
      <c r="I533" s="297"/>
      <c r="J533" s="297"/>
      <c r="K533" s="297"/>
      <c r="L533" s="297"/>
      <c r="M533" s="297"/>
      <c r="N533" s="297"/>
      <c r="O533" s="297"/>
      <c r="P533" s="49"/>
      <c r="Q533" s="49"/>
      <c r="R533" s="299"/>
      <c r="S533" s="35">
        <f t="shared" si="325"/>
        <v>0</v>
      </c>
      <c r="T533" s="302"/>
      <c r="U533" s="36">
        <f t="shared" si="326"/>
        <v>0</v>
      </c>
      <c r="V533" s="143">
        <v>0</v>
      </c>
      <c r="W533" s="144">
        <f t="shared" si="327"/>
        <v>0</v>
      </c>
      <c r="X533" s="144">
        <f t="shared" si="322"/>
        <v>0</v>
      </c>
      <c r="Y533" s="145">
        <f t="shared" si="323"/>
        <v>0</v>
      </c>
      <c r="Z533" s="145">
        <f t="shared" si="324"/>
        <v>0</v>
      </c>
      <c r="AA533" s="308"/>
      <c r="AB533" s="146">
        <v>0</v>
      </c>
      <c r="AC533" s="146"/>
      <c r="AD533" s="147"/>
      <c r="AE533" s="57"/>
      <c r="AF533" s="57"/>
      <c r="AG533" s="57"/>
      <c r="AH533" s="57"/>
      <c r="AI533" s="57"/>
      <c r="AJ533" s="57"/>
      <c r="AK533" s="57"/>
      <c r="AL533" s="57"/>
      <c r="AM533" s="57"/>
      <c r="AN533" s="57"/>
      <c r="AO533" s="57"/>
      <c r="AP533" s="57"/>
      <c r="AQ533" s="57"/>
      <c r="AR533" s="57"/>
      <c r="AS533" s="57"/>
      <c r="AT533" s="57"/>
      <c r="AU533" s="57"/>
      <c r="AV533" s="57"/>
      <c r="AW533" s="57"/>
      <c r="AX533" s="57"/>
      <c r="AY533" s="57"/>
      <c r="AZ533" s="57"/>
      <c r="BA533" s="57"/>
      <c r="BB533" s="57"/>
      <c r="BC533" s="57"/>
      <c r="BD533" s="57"/>
      <c r="BE533" s="57"/>
    </row>
    <row r="534" spans="1:57" ht="24.75" hidden="1" customHeight="1">
      <c r="A534" s="57"/>
      <c r="B534" s="206"/>
      <c r="C534" s="207" t="s">
        <v>577</v>
      </c>
      <c r="D534" s="208"/>
      <c r="E534" s="297"/>
      <c r="F534" s="297"/>
      <c r="G534" s="297"/>
      <c r="H534" s="297"/>
      <c r="I534" s="297"/>
      <c r="J534" s="297"/>
      <c r="K534" s="297"/>
      <c r="L534" s="297"/>
      <c r="M534" s="297"/>
      <c r="N534" s="297"/>
      <c r="O534" s="297"/>
      <c r="P534" s="49"/>
      <c r="Q534" s="49"/>
      <c r="R534" s="299"/>
      <c r="S534" s="35">
        <f t="shared" si="325"/>
        <v>0</v>
      </c>
      <c r="T534" s="302"/>
      <c r="U534" s="36">
        <f t="shared" si="326"/>
        <v>0</v>
      </c>
      <c r="V534" s="143">
        <v>0</v>
      </c>
      <c r="W534" s="144">
        <f t="shared" si="327"/>
        <v>0</v>
      </c>
      <c r="X534" s="144">
        <f t="shared" si="322"/>
        <v>0</v>
      </c>
      <c r="Y534" s="145">
        <f t="shared" si="323"/>
        <v>0</v>
      </c>
      <c r="Z534" s="145">
        <f t="shared" si="324"/>
        <v>0</v>
      </c>
      <c r="AA534" s="308"/>
      <c r="AB534" s="146">
        <v>0</v>
      </c>
      <c r="AC534" s="146"/>
      <c r="AD534" s="147"/>
      <c r="AE534" s="57"/>
      <c r="AF534" s="57"/>
      <c r="AG534" s="57"/>
      <c r="AH534" s="57"/>
      <c r="AI534" s="57"/>
      <c r="AJ534" s="57"/>
      <c r="AK534" s="57"/>
      <c r="AL534" s="57"/>
      <c r="AM534" s="57"/>
      <c r="AN534" s="57"/>
      <c r="AO534" s="57"/>
      <c r="AP534" s="57"/>
      <c r="AQ534" s="57"/>
      <c r="AR534" s="57"/>
      <c r="AS534" s="57"/>
      <c r="AT534" s="57"/>
      <c r="AU534" s="57"/>
      <c r="AV534" s="57"/>
      <c r="AW534" s="57"/>
      <c r="AX534" s="57"/>
      <c r="AY534" s="57"/>
      <c r="AZ534" s="57"/>
      <c r="BA534" s="57"/>
      <c r="BB534" s="57"/>
      <c r="BC534" s="57"/>
      <c r="BD534" s="57"/>
      <c r="BE534" s="57"/>
    </row>
    <row r="535" spans="1:57" ht="24.75" hidden="1" customHeight="1">
      <c r="A535" s="57"/>
      <c r="B535" s="141" t="s">
        <v>578</v>
      </c>
      <c r="C535" s="141" t="s">
        <v>579</v>
      </c>
      <c r="D535" s="162"/>
      <c r="E535" s="33" t="s">
        <v>540</v>
      </c>
      <c r="F535" s="33" t="s">
        <v>380</v>
      </c>
      <c r="G535" s="33">
        <v>1</v>
      </c>
      <c r="H535" s="33" t="s">
        <v>26</v>
      </c>
      <c r="I535" s="33" t="s">
        <v>494</v>
      </c>
      <c r="J535" s="33"/>
      <c r="K535" s="33">
        <v>17</v>
      </c>
      <c r="L535" s="33">
        <v>4.7E-2</v>
      </c>
      <c r="M535" s="33">
        <v>72</v>
      </c>
      <c r="N535" s="33">
        <v>140</v>
      </c>
      <c r="O535" s="33"/>
      <c r="P535" s="37"/>
      <c r="Q535" s="38" t="s">
        <v>20</v>
      </c>
      <c r="R535" s="34">
        <v>157.02000000000001</v>
      </c>
      <c r="S535" s="35">
        <f t="shared" si="325"/>
        <v>11305.44</v>
      </c>
      <c r="T535" s="36">
        <f>R535*(1-$C$13)</f>
        <v>157.02000000000001</v>
      </c>
      <c r="U535" s="36">
        <f t="shared" si="326"/>
        <v>11305.44</v>
      </c>
      <c r="V535" s="143">
        <v>0</v>
      </c>
      <c r="W535" s="144">
        <f t="shared" si="327"/>
        <v>0</v>
      </c>
      <c r="X535" s="144">
        <f t="shared" si="322"/>
        <v>0</v>
      </c>
      <c r="Y535" s="145">
        <f t="shared" si="323"/>
        <v>0</v>
      </c>
      <c r="Z535" s="145">
        <f t="shared" si="324"/>
        <v>0</v>
      </c>
      <c r="AA535" s="308"/>
      <c r="AB535" s="146">
        <v>0</v>
      </c>
      <c r="AC535" s="146"/>
      <c r="AD535" s="147"/>
      <c r="AE535" s="57"/>
      <c r="AF535" s="57"/>
      <c r="AG535" s="57"/>
      <c r="AH535" s="57"/>
      <c r="AI535" s="57"/>
      <c r="AJ535" s="57"/>
      <c r="AK535" s="57"/>
      <c r="AL535" s="57"/>
      <c r="AM535" s="57"/>
      <c r="AN535" s="57"/>
      <c r="AO535" s="57"/>
      <c r="AP535" s="57"/>
      <c r="AQ535" s="57"/>
      <c r="AR535" s="57"/>
      <c r="AS535" s="57"/>
      <c r="AT535" s="57"/>
      <c r="AU535" s="57"/>
      <c r="AV535" s="57"/>
      <c r="AW535" s="57"/>
      <c r="AX535" s="57"/>
      <c r="AY535" s="57"/>
      <c r="AZ535" s="57"/>
      <c r="BA535" s="57"/>
      <c r="BB535" s="57"/>
      <c r="BC535" s="57"/>
      <c r="BD535" s="57"/>
      <c r="BE535" s="57"/>
    </row>
    <row r="536" spans="1:57" ht="24.75" hidden="1" customHeight="1">
      <c r="A536" s="57"/>
      <c r="B536" s="141" t="s">
        <v>580</v>
      </c>
      <c r="C536" s="141" t="s">
        <v>581</v>
      </c>
      <c r="D536" s="162"/>
      <c r="E536" s="33" t="s">
        <v>540</v>
      </c>
      <c r="F536" s="33" t="s">
        <v>380</v>
      </c>
      <c r="G536" s="33">
        <v>1</v>
      </c>
      <c r="H536" s="33" t="s">
        <v>26</v>
      </c>
      <c r="I536" s="33" t="s">
        <v>494</v>
      </c>
      <c r="J536" s="33"/>
      <c r="K536" s="33">
        <v>17</v>
      </c>
      <c r="L536" s="33">
        <v>4.7E-2</v>
      </c>
      <c r="M536" s="33">
        <v>72</v>
      </c>
      <c r="N536" s="33">
        <v>140</v>
      </c>
      <c r="O536" s="33"/>
      <c r="P536" s="37"/>
      <c r="Q536" s="38" t="s">
        <v>20</v>
      </c>
      <c r="R536" s="34">
        <v>157.02000000000001</v>
      </c>
      <c r="S536" s="35">
        <f t="shared" si="325"/>
        <v>11305.44</v>
      </c>
      <c r="T536" s="36">
        <f>R536*(1-$C$13)</f>
        <v>157.02000000000001</v>
      </c>
      <c r="U536" s="36">
        <f t="shared" si="326"/>
        <v>11305.44</v>
      </c>
      <c r="V536" s="143">
        <v>0</v>
      </c>
      <c r="W536" s="144">
        <f t="shared" si="327"/>
        <v>0</v>
      </c>
      <c r="X536" s="144">
        <f t="shared" si="322"/>
        <v>0</v>
      </c>
      <c r="Y536" s="145">
        <f t="shared" si="323"/>
        <v>0</v>
      </c>
      <c r="Z536" s="145">
        <f t="shared" si="324"/>
        <v>0</v>
      </c>
      <c r="AA536" s="308"/>
      <c r="AB536" s="146">
        <v>0</v>
      </c>
      <c r="AC536" s="146"/>
      <c r="AD536" s="147"/>
      <c r="AE536" s="57"/>
      <c r="AF536" s="57"/>
      <c r="AG536" s="57"/>
      <c r="AH536" s="57"/>
      <c r="AI536" s="57"/>
      <c r="AJ536" s="57"/>
      <c r="AK536" s="57"/>
      <c r="AL536" s="57"/>
      <c r="AM536" s="57"/>
      <c r="AN536" s="57"/>
      <c r="AO536" s="57"/>
      <c r="AP536" s="57"/>
      <c r="AQ536" s="57"/>
      <c r="AR536" s="57"/>
      <c r="AS536" s="57"/>
      <c r="AT536" s="57"/>
      <c r="AU536" s="57"/>
      <c r="AV536" s="57"/>
      <c r="AW536" s="57"/>
      <c r="AX536" s="57"/>
      <c r="AY536" s="57"/>
      <c r="AZ536" s="57"/>
      <c r="BA536" s="57"/>
      <c r="BB536" s="57"/>
      <c r="BC536" s="57"/>
      <c r="BD536" s="57"/>
      <c r="BE536" s="57"/>
    </row>
    <row r="537" spans="1:57" ht="24.75" hidden="1" customHeight="1">
      <c r="A537" s="57"/>
      <c r="B537" s="206"/>
      <c r="C537" s="207" t="s">
        <v>582</v>
      </c>
      <c r="D537" s="9"/>
      <c r="E537" s="297"/>
      <c r="F537" s="297"/>
      <c r="G537" s="297"/>
      <c r="H537" s="297"/>
      <c r="I537" s="297"/>
      <c r="J537" s="297"/>
      <c r="K537" s="297"/>
      <c r="L537" s="297"/>
      <c r="M537" s="297"/>
      <c r="N537" s="297"/>
      <c r="O537" s="297"/>
      <c r="P537" s="49"/>
      <c r="Q537" s="49"/>
      <c r="R537" s="299"/>
      <c r="S537" s="299"/>
      <c r="T537" s="50"/>
      <c r="U537" s="50"/>
      <c r="V537" s="9">
        <v>0</v>
      </c>
      <c r="W537" s="9"/>
      <c r="X537" s="144">
        <f t="shared" si="322"/>
        <v>0</v>
      </c>
      <c r="Y537" s="145">
        <f t="shared" si="323"/>
        <v>0</v>
      </c>
      <c r="Z537" s="145">
        <f t="shared" si="324"/>
        <v>0</v>
      </c>
      <c r="AA537" s="310"/>
      <c r="AB537" s="146">
        <v>0</v>
      </c>
      <c r="AC537" s="146"/>
      <c r="AD537" s="147"/>
      <c r="AE537" s="57"/>
      <c r="AF537" s="57"/>
      <c r="AG537" s="57"/>
      <c r="AH537" s="57"/>
      <c r="AI537" s="57"/>
      <c r="AJ537" s="57"/>
      <c r="AK537" s="57"/>
      <c r="AL537" s="57"/>
      <c r="AM537" s="57"/>
      <c r="AN537" s="57"/>
      <c r="AO537" s="57"/>
      <c r="AP537" s="57"/>
      <c r="AQ537" s="57"/>
      <c r="AR537" s="57"/>
      <c r="AS537" s="57"/>
      <c r="AT537" s="57"/>
      <c r="AU537" s="57"/>
      <c r="AV537" s="57"/>
      <c r="AW537" s="57"/>
      <c r="AX537" s="57"/>
      <c r="AY537" s="57"/>
      <c r="AZ537" s="57"/>
      <c r="BA537" s="57"/>
      <c r="BB537" s="57"/>
      <c r="BC537" s="57"/>
      <c r="BD537" s="57"/>
      <c r="BE537" s="57"/>
    </row>
    <row r="538" spans="1:57" ht="24.75" hidden="1" customHeight="1">
      <c r="A538" s="57"/>
      <c r="B538" s="141" t="s">
        <v>583</v>
      </c>
      <c r="C538" s="141" t="s">
        <v>1103</v>
      </c>
      <c r="D538" s="162"/>
      <c r="E538" s="33" t="s">
        <v>540</v>
      </c>
      <c r="F538" s="33" t="s">
        <v>380</v>
      </c>
      <c r="G538" s="33">
        <v>1</v>
      </c>
      <c r="H538" s="33" t="s">
        <v>26</v>
      </c>
      <c r="I538" s="33" t="s">
        <v>494</v>
      </c>
      <c r="J538" s="33"/>
      <c r="K538" s="33">
        <v>17</v>
      </c>
      <c r="L538" s="33">
        <v>4.7E-2</v>
      </c>
      <c r="M538" s="33">
        <v>72</v>
      </c>
      <c r="N538" s="33">
        <v>140</v>
      </c>
      <c r="O538" s="33"/>
      <c r="P538" s="37"/>
      <c r="Q538" s="38" t="s">
        <v>27</v>
      </c>
      <c r="R538" s="34">
        <v>146.28</v>
      </c>
      <c r="S538" s="35">
        <f>R538*M538</f>
        <v>10532.16</v>
      </c>
      <c r="T538" s="36">
        <f t="shared" ref="T538:U540" si="328">R538*(1-$C$13)</f>
        <v>146.28</v>
      </c>
      <c r="U538" s="36">
        <f t="shared" si="328"/>
        <v>10532.16</v>
      </c>
      <c r="V538" s="143">
        <v>0</v>
      </c>
      <c r="W538" s="144">
        <f>U538*V538</f>
        <v>0</v>
      </c>
      <c r="X538" s="144">
        <f t="shared" si="322"/>
        <v>0</v>
      </c>
      <c r="Y538" s="145">
        <f t="shared" si="323"/>
        <v>0</v>
      </c>
      <c r="Z538" s="145">
        <f t="shared" si="324"/>
        <v>0</v>
      </c>
      <c r="AA538" s="308"/>
      <c r="AB538" s="146">
        <v>0</v>
      </c>
      <c r="AC538" s="146"/>
      <c r="AD538" s="147"/>
      <c r="AE538" s="57"/>
      <c r="AF538" s="57"/>
      <c r="AG538" s="57"/>
      <c r="AH538" s="57"/>
      <c r="AI538" s="57"/>
      <c r="AJ538" s="57"/>
      <c r="AK538" s="57"/>
      <c r="AL538" s="57"/>
      <c r="AM538" s="57"/>
      <c r="AN538" s="57"/>
      <c r="AO538" s="57"/>
      <c r="AP538" s="57"/>
      <c r="AQ538" s="57"/>
      <c r="AR538" s="57"/>
      <c r="AS538" s="57"/>
      <c r="AT538" s="57"/>
      <c r="AU538" s="57"/>
      <c r="AV538" s="57"/>
      <c r="AW538" s="57"/>
      <c r="AX538" s="57"/>
      <c r="AY538" s="57"/>
      <c r="AZ538" s="57"/>
      <c r="BA538" s="57"/>
      <c r="BB538" s="57"/>
      <c r="BC538" s="57"/>
      <c r="BD538" s="57"/>
      <c r="BE538" s="57"/>
    </row>
    <row r="539" spans="1:57" ht="24.75" hidden="1" customHeight="1">
      <c r="A539" s="57"/>
      <c r="B539" s="141" t="s">
        <v>584</v>
      </c>
      <c r="C539" s="141" t="s">
        <v>1102</v>
      </c>
      <c r="D539" s="162"/>
      <c r="E539" s="33" t="s">
        <v>540</v>
      </c>
      <c r="F539" s="33" t="s">
        <v>380</v>
      </c>
      <c r="G539" s="33">
        <v>1</v>
      </c>
      <c r="H539" s="33" t="s">
        <v>26</v>
      </c>
      <c r="I539" s="33" t="s">
        <v>494</v>
      </c>
      <c r="J539" s="33"/>
      <c r="K539" s="33"/>
      <c r="L539" s="33"/>
      <c r="M539" s="33"/>
      <c r="N539" s="33"/>
      <c r="O539" s="33"/>
      <c r="P539" s="37"/>
      <c r="Q539" s="38" t="s">
        <v>20</v>
      </c>
      <c r="R539" s="34">
        <v>147.11000000000001</v>
      </c>
      <c r="S539" s="35">
        <f>R539*M539</f>
        <v>0</v>
      </c>
      <c r="T539" s="36">
        <f t="shared" si="328"/>
        <v>147.11000000000001</v>
      </c>
      <c r="U539" s="36">
        <f t="shared" si="328"/>
        <v>0</v>
      </c>
      <c r="V539" s="143">
        <v>0</v>
      </c>
      <c r="W539" s="144">
        <f>U539*V539</f>
        <v>0</v>
      </c>
      <c r="X539" s="144">
        <f t="shared" si="322"/>
        <v>0</v>
      </c>
      <c r="Y539" s="145">
        <f t="shared" si="323"/>
        <v>0</v>
      </c>
      <c r="Z539" s="145">
        <f t="shared" si="324"/>
        <v>0</v>
      </c>
      <c r="AA539" s="308"/>
      <c r="AB539" s="146">
        <v>0</v>
      </c>
      <c r="AC539" s="146"/>
      <c r="AD539" s="147"/>
      <c r="AE539" s="57"/>
      <c r="AF539" s="57"/>
      <c r="AG539" s="57"/>
      <c r="AH539" s="57"/>
      <c r="AI539" s="57"/>
      <c r="AJ539" s="57"/>
      <c r="AK539" s="57"/>
      <c r="AL539" s="57"/>
      <c r="AM539" s="57"/>
      <c r="AN539" s="57"/>
      <c r="AO539" s="57"/>
      <c r="AP539" s="57"/>
      <c r="AQ539" s="57"/>
      <c r="AR539" s="57"/>
      <c r="AS539" s="57"/>
      <c r="AT539" s="57"/>
      <c r="AU539" s="57"/>
      <c r="AV539" s="57"/>
      <c r="AW539" s="57"/>
      <c r="AX539" s="57"/>
      <c r="AY539" s="57"/>
      <c r="AZ539" s="57"/>
      <c r="BA539" s="57"/>
      <c r="BB539" s="57"/>
      <c r="BC539" s="57"/>
      <c r="BD539" s="57"/>
      <c r="BE539" s="57"/>
    </row>
    <row r="540" spans="1:57" ht="24.75" hidden="1" customHeight="1">
      <c r="A540" s="57"/>
      <c r="B540" s="141" t="s">
        <v>585</v>
      </c>
      <c r="C540" s="141" t="s">
        <v>1101</v>
      </c>
      <c r="D540" s="162"/>
      <c r="E540" s="33" t="s">
        <v>540</v>
      </c>
      <c r="F540" s="33" t="s">
        <v>380</v>
      </c>
      <c r="G540" s="33">
        <v>1</v>
      </c>
      <c r="H540" s="33" t="s">
        <v>26</v>
      </c>
      <c r="I540" s="33" t="s">
        <v>494</v>
      </c>
      <c r="J540" s="33"/>
      <c r="K540" s="33">
        <v>17</v>
      </c>
      <c r="L540" s="33">
        <v>4.7E-2</v>
      </c>
      <c r="M540" s="33">
        <v>72</v>
      </c>
      <c r="N540" s="33">
        <v>140</v>
      </c>
      <c r="O540" s="33"/>
      <c r="P540" s="37"/>
      <c r="Q540" s="38" t="s">
        <v>27</v>
      </c>
      <c r="R540" s="34">
        <v>146.28</v>
      </c>
      <c r="S540" s="35">
        <f>R540*M540</f>
        <v>10532.16</v>
      </c>
      <c r="T540" s="36">
        <f t="shared" si="328"/>
        <v>146.28</v>
      </c>
      <c r="U540" s="36">
        <f t="shared" si="328"/>
        <v>10532.16</v>
      </c>
      <c r="V540" s="143">
        <v>0</v>
      </c>
      <c r="W540" s="144">
        <f>U540*V540</f>
        <v>0</v>
      </c>
      <c r="X540" s="144">
        <f t="shared" si="322"/>
        <v>0</v>
      </c>
      <c r="Y540" s="145">
        <f t="shared" si="323"/>
        <v>0</v>
      </c>
      <c r="Z540" s="145">
        <f t="shared" si="324"/>
        <v>0</v>
      </c>
      <c r="AA540" s="308"/>
      <c r="AB540" s="146">
        <v>0</v>
      </c>
      <c r="AC540" s="146"/>
      <c r="AD540" s="147"/>
      <c r="AE540" s="57"/>
      <c r="AF540" s="57"/>
      <c r="AG540" s="57"/>
      <c r="AH540" s="57"/>
      <c r="AI540" s="57"/>
      <c r="AJ540" s="57"/>
      <c r="AK540" s="57"/>
      <c r="AL540" s="57"/>
      <c r="AM540" s="57"/>
      <c r="AN540" s="57"/>
      <c r="AO540" s="57"/>
      <c r="AP540" s="57"/>
      <c r="AQ540" s="57"/>
      <c r="AR540" s="57"/>
      <c r="AS540" s="57"/>
      <c r="AT540" s="57"/>
      <c r="AU540" s="57"/>
      <c r="AV540" s="57"/>
      <c r="AW540" s="57"/>
      <c r="AX540" s="57"/>
      <c r="AY540" s="57"/>
      <c r="AZ540" s="57"/>
      <c r="BA540" s="57"/>
      <c r="BB540" s="57"/>
      <c r="BC540" s="57"/>
      <c r="BD540" s="57"/>
      <c r="BE540" s="57"/>
    </row>
    <row r="541" spans="1:57" ht="24.75" hidden="1" customHeight="1">
      <c r="A541" s="57"/>
      <c r="B541" s="206"/>
      <c r="C541" s="207" t="s">
        <v>586</v>
      </c>
      <c r="D541" s="208"/>
      <c r="E541" s="297"/>
      <c r="F541" s="297"/>
      <c r="G541" s="297"/>
      <c r="H541" s="297"/>
      <c r="I541" s="297"/>
      <c r="J541" s="297"/>
      <c r="K541" s="297"/>
      <c r="L541" s="297"/>
      <c r="M541" s="297"/>
      <c r="N541" s="297"/>
      <c r="O541" s="297"/>
      <c r="P541" s="49"/>
      <c r="Q541" s="49"/>
      <c r="R541" s="299"/>
      <c r="S541" s="299"/>
      <c r="T541" s="50"/>
      <c r="U541" s="50"/>
      <c r="V541" s="9">
        <v>0</v>
      </c>
      <c r="W541" s="9"/>
      <c r="X541" s="144">
        <f t="shared" si="322"/>
        <v>0</v>
      </c>
      <c r="Y541" s="145">
        <f t="shared" si="323"/>
        <v>0</v>
      </c>
      <c r="Z541" s="145">
        <f t="shared" si="324"/>
        <v>0</v>
      </c>
      <c r="AA541" s="308"/>
      <c r="AB541" s="146">
        <v>0</v>
      </c>
      <c r="AC541" s="146"/>
      <c r="AD541" s="147"/>
      <c r="AE541" s="57"/>
      <c r="AF541" s="57"/>
      <c r="AG541" s="57"/>
      <c r="AH541" s="57"/>
      <c r="AI541" s="57"/>
      <c r="AJ541" s="57"/>
      <c r="AK541" s="57"/>
      <c r="AL541" s="57"/>
      <c r="AM541" s="57"/>
      <c r="AN541" s="57"/>
      <c r="AO541" s="57"/>
      <c r="AP541" s="57"/>
      <c r="AQ541" s="57"/>
      <c r="AR541" s="57"/>
      <c r="AS541" s="57"/>
      <c r="AT541" s="57"/>
      <c r="AU541" s="57"/>
      <c r="AV541" s="57"/>
      <c r="AW541" s="57"/>
      <c r="AX541" s="57"/>
      <c r="AY541" s="57"/>
      <c r="AZ541" s="57"/>
      <c r="BA541" s="57"/>
      <c r="BB541" s="57"/>
      <c r="BC541" s="57"/>
      <c r="BD541" s="57"/>
      <c r="BE541" s="57"/>
    </row>
    <row r="542" spans="1:57" ht="24.75" hidden="1" customHeight="1">
      <c r="A542" s="57"/>
      <c r="B542" s="141" t="s">
        <v>587</v>
      </c>
      <c r="C542" s="141" t="s">
        <v>1100</v>
      </c>
      <c r="D542" s="162"/>
      <c r="E542" s="33" t="s">
        <v>540</v>
      </c>
      <c r="F542" s="33" t="s">
        <v>380</v>
      </c>
      <c r="G542" s="33">
        <v>1</v>
      </c>
      <c r="H542" s="33" t="s">
        <v>26</v>
      </c>
      <c r="I542" s="33" t="s">
        <v>494</v>
      </c>
      <c r="J542" s="33"/>
      <c r="K542" s="33">
        <v>17</v>
      </c>
      <c r="L542" s="33">
        <v>4.7E-2</v>
      </c>
      <c r="M542" s="33">
        <v>72</v>
      </c>
      <c r="N542" s="33">
        <v>140</v>
      </c>
      <c r="O542" s="33"/>
      <c r="P542" s="37"/>
      <c r="Q542" s="38" t="s">
        <v>27</v>
      </c>
      <c r="R542" s="34">
        <v>137.19</v>
      </c>
      <c r="S542" s="35">
        <f>R542*M542</f>
        <v>9877.68</v>
      </c>
      <c r="T542" s="36">
        <f>R542*(1-$C$13)</f>
        <v>137.19</v>
      </c>
      <c r="U542" s="36">
        <f>S542*(1-$C$13)</f>
        <v>9877.68</v>
      </c>
      <c r="V542" s="143">
        <v>0</v>
      </c>
      <c r="W542" s="144">
        <f>U542*V542</f>
        <v>0</v>
      </c>
      <c r="X542" s="144">
        <f t="shared" si="322"/>
        <v>0</v>
      </c>
      <c r="Y542" s="145">
        <f t="shared" si="323"/>
        <v>0</v>
      </c>
      <c r="Z542" s="145">
        <f t="shared" si="324"/>
        <v>0</v>
      </c>
      <c r="AA542" s="308"/>
      <c r="AB542" s="146">
        <v>0</v>
      </c>
      <c r="AC542" s="146"/>
      <c r="AD542" s="147"/>
      <c r="AE542" s="57"/>
      <c r="AF542" s="57"/>
      <c r="AG542" s="57"/>
      <c r="AH542" s="57"/>
      <c r="AI542" s="57"/>
      <c r="AJ542" s="57"/>
      <c r="AK542" s="57"/>
      <c r="AL542" s="57"/>
      <c r="AM542" s="57"/>
      <c r="AN542" s="57"/>
      <c r="AO542" s="57"/>
      <c r="AP542" s="57"/>
      <c r="AQ542" s="57"/>
      <c r="AR542" s="57"/>
      <c r="AS542" s="57"/>
      <c r="AT542" s="57"/>
      <c r="AU542" s="57"/>
      <c r="AV542" s="57"/>
      <c r="AW542" s="57"/>
      <c r="AX542" s="57"/>
      <c r="AY542" s="57"/>
      <c r="AZ542" s="57"/>
      <c r="BA542" s="57"/>
      <c r="BB542" s="57"/>
      <c r="BC542" s="57"/>
      <c r="BD542" s="57"/>
      <c r="BE542" s="57"/>
    </row>
    <row r="543" spans="1:57" ht="24.75" hidden="1" customHeight="1">
      <c r="A543" s="57"/>
      <c r="B543" s="141" t="s">
        <v>588</v>
      </c>
      <c r="C543" s="141" t="s">
        <v>1099</v>
      </c>
      <c r="D543" s="162"/>
      <c r="E543" s="33" t="s">
        <v>540</v>
      </c>
      <c r="F543" s="33" t="s">
        <v>380</v>
      </c>
      <c r="G543" s="33">
        <v>1</v>
      </c>
      <c r="H543" s="33" t="s">
        <v>26</v>
      </c>
      <c r="I543" s="33" t="s">
        <v>494</v>
      </c>
      <c r="J543" s="33"/>
      <c r="K543" s="33">
        <v>17</v>
      </c>
      <c r="L543" s="33">
        <v>4.7E-2</v>
      </c>
      <c r="M543" s="33">
        <v>72</v>
      </c>
      <c r="N543" s="33">
        <v>140</v>
      </c>
      <c r="O543" s="33"/>
      <c r="P543" s="37"/>
      <c r="Q543" s="38" t="s">
        <v>27</v>
      </c>
      <c r="R543" s="34">
        <v>137.19</v>
      </c>
      <c r="S543" s="35">
        <f>R543*M543</f>
        <v>9877.68</v>
      </c>
      <c r="T543" s="36">
        <f>R543*(1-$C$13)</f>
        <v>137.19</v>
      </c>
      <c r="U543" s="36">
        <f>S543*(1-$C$13)</f>
        <v>9877.68</v>
      </c>
      <c r="V543" s="143">
        <v>0</v>
      </c>
      <c r="W543" s="144">
        <f>U543*V543</f>
        <v>0</v>
      </c>
      <c r="X543" s="144">
        <f t="shared" ref="X543:X571" si="329">V543*U543</f>
        <v>0</v>
      </c>
      <c r="Y543" s="145">
        <f t="shared" ref="Y543:Y571" si="330">K543*V543</f>
        <v>0</v>
      </c>
      <c r="Z543" s="145">
        <f t="shared" ref="Z543:Z571" si="331">V543*L543</f>
        <v>0</v>
      </c>
      <c r="AA543" s="308"/>
      <c r="AB543" s="146">
        <v>0</v>
      </c>
      <c r="AC543" s="146"/>
      <c r="AD543" s="147"/>
      <c r="AE543" s="57"/>
      <c r="AF543" s="57"/>
      <c r="AG543" s="57"/>
      <c r="AH543" s="57"/>
      <c r="AI543" s="57"/>
      <c r="AJ543" s="57"/>
      <c r="AK543" s="57"/>
      <c r="AL543" s="57"/>
      <c r="AM543" s="57"/>
      <c r="AN543" s="57"/>
      <c r="AO543" s="57"/>
      <c r="AP543" s="57"/>
      <c r="AQ543" s="57"/>
      <c r="AR543" s="57"/>
      <c r="AS543" s="57"/>
      <c r="AT543" s="57"/>
      <c r="AU543" s="57"/>
      <c r="AV543" s="57"/>
      <c r="AW543" s="57"/>
      <c r="AX543" s="57"/>
      <c r="AY543" s="57"/>
      <c r="AZ543" s="57"/>
      <c r="BA543" s="57"/>
      <c r="BB543" s="57"/>
      <c r="BC543" s="57"/>
      <c r="BD543" s="57"/>
      <c r="BE543" s="57"/>
    </row>
    <row r="544" spans="1:57" ht="24.75" hidden="1" customHeight="1">
      <c r="A544" s="57"/>
      <c r="B544" s="206"/>
      <c r="C544" s="207" t="s">
        <v>589</v>
      </c>
      <c r="D544" s="9"/>
      <c r="E544" s="297"/>
      <c r="F544" s="297"/>
      <c r="G544" s="297"/>
      <c r="H544" s="297"/>
      <c r="I544" s="297"/>
      <c r="J544" s="297"/>
      <c r="K544" s="297"/>
      <c r="L544" s="297"/>
      <c r="M544" s="297"/>
      <c r="N544" s="297"/>
      <c r="O544" s="297"/>
      <c r="P544" s="49"/>
      <c r="Q544" s="49"/>
      <c r="R544" s="299"/>
      <c r="S544" s="299"/>
      <c r="T544" s="50"/>
      <c r="U544" s="50"/>
      <c r="V544" s="9">
        <v>0</v>
      </c>
      <c r="W544" s="9"/>
      <c r="X544" s="144">
        <f t="shared" si="329"/>
        <v>0</v>
      </c>
      <c r="Y544" s="145">
        <f t="shared" si="330"/>
        <v>0</v>
      </c>
      <c r="Z544" s="145">
        <f t="shared" si="331"/>
        <v>0</v>
      </c>
      <c r="AA544" s="211"/>
      <c r="AB544" s="146">
        <v>0</v>
      </c>
      <c r="AC544" s="146"/>
      <c r="AD544" s="147"/>
      <c r="AE544" s="57"/>
      <c r="AF544" s="57"/>
      <c r="AG544" s="57"/>
      <c r="AH544" s="57"/>
      <c r="AI544" s="57"/>
      <c r="AJ544" s="57"/>
      <c r="AK544" s="57"/>
      <c r="AL544" s="57"/>
      <c r="AM544" s="57"/>
      <c r="AN544" s="57"/>
      <c r="AO544" s="57"/>
      <c r="AP544" s="57"/>
      <c r="AQ544" s="57"/>
      <c r="AR544" s="57"/>
      <c r="AS544" s="57"/>
      <c r="AT544" s="57"/>
      <c r="AU544" s="57"/>
      <c r="AV544" s="57"/>
      <c r="AW544" s="57"/>
      <c r="AX544" s="57"/>
      <c r="AY544" s="57"/>
      <c r="AZ544" s="57"/>
      <c r="BA544" s="57"/>
      <c r="BB544" s="57"/>
      <c r="BC544" s="57"/>
      <c r="BD544" s="57"/>
      <c r="BE544" s="57"/>
    </row>
    <row r="545" spans="1:57" ht="24.75" hidden="1" customHeight="1">
      <c r="A545" s="57"/>
      <c r="B545" s="141" t="s">
        <v>590</v>
      </c>
      <c r="C545" s="141" t="s">
        <v>1098</v>
      </c>
      <c r="D545" s="162"/>
      <c r="E545" s="33" t="s">
        <v>540</v>
      </c>
      <c r="F545" s="33" t="s">
        <v>380</v>
      </c>
      <c r="G545" s="33">
        <v>1</v>
      </c>
      <c r="H545" s="33" t="s">
        <v>26</v>
      </c>
      <c r="I545" s="33" t="s">
        <v>494</v>
      </c>
      <c r="J545" s="33"/>
      <c r="K545" s="33">
        <v>17</v>
      </c>
      <c r="L545" s="33">
        <v>4.7E-2</v>
      </c>
      <c r="M545" s="33">
        <v>72</v>
      </c>
      <c r="N545" s="33">
        <v>140</v>
      </c>
      <c r="O545" s="33"/>
      <c r="P545" s="37"/>
      <c r="Q545" s="38" t="s">
        <v>27</v>
      </c>
      <c r="R545" s="34">
        <v>137.19</v>
      </c>
      <c r="S545" s="35">
        <f t="shared" ref="S545:S550" si="332">R545*M545</f>
        <v>9877.68</v>
      </c>
      <c r="T545" s="36">
        <f t="shared" ref="T545:T550" si="333">R545*(1-$C$13)</f>
        <v>137.19</v>
      </c>
      <c r="U545" s="36">
        <f t="shared" ref="U545:U550" si="334">S545*(1-$C$13)</f>
        <v>9877.68</v>
      </c>
      <c r="V545" s="143">
        <v>0</v>
      </c>
      <c r="W545" s="144">
        <f t="shared" ref="W545:W550" si="335">U545*V545</f>
        <v>0</v>
      </c>
      <c r="X545" s="144">
        <f t="shared" si="329"/>
        <v>0</v>
      </c>
      <c r="Y545" s="145">
        <f t="shared" si="330"/>
        <v>0</v>
      </c>
      <c r="Z545" s="145">
        <f t="shared" si="331"/>
        <v>0</v>
      </c>
      <c r="AA545" s="211"/>
      <c r="AB545" s="146">
        <v>0</v>
      </c>
      <c r="AC545" s="146"/>
      <c r="AD545" s="147"/>
      <c r="AE545" s="57"/>
      <c r="AF545" s="57"/>
      <c r="AG545" s="57"/>
      <c r="AH545" s="57"/>
      <c r="AI545" s="57"/>
      <c r="AJ545" s="57"/>
      <c r="AK545" s="57"/>
      <c r="AL545" s="57"/>
      <c r="AM545" s="57"/>
      <c r="AN545" s="57"/>
      <c r="AO545" s="57"/>
      <c r="AP545" s="57"/>
      <c r="AQ545" s="57"/>
      <c r="AR545" s="57"/>
      <c r="AS545" s="57"/>
      <c r="AT545" s="57"/>
      <c r="AU545" s="57"/>
      <c r="AV545" s="57"/>
      <c r="AW545" s="57"/>
      <c r="AX545" s="57"/>
      <c r="AY545" s="57"/>
      <c r="AZ545" s="57"/>
      <c r="BA545" s="57"/>
      <c r="BB545" s="57"/>
      <c r="BC545" s="57"/>
      <c r="BD545" s="57"/>
      <c r="BE545" s="57"/>
    </row>
    <row r="546" spans="1:57" ht="24.75" hidden="1" customHeight="1">
      <c r="A546" s="57"/>
      <c r="B546" s="141" t="s">
        <v>591</v>
      </c>
      <c r="C546" s="141" t="s">
        <v>1097</v>
      </c>
      <c r="D546" s="162"/>
      <c r="E546" s="33" t="s">
        <v>540</v>
      </c>
      <c r="F546" s="33" t="s">
        <v>380</v>
      </c>
      <c r="G546" s="33">
        <v>1</v>
      </c>
      <c r="H546" s="33" t="s">
        <v>26</v>
      </c>
      <c r="I546" s="33" t="s">
        <v>494</v>
      </c>
      <c r="J546" s="33"/>
      <c r="K546" s="33">
        <v>17</v>
      </c>
      <c r="L546" s="33">
        <v>4.7E-2</v>
      </c>
      <c r="M546" s="33">
        <v>72</v>
      </c>
      <c r="N546" s="33">
        <v>140</v>
      </c>
      <c r="O546" s="33"/>
      <c r="P546" s="37"/>
      <c r="Q546" s="38" t="s">
        <v>27</v>
      </c>
      <c r="R546" s="34">
        <v>137.19</v>
      </c>
      <c r="S546" s="35">
        <f t="shared" si="332"/>
        <v>9877.68</v>
      </c>
      <c r="T546" s="36">
        <f t="shared" si="333"/>
        <v>137.19</v>
      </c>
      <c r="U546" s="36">
        <f t="shared" si="334"/>
        <v>9877.68</v>
      </c>
      <c r="V546" s="143">
        <v>0</v>
      </c>
      <c r="W546" s="144">
        <f t="shared" si="335"/>
        <v>0</v>
      </c>
      <c r="X546" s="144">
        <f t="shared" si="329"/>
        <v>0</v>
      </c>
      <c r="Y546" s="145">
        <f t="shared" si="330"/>
        <v>0</v>
      </c>
      <c r="Z546" s="145">
        <f t="shared" si="331"/>
        <v>0</v>
      </c>
      <c r="AA546" s="211"/>
      <c r="AB546" s="146">
        <v>0</v>
      </c>
      <c r="AC546" s="146"/>
      <c r="AD546" s="147"/>
      <c r="AE546" s="57"/>
      <c r="AF546" s="57"/>
      <c r="AG546" s="57"/>
      <c r="AH546" s="57"/>
      <c r="AI546" s="57"/>
      <c r="AJ546" s="57"/>
      <c r="AK546" s="57"/>
      <c r="AL546" s="57"/>
      <c r="AM546" s="57"/>
      <c r="AN546" s="57"/>
      <c r="AO546" s="57"/>
      <c r="AP546" s="57"/>
      <c r="AQ546" s="57"/>
      <c r="AR546" s="57"/>
      <c r="AS546" s="57"/>
      <c r="AT546" s="57"/>
      <c r="AU546" s="57"/>
      <c r="AV546" s="57"/>
      <c r="AW546" s="57"/>
      <c r="AX546" s="57"/>
      <c r="AY546" s="57"/>
      <c r="AZ546" s="57"/>
      <c r="BA546" s="57"/>
      <c r="BB546" s="57"/>
      <c r="BC546" s="57"/>
      <c r="BD546" s="57"/>
      <c r="BE546" s="57"/>
    </row>
    <row r="547" spans="1:57" ht="24.75" hidden="1" customHeight="1">
      <c r="A547" s="57"/>
      <c r="B547" s="141" t="s">
        <v>592</v>
      </c>
      <c r="C547" s="141" t="s">
        <v>1096</v>
      </c>
      <c r="D547" s="162"/>
      <c r="E547" s="33" t="s">
        <v>540</v>
      </c>
      <c r="F547" s="33" t="s">
        <v>380</v>
      </c>
      <c r="G547" s="33">
        <v>1</v>
      </c>
      <c r="H547" s="33" t="s">
        <v>26</v>
      </c>
      <c r="I547" s="33" t="s">
        <v>494</v>
      </c>
      <c r="J547" s="33"/>
      <c r="K547" s="33">
        <v>17</v>
      </c>
      <c r="L547" s="33">
        <v>4.7E-2</v>
      </c>
      <c r="M547" s="33">
        <v>72</v>
      </c>
      <c r="N547" s="33">
        <v>140</v>
      </c>
      <c r="O547" s="33"/>
      <c r="P547" s="37"/>
      <c r="Q547" s="38" t="s">
        <v>20</v>
      </c>
      <c r="R547" s="34">
        <v>146.28</v>
      </c>
      <c r="S547" s="35">
        <f t="shared" si="332"/>
        <v>10532.16</v>
      </c>
      <c r="T547" s="36">
        <f t="shared" si="333"/>
        <v>146.28</v>
      </c>
      <c r="U547" s="36">
        <f t="shared" si="334"/>
        <v>10532.16</v>
      </c>
      <c r="V547" s="143">
        <v>0</v>
      </c>
      <c r="W547" s="144">
        <f t="shared" si="335"/>
        <v>0</v>
      </c>
      <c r="X547" s="144">
        <f t="shared" si="329"/>
        <v>0</v>
      </c>
      <c r="Y547" s="145">
        <f t="shared" si="330"/>
        <v>0</v>
      </c>
      <c r="Z547" s="145">
        <f t="shared" si="331"/>
        <v>0</v>
      </c>
      <c r="AA547" s="211"/>
      <c r="AB547" s="146">
        <v>0</v>
      </c>
      <c r="AC547" s="146"/>
      <c r="AD547" s="147"/>
      <c r="AE547" s="57"/>
      <c r="AF547" s="57"/>
      <c r="AG547" s="57"/>
      <c r="AH547" s="57"/>
      <c r="AI547" s="57"/>
      <c r="AJ547" s="57"/>
      <c r="AK547" s="57"/>
      <c r="AL547" s="57"/>
      <c r="AM547" s="57"/>
      <c r="AN547" s="57"/>
      <c r="AO547" s="57"/>
      <c r="AP547" s="57"/>
      <c r="AQ547" s="57"/>
      <c r="AR547" s="57"/>
      <c r="AS547" s="57"/>
      <c r="AT547" s="57"/>
      <c r="AU547" s="57"/>
      <c r="AV547" s="57"/>
      <c r="AW547" s="57"/>
      <c r="AX547" s="57"/>
      <c r="AY547" s="57"/>
      <c r="AZ547" s="57"/>
      <c r="BA547" s="57"/>
      <c r="BB547" s="57"/>
      <c r="BC547" s="57"/>
      <c r="BD547" s="57"/>
      <c r="BE547" s="57"/>
    </row>
    <row r="548" spans="1:57" ht="24.75" hidden="1" customHeight="1">
      <c r="A548" s="57"/>
      <c r="B548" s="141" t="s">
        <v>593</v>
      </c>
      <c r="C548" s="141" t="s">
        <v>1095</v>
      </c>
      <c r="D548" s="162"/>
      <c r="E548" s="33" t="s">
        <v>540</v>
      </c>
      <c r="F548" s="33" t="s">
        <v>380</v>
      </c>
      <c r="G548" s="33">
        <v>1</v>
      </c>
      <c r="H548" s="33" t="s">
        <v>26</v>
      </c>
      <c r="I548" s="33" t="s">
        <v>494</v>
      </c>
      <c r="J548" s="33"/>
      <c r="K548" s="33">
        <v>17</v>
      </c>
      <c r="L548" s="33">
        <v>4.7E-2</v>
      </c>
      <c r="M548" s="33">
        <v>72</v>
      </c>
      <c r="N548" s="33">
        <v>140</v>
      </c>
      <c r="O548" s="33"/>
      <c r="P548" s="37"/>
      <c r="Q548" s="38" t="s">
        <v>20</v>
      </c>
      <c r="R548" s="34">
        <v>146.28</v>
      </c>
      <c r="S548" s="35">
        <f t="shared" si="332"/>
        <v>10532.16</v>
      </c>
      <c r="T548" s="36">
        <f t="shared" si="333"/>
        <v>146.28</v>
      </c>
      <c r="U548" s="36">
        <f t="shared" si="334"/>
        <v>10532.16</v>
      </c>
      <c r="V548" s="143">
        <v>0</v>
      </c>
      <c r="W548" s="144">
        <f t="shared" si="335"/>
        <v>0</v>
      </c>
      <c r="X548" s="144">
        <f t="shared" si="329"/>
        <v>0</v>
      </c>
      <c r="Y548" s="145">
        <f t="shared" si="330"/>
        <v>0</v>
      </c>
      <c r="Z548" s="145">
        <f t="shared" si="331"/>
        <v>0</v>
      </c>
      <c r="AA548" s="211"/>
      <c r="AB548" s="146">
        <v>0</v>
      </c>
      <c r="AC548" s="146"/>
      <c r="AD548" s="147"/>
      <c r="AE548" s="57"/>
      <c r="AF548" s="57"/>
      <c r="AG548" s="57"/>
      <c r="AH548" s="57"/>
      <c r="AI548" s="57"/>
      <c r="AJ548" s="57"/>
      <c r="AK548" s="57"/>
      <c r="AL548" s="57"/>
      <c r="AM548" s="57"/>
      <c r="AN548" s="57"/>
      <c r="AO548" s="57"/>
      <c r="AP548" s="57"/>
      <c r="AQ548" s="57"/>
      <c r="AR548" s="57"/>
      <c r="AS548" s="57"/>
      <c r="AT548" s="57"/>
      <c r="AU548" s="57"/>
      <c r="AV548" s="57"/>
      <c r="AW548" s="57"/>
      <c r="AX548" s="57"/>
      <c r="AY548" s="57"/>
      <c r="AZ548" s="57"/>
      <c r="BA548" s="57"/>
      <c r="BB548" s="57"/>
      <c r="BC548" s="57"/>
      <c r="BD548" s="57"/>
      <c r="BE548" s="57"/>
    </row>
    <row r="549" spans="1:57" ht="24.75" hidden="1" customHeight="1">
      <c r="A549" s="57"/>
      <c r="B549" s="141" t="s">
        <v>594</v>
      </c>
      <c r="C549" s="141" t="s">
        <v>595</v>
      </c>
      <c r="D549" s="162"/>
      <c r="E549" s="33" t="s">
        <v>49</v>
      </c>
      <c r="F549" s="33" t="s">
        <v>380</v>
      </c>
      <c r="G549" s="33">
        <v>1</v>
      </c>
      <c r="H549" s="33" t="s">
        <v>26</v>
      </c>
      <c r="I549" s="33" t="s">
        <v>494</v>
      </c>
      <c r="J549" s="33"/>
      <c r="K549" s="33">
        <v>17</v>
      </c>
      <c r="L549" s="33">
        <v>4.7E-2</v>
      </c>
      <c r="M549" s="33">
        <v>72</v>
      </c>
      <c r="N549" s="33">
        <v>140</v>
      </c>
      <c r="O549" s="33"/>
      <c r="P549" s="37"/>
      <c r="Q549" s="38" t="s">
        <v>54</v>
      </c>
      <c r="R549" s="34">
        <v>165.28</v>
      </c>
      <c r="S549" s="35">
        <f t="shared" si="332"/>
        <v>11900.16</v>
      </c>
      <c r="T549" s="36">
        <f t="shared" si="333"/>
        <v>165.28</v>
      </c>
      <c r="U549" s="36">
        <f t="shared" si="334"/>
        <v>11900.16</v>
      </c>
      <c r="V549" s="143">
        <v>0</v>
      </c>
      <c r="W549" s="144">
        <f t="shared" si="335"/>
        <v>0</v>
      </c>
      <c r="X549" s="144">
        <f t="shared" si="329"/>
        <v>0</v>
      </c>
      <c r="Y549" s="145">
        <f t="shared" si="330"/>
        <v>0</v>
      </c>
      <c r="Z549" s="145">
        <f t="shared" si="331"/>
        <v>0</v>
      </c>
      <c r="AA549" s="211"/>
      <c r="AB549" s="146">
        <v>0</v>
      </c>
      <c r="AC549" s="146"/>
      <c r="AD549" s="147"/>
      <c r="AE549" s="57"/>
      <c r="AF549" s="57"/>
      <c r="AG549" s="57"/>
      <c r="AH549" s="57"/>
      <c r="AI549" s="57"/>
      <c r="AJ549" s="57"/>
      <c r="AK549" s="57"/>
      <c r="AL549" s="57"/>
      <c r="AM549" s="57"/>
      <c r="AN549" s="57"/>
      <c r="AO549" s="57"/>
      <c r="AP549" s="57"/>
      <c r="AQ549" s="57"/>
      <c r="AR549" s="57"/>
      <c r="AS549" s="57"/>
      <c r="AT549" s="57"/>
      <c r="AU549" s="57"/>
      <c r="AV549" s="57"/>
      <c r="AW549" s="57"/>
      <c r="AX549" s="57"/>
      <c r="AY549" s="57"/>
      <c r="AZ549" s="57"/>
      <c r="BA549" s="57"/>
      <c r="BB549" s="57"/>
      <c r="BC549" s="57"/>
      <c r="BD549" s="57"/>
      <c r="BE549" s="57"/>
    </row>
    <row r="550" spans="1:57" ht="24.75" hidden="1" customHeight="1">
      <c r="A550" s="57"/>
      <c r="B550" s="141" t="s">
        <v>596</v>
      </c>
      <c r="C550" s="141" t="s">
        <v>1094</v>
      </c>
      <c r="D550" s="162"/>
      <c r="E550" s="33" t="s">
        <v>540</v>
      </c>
      <c r="F550" s="33" t="s">
        <v>380</v>
      </c>
      <c r="G550" s="33">
        <v>1</v>
      </c>
      <c r="H550" s="33" t="s">
        <v>26</v>
      </c>
      <c r="I550" s="33" t="s">
        <v>494</v>
      </c>
      <c r="J550" s="33"/>
      <c r="K550" s="33">
        <v>17</v>
      </c>
      <c r="L550" s="33">
        <v>4.7E-2</v>
      </c>
      <c r="M550" s="33">
        <v>72</v>
      </c>
      <c r="N550" s="33">
        <v>140</v>
      </c>
      <c r="O550" s="33"/>
      <c r="P550" s="37"/>
      <c r="Q550" s="38" t="s">
        <v>27</v>
      </c>
      <c r="R550" s="34">
        <v>137.19</v>
      </c>
      <c r="S550" s="35">
        <f t="shared" si="332"/>
        <v>9877.68</v>
      </c>
      <c r="T550" s="36">
        <f t="shared" si="333"/>
        <v>137.19</v>
      </c>
      <c r="U550" s="36">
        <f t="shared" si="334"/>
        <v>9877.68</v>
      </c>
      <c r="V550" s="143">
        <v>0</v>
      </c>
      <c r="W550" s="144">
        <f t="shared" si="335"/>
        <v>0</v>
      </c>
      <c r="X550" s="144">
        <f t="shared" si="329"/>
        <v>0</v>
      </c>
      <c r="Y550" s="145">
        <f t="shared" si="330"/>
        <v>0</v>
      </c>
      <c r="Z550" s="145">
        <f t="shared" si="331"/>
        <v>0</v>
      </c>
      <c r="AA550" s="211"/>
      <c r="AB550" s="146">
        <v>0</v>
      </c>
      <c r="AC550" s="146"/>
      <c r="AD550" s="147"/>
      <c r="AE550" s="57"/>
      <c r="AF550" s="57"/>
      <c r="AG550" s="57"/>
      <c r="AH550" s="57"/>
      <c r="AI550" s="57"/>
      <c r="AJ550" s="57"/>
      <c r="AK550" s="57"/>
      <c r="AL550" s="57"/>
      <c r="AM550" s="57"/>
      <c r="AN550" s="57"/>
      <c r="AO550" s="57"/>
      <c r="AP550" s="57"/>
      <c r="AQ550" s="57"/>
      <c r="AR550" s="57"/>
      <c r="AS550" s="57"/>
      <c r="AT550" s="57"/>
      <c r="AU550" s="57"/>
      <c r="AV550" s="57"/>
      <c r="AW550" s="57"/>
      <c r="AX550" s="57"/>
      <c r="AY550" s="57"/>
      <c r="AZ550" s="57"/>
      <c r="BA550" s="57"/>
      <c r="BB550" s="57"/>
      <c r="BC550" s="57"/>
      <c r="BD550" s="57"/>
      <c r="BE550" s="57"/>
    </row>
    <row r="551" spans="1:57" ht="24.75" hidden="1" customHeight="1">
      <c r="A551" s="57"/>
      <c r="B551" s="206"/>
      <c r="C551" s="207" t="s">
        <v>597</v>
      </c>
      <c r="D551" s="208"/>
      <c r="E551" s="297"/>
      <c r="F551" s="297"/>
      <c r="G551" s="297"/>
      <c r="H551" s="297"/>
      <c r="I551" s="297"/>
      <c r="J551" s="297"/>
      <c r="K551" s="297"/>
      <c r="L551" s="297"/>
      <c r="M551" s="297"/>
      <c r="N551" s="297"/>
      <c r="O551" s="297"/>
      <c r="P551" s="49"/>
      <c r="Q551" s="49"/>
      <c r="R551" s="299"/>
      <c r="S551" s="299"/>
      <c r="T551" s="50"/>
      <c r="U551" s="50"/>
      <c r="V551" s="9">
        <v>0</v>
      </c>
      <c r="W551" s="9"/>
      <c r="X551" s="144">
        <f t="shared" si="329"/>
        <v>0</v>
      </c>
      <c r="Y551" s="145">
        <f t="shared" si="330"/>
        <v>0</v>
      </c>
      <c r="Z551" s="145">
        <f t="shared" si="331"/>
        <v>0</v>
      </c>
      <c r="AA551" s="219"/>
      <c r="AB551" s="146">
        <v>0</v>
      </c>
      <c r="AC551" s="146"/>
      <c r="AD551" s="160"/>
      <c r="AE551" s="161"/>
      <c r="AF551" s="57"/>
      <c r="AG551" s="57"/>
      <c r="AH551" s="57"/>
      <c r="AI551" s="57"/>
      <c r="AJ551" s="57"/>
      <c r="AK551" s="57"/>
      <c r="AL551" s="57"/>
      <c r="AM551" s="57"/>
      <c r="AN551" s="57"/>
      <c r="AO551" s="57"/>
      <c r="AP551" s="57"/>
      <c r="AQ551" s="57"/>
      <c r="AR551" s="57"/>
      <c r="AS551" s="57"/>
      <c r="AT551" s="57"/>
      <c r="AU551" s="57"/>
      <c r="AV551" s="57"/>
      <c r="AW551" s="57"/>
      <c r="AX551" s="57"/>
      <c r="AY551" s="57"/>
      <c r="AZ551" s="57"/>
      <c r="BA551" s="57"/>
      <c r="BB551" s="57"/>
      <c r="BC551" s="57"/>
      <c r="BD551" s="57"/>
      <c r="BE551" s="57"/>
    </row>
    <row r="552" spans="1:57" ht="24.75" hidden="1" customHeight="1">
      <c r="A552" s="57"/>
      <c r="B552" s="141" t="s">
        <v>598</v>
      </c>
      <c r="C552" s="141" t="s">
        <v>1015</v>
      </c>
      <c r="D552" s="162"/>
      <c r="E552" s="33" t="s">
        <v>540</v>
      </c>
      <c r="F552" s="33" t="s">
        <v>380</v>
      </c>
      <c r="G552" s="33">
        <v>1</v>
      </c>
      <c r="H552" s="33" t="s">
        <v>26</v>
      </c>
      <c r="I552" s="33" t="s">
        <v>494</v>
      </c>
      <c r="J552" s="33"/>
      <c r="K552" s="33">
        <v>17</v>
      </c>
      <c r="L552" s="33">
        <v>4.7E-2</v>
      </c>
      <c r="M552" s="33">
        <v>72</v>
      </c>
      <c r="N552" s="33">
        <v>140</v>
      </c>
      <c r="O552" s="33"/>
      <c r="P552" s="37"/>
      <c r="Q552" s="38" t="s">
        <v>20</v>
      </c>
      <c r="R552" s="34">
        <v>148.76</v>
      </c>
      <c r="S552" s="35">
        <f>R552*M552</f>
        <v>10710.72</v>
      </c>
      <c r="T552" s="36">
        <f t="shared" ref="T552:U555" si="336">R552*(1-$C$13)</f>
        <v>148.76</v>
      </c>
      <c r="U552" s="36">
        <f t="shared" si="336"/>
        <v>10710.72</v>
      </c>
      <c r="V552" s="143">
        <v>0</v>
      </c>
      <c r="W552" s="144">
        <f>U552*V552</f>
        <v>0</v>
      </c>
      <c r="X552" s="144">
        <f t="shared" si="329"/>
        <v>0</v>
      </c>
      <c r="Y552" s="145">
        <f t="shared" si="330"/>
        <v>0</v>
      </c>
      <c r="Z552" s="145">
        <f t="shared" si="331"/>
        <v>0</v>
      </c>
      <c r="AA552" s="211"/>
      <c r="AB552" s="146">
        <v>0</v>
      </c>
      <c r="AC552" s="146"/>
      <c r="AD552" s="147"/>
      <c r="AE552" s="57"/>
      <c r="AF552" s="57"/>
      <c r="AG552" s="57"/>
      <c r="AH552" s="57"/>
      <c r="AI552" s="57"/>
      <c r="AJ552" s="57"/>
      <c r="AK552" s="57"/>
      <c r="AL552" s="57"/>
      <c r="AM552" s="57"/>
      <c r="AN552" s="57"/>
      <c r="AO552" s="57"/>
      <c r="AP552" s="57"/>
      <c r="AQ552" s="57"/>
      <c r="AR552" s="57"/>
      <c r="AS552" s="57"/>
      <c r="AT552" s="57"/>
      <c r="AU552" s="57"/>
      <c r="AV552" s="57"/>
      <c r="AW552" s="57"/>
      <c r="AX552" s="57"/>
      <c r="AY552" s="57"/>
      <c r="AZ552" s="57"/>
      <c r="BA552" s="57"/>
      <c r="BB552" s="57"/>
      <c r="BC552" s="57"/>
      <c r="BD552" s="57"/>
      <c r="BE552" s="57"/>
    </row>
    <row r="553" spans="1:57" ht="24.75" hidden="1" customHeight="1">
      <c r="A553" s="57"/>
      <c r="B553" s="141" t="s">
        <v>599</v>
      </c>
      <c r="C553" s="141" t="s">
        <v>1016</v>
      </c>
      <c r="D553" s="162"/>
      <c r="E553" s="33" t="s">
        <v>540</v>
      </c>
      <c r="F553" s="33" t="s">
        <v>380</v>
      </c>
      <c r="G553" s="33">
        <v>1</v>
      </c>
      <c r="H553" s="33" t="s">
        <v>26</v>
      </c>
      <c r="I553" s="33" t="s">
        <v>494</v>
      </c>
      <c r="J553" s="33"/>
      <c r="K553" s="33">
        <v>17</v>
      </c>
      <c r="L553" s="33">
        <v>4.7E-2</v>
      </c>
      <c r="M553" s="33">
        <v>72</v>
      </c>
      <c r="N553" s="33">
        <v>140</v>
      </c>
      <c r="O553" s="33"/>
      <c r="P553" s="37"/>
      <c r="Q553" s="38" t="s">
        <v>20</v>
      </c>
      <c r="R553" s="34">
        <v>148.76</v>
      </c>
      <c r="S553" s="35">
        <f>R553*M553</f>
        <v>10710.72</v>
      </c>
      <c r="T553" s="36">
        <f t="shared" si="336"/>
        <v>148.76</v>
      </c>
      <c r="U553" s="36">
        <f t="shared" si="336"/>
        <v>10710.72</v>
      </c>
      <c r="V553" s="143">
        <v>0</v>
      </c>
      <c r="W553" s="144">
        <f>U553*V553</f>
        <v>0</v>
      </c>
      <c r="X553" s="144">
        <f t="shared" si="329"/>
        <v>0</v>
      </c>
      <c r="Y553" s="145">
        <f t="shared" si="330"/>
        <v>0</v>
      </c>
      <c r="Z553" s="145">
        <f t="shared" si="331"/>
        <v>0</v>
      </c>
      <c r="AA553" s="211"/>
      <c r="AB553" s="146">
        <v>0</v>
      </c>
      <c r="AC553" s="146"/>
      <c r="AD553" s="147"/>
      <c r="AE553" s="57"/>
      <c r="AF553" s="57"/>
      <c r="AG553" s="57"/>
      <c r="AH553" s="57"/>
      <c r="AI553" s="57"/>
      <c r="AJ553" s="57"/>
      <c r="AK553" s="57"/>
      <c r="AL553" s="57"/>
      <c r="AM553" s="57"/>
      <c r="AN553" s="57"/>
      <c r="AO553" s="57"/>
      <c r="AP553" s="57"/>
      <c r="AQ553" s="57"/>
      <c r="AR553" s="57"/>
      <c r="AS553" s="57"/>
      <c r="AT553" s="57"/>
      <c r="AU553" s="57"/>
      <c r="AV553" s="57"/>
      <c r="AW553" s="57"/>
      <c r="AX553" s="57"/>
      <c r="AY553" s="57"/>
      <c r="AZ553" s="57"/>
      <c r="BA553" s="57"/>
      <c r="BB553" s="57"/>
      <c r="BC553" s="57"/>
      <c r="BD553" s="57"/>
      <c r="BE553" s="57"/>
    </row>
    <row r="554" spans="1:57" ht="24.75" hidden="1" customHeight="1">
      <c r="A554" s="57"/>
      <c r="B554" s="141" t="s">
        <v>600</v>
      </c>
      <c r="C554" s="141" t="s">
        <v>1017</v>
      </c>
      <c r="D554" s="162"/>
      <c r="E554" s="33" t="s">
        <v>540</v>
      </c>
      <c r="F554" s="33" t="s">
        <v>380</v>
      </c>
      <c r="G554" s="33">
        <v>1</v>
      </c>
      <c r="H554" s="33" t="s">
        <v>26</v>
      </c>
      <c r="I554" s="33" t="s">
        <v>494</v>
      </c>
      <c r="J554" s="33"/>
      <c r="K554" s="33">
        <v>17</v>
      </c>
      <c r="L554" s="33">
        <v>4.7E-2</v>
      </c>
      <c r="M554" s="33">
        <v>72</v>
      </c>
      <c r="N554" s="33">
        <v>140</v>
      </c>
      <c r="O554" s="33"/>
      <c r="P554" s="37"/>
      <c r="Q554" s="38" t="s">
        <v>20</v>
      </c>
      <c r="R554" s="34">
        <v>160.33000000000001</v>
      </c>
      <c r="S554" s="35">
        <f>R554*M554</f>
        <v>11543.76</v>
      </c>
      <c r="T554" s="36">
        <f t="shared" si="336"/>
        <v>160.33000000000001</v>
      </c>
      <c r="U554" s="36">
        <f t="shared" si="336"/>
        <v>11543.76</v>
      </c>
      <c r="V554" s="143">
        <v>0</v>
      </c>
      <c r="W554" s="144">
        <f>U554*V554</f>
        <v>0</v>
      </c>
      <c r="X554" s="144">
        <f t="shared" si="329"/>
        <v>0</v>
      </c>
      <c r="Y554" s="145">
        <f t="shared" si="330"/>
        <v>0</v>
      </c>
      <c r="Z554" s="145">
        <f t="shared" si="331"/>
        <v>0</v>
      </c>
      <c r="AA554" s="211"/>
      <c r="AB554" s="146">
        <v>0</v>
      </c>
      <c r="AC554" s="146"/>
      <c r="AD554" s="147"/>
      <c r="AE554" s="57"/>
      <c r="AF554" s="57"/>
      <c r="AG554" s="57"/>
      <c r="AH554" s="57"/>
      <c r="AI554" s="57"/>
      <c r="AJ554" s="57"/>
      <c r="AK554" s="57"/>
      <c r="AL554" s="57"/>
      <c r="AM554" s="57"/>
      <c r="AN554" s="57"/>
      <c r="AO554" s="57"/>
      <c r="AP554" s="57"/>
      <c r="AQ554" s="57"/>
      <c r="AR554" s="57"/>
      <c r="AS554" s="57"/>
      <c r="AT554" s="57"/>
      <c r="AU554" s="57"/>
      <c r="AV554" s="57"/>
      <c r="AW554" s="57"/>
      <c r="AX554" s="57"/>
      <c r="AY554" s="57"/>
      <c r="AZ554" s="57"/>
      <c r="BA554" s="57"/>
      <c r="BB554" s="57"/>
      <c r="BC554" s="57"/>
      <c r="BD554" s="57"/>
      <c r="BE554" s="57"/>
    </row>
    <row r="555" spans="1:57" ht="24.75" hidden="1" customHeight="1">
      <c r="A555" s="57"/>
      <c r="B555" s="141" t="s">
        <v>601</v>
      </c>
      <c r="C555" s="141" t="s">
        <v>602</v>
      </c>
      <c r="D555" s="162"/>
      <c r="E555" s="33" t="s">
        <v>540</v>
      </c>
      <c r="F555" s="33" t="s">
        <v>380</v>
      </c>
      <c r="G555" s="33">
        <v>1</v>
      </c>
      <c r="H555" s="33" t="s">
        <v>26</v>
      </c>
      <c r="I555" s="33" t="s">
        <v>494</v>
      </c>
      <c r="J555" s="33"/>
      <c r="K555" s="33">
        <v>17</v>
      </c>
      <c r="L555" s="33">
        <v>4.7E-2</v>
      </c>
      <c r="M555" s="33">
        <v>72</v>
      </c>
      <c r="N555" s="33">
        <v>140</v>
      </c>
      <c r="O555" s="33"/>
      <c r="P555" s="37"/>
      <c r="Q555" s="38" t="s">
        <v>20</v>
      </c>
      <c r="R555" s="34">
        <v>148.76</v>
      </c>
      <c r="S555" s="35">
        <f>R555*M555</f>
        <v>10710.72</v>
      </c>
      <c r="T555" s="36">
        <f t="shared" si="336"/>
        <v>148.76</v>
      </c>
      <c r="U555" s="36">
        <f t="shared" si="336"/>
        <v>10710.72</v>
      </c>
      <c r="V555" s="143">
        <v>0</v>
      </c>
      <c r="W555" s="144">
        <f>U555*V555</f>
        <v>0</v>
      </c>
      <c r="X555" s="144">
        <f t="shared" si="329"/>
        <v>0</v>
      </c>
      <c r="Y555" s="145">
        <f t="shared" si="330"/>
        <v>0</v>
      </c>
      <c r="Z555" s="145">
        <f t="shared" si="331"/>
        <v>0</v>
      </c>
      <c r="AA555" s="211"/>
      <c r="AB555" s="146">
        <v>0</v>
      </c>
      <c r="AC555" s="146"/>
      <c r="AD555" s="147"/>
      <c r="AE555" s="57"/>
      <c r="AF555" s="57"/>
      <c r="AG555" s="57"/>
      <c r="AH555" s="57"/>
      <c r="AI555" s="57"/>
      <c r="AJ555" s="57"/>
      <c r="AK555" s="57"/>
      <c r="AL555" s="57"/>
      <c r="AM555" s="57"/>
      <c r="AN555" s="57"/>
      <c r="AO555" s="57"/>
      <c r="AP555" s="57"/>
      <c r="AQ555" s="57"/>
      <c r="AR555" s="57"/>
      <c r="AS555" s="57"/>
      <c r="AT555" s="57"/>
      <c r="AU555" s="57"/>
      <c r="AV555" s="57"/>
      <c r="AW555" s="57"/>
      <c r="AX555" s="57"/>
      <c r="AY555" s="57"/>
      <c r="AZ555" s="57"/>
      <c r="BA555" s="57"/>
      <c r="BB555" s="57"/>
      <c r="BC555" s="57"/>
      <c r="BD555" s="57"/>
      <c r="BE555" s="57"/>
    </row>
    <row r="556" spans="1:57" ht="24.75" hidden="1" customHeight="1">
      <c r="A556" s="57"/>
      <c r="B556" s="206"/>
      <c r="C556" s="207" t="s">
        <v>603</v>
      </c>
      <c r="D556" s="9"/>
      <c r="E556" s="297"/>
      <c r="F556" s="297"/>
      <c r="G556" s="297"/>
      <c r="H556" s="297"/>
      <c r="I556" s="297"/>
      <c r="J556" s="297"/>
      <c r="K556" s="297"/>
      <c r="L556" s="297"/>
      <c r="M556" s="297"/>
      <c r="N556" s="297"/>
      <c r="O556" s="297"/>
      <c r="P556" s="49"/>
      <c r="Q556" s="49"/>
      <c r="R556" s="299"/>
      <c r="S556" s="299"/>
      <c r="T556" s="50"/>
      <c r="U556" s="50"/>
      <c r="V556" s="9">
        <v>0</v>
      </c>
      <c r="W556" s="9"/>
      <c r="X556" s="144">
        <f t="shared" si="329"/>
        <v>0</v>
      </c>
      <c r="Y556" s="145">
        <f t="shared" si="330"/>
        <v>0</v>
      </c>
      <c r="Z556" s="145">
        <f t="shared" si="331"/>
        <v>0</v>
      </c>
      <c r="AA556" s="211"/>
      <c r="AB556" s="146">
        <v>0</v>
      </c>
      <c r="AC556" s="146"/>
      <c r="AD556" s="147"/>
      <c r="AE556" s="57"/>
      <c r="AF556" s="57"/>
      <c r="AG556" s="57"/>
      <c r="AH556" s="57"/>
      <c r="AI556" s="57"/>
      <c r="AJ556" s="57"/>
      <c r="AK556" s="57"/>
      <c r="AL556" s="57"/>
      <c r="AM556" s="57"/>
      <c r="AN556" s="57"/>
      <c r="AO556" s="57"/>
      <c r="AP556" s="57"/>
      <c r="AQ556" s="57"/>
      <c r="AR556" s="57"/>
      <c r="AS556" s="57"/>
      <c r="AT556" s="57"/>
      <c r="AU556" s="57"/>
      <c r="AV556" s="57"/>
      <c r="AW556" s="57"/>
      <c r="AX556" s="57"/>
      <c r="AY556" s="57"/>
      <c r="AZ556" s="57"/>
      <c r="BA556" s="57"/>
      <c r="BB556" s="57"/>
      <c r="BC556" s="57"/>
      <c r="BD556" s="57"/>
      <c r="BE556" s="57"/>
    </row>
    <row r="557" spans="1:57" ht="24.75" hidden="1" customHeight="1">
      <c r="A557" s="57"/>
      <c r="B557" s="141" t="s">
        <v>604</v>
      </c>
      <c r="C557" s="141" t="s">
        <v>1018</v>
      </c>
      <c r="D557" s="162"/>
      <c r="E557" s="33" t="s">
        <v>540</v>
      </c>
      <c r="F557" s="33" t="s">
        <v>380</v>
      </c>
      <c r="G557" s="33">
        <v>1</v>
      </c>
      <c r="H557" s="33" t="s">
        <v>26</v>
      </c>
      <c r="I557" s="33" t="s">
        <v>494</v>
      </c>
      <c r="J557" s="33"/>
      <c r="K557" s="33">
        <v>17</v>
      </c>
      <c r="L557" s="33">
        <v>4.7E-2</v>
      </c>
      <c r="M557" s="33">
        <v>72</v>
      </c>
      <c r="N557" s="33">
        <v>140</v>
      </c>
      <c r="O557" s="41"/>
      <c r="P557" s="37"/>
      <c r="Q557" s="38" t="s">
        <v>27</v>
      </c>
      <c r="R557" s="34">
        <v>140.5</v>
      </c>
      <c r="S557" s="35">
        <f>R557*M557</f>
        <v>10116</v>
      </c>
      <c r="T557" s="36">
        <f>R557*(1-$C$13)</f>
        <v>140.5</v>
      </c>
      <c r="U557" s="36">
        <f>S557*(1-$C$13)</f>
        <v>10116</v>
      </c>
      <c r="V557" s="143">
        <v>0</v>
      </c>
      <c r="W557" s="144">
        <f>U557*V557</f>
        <v>0</v>
      </c>
      <c r="X557" s="144">
        <f t="shared" si="329"/>
        <v>0</v>
      </c>
      <c r="Y557" s="145">
        <f t="shared" si="330"/>
        <v>0</v>
      </c>
      <c r="Z557" s="145">
        <f t="shared" si="331"/>
        <v>0</v>
      </c>
      <c r="AA557" s="308"/>
      <c r="AB557" s="146">
        <v>0</v>
      </c>
      <c r="AC557" s="146"/>
      <c r="AD557" s="147"/>
      <c r="AE557" s="57"/>
      <c r="AF557" s="57"/>
      <c r="AG557" s="57"/>
      <c r="AH557" s="57"/>
      <c r="AI557" s="57"/>
      <c r="AJ557" s="57"/>
      <c r="AK557" s="57"/>
      <c r="AL557" s="57"/>
      <c r="AM557" s="57"/>
      <c r="AN557" s="57"/>
      <c r="AO557" s="57"/>
      <c r="AP557" s="57"/>
      <c r="AQ557" s="57"/>
      <c r="AR557" s="57"/>
      <c r="AS557" s="57"/>
      <c r="AT557" s="57"/>
      <c r="AU557" s="57"/>
      <c r="AV557" s="57"/>
      <c r="AW557" s="57"/>
      <c r="AX557" s="57"/>
      <c r="AY557" s="57"/>
      <c r="AZ557" s="57"/>
      <c r="BA557" s="57"/>
      <c r="BB557" s="57"/>
      <c r="BC557" s="57"/>
      <c r="BD557" s="57"/>
      <c r="BE557" s="57"/>
    </row>
    <row r="558" spans="1:57" ht="24.75" hidden="1" customHeight="1">
      <c r="A558" s="57"/>
      <c r="B558" s="141" t="s">
        <v>605</v>
      </c>
      <c r="C558" s="141" t="s">
        <v>1019</v>
      </c>
      <c r="D558" s="162"/>
      <c r="E558" s="33" t="s">
        <v>540</v>
      </c>
      <c r="F558" s="33" t="s">
        <v>380</v>
      </c>
      <c r="G558" s="33">
        <v>1</v>
      </c>
      <c r="H558" s="33" t="s">
        <v>26</v>
      </c>
      <c r="I558" s="33" t="s">
        <v>494</v>
      </c>
      <c r="J558" s="33"/>
      <c r="K558" s="33">
        <v>17</v>
      </c>
      <c r="L558" s="33">
        <v>4.7E-2</v>
      </c>
      <c r="M558" s="33">
        <v>72</v>
      </c>
      <c r="N558" s="33">
        <v>140</v>
      </c>
      <c r="O558" s="33"/>
      <c r="P558" s="37"/>
      <c r="Q558" s="38" t="s">
        <v>27</v>
      </c>
      <c r="R558" s="34">
        <v>141.32</v>
      </c>
      <c r="S558" s="35">
        <f>R558*M558</f>
        <v>10175.039999999999</v>
      </c>
      <c r="T558" s="36">
        <f>R558*(1-$C$13)</f>
        <v>141.32</v>
      </c>
      <c r="U558" s="36">
        <f>S558*(1-$C$13)</f>
        <v>10175.039999999999</v>
      </c>
      <c r="V558" s="143">
        <v>0</v>
      </c>
      <c r="W558" s="144">
        <f>U558*V558</f>
        <v>0</v>
      </c>
      <c r="X558" s="144">
        <f t="shared" si="329"/>
        <v>0</v>
      </c>
      <c r="Y558" s="145">
        <f t="shared" si="330"/>
        <v>0</v>
      </c>
      <c r="Z558" s="145">
        <f t="shared" si="331"/>
        <v>0</v>
      </c>
      <c r="AA558" s="308"/>
      <c r="AB558" s="146">
        <v>0</v>
      </c>
      <c r="AC558" s="146"/>
      <c r="AD558" s="147"/>
      <c r="AE558" s="161"/>
      <c r="AF558" s="57"/>
      <c r="AG558" s="57"/>
      <c r="AH558" s="57"/>
      <c r="AI558" s="57"/>
      <c r="AJ558" s="57"/>
      <c r="AK558" s="57"/>
      <c r="AL558" s="57"/>
      <c r="AM558" s="57"/>
      <c r="AN558" s="57"/>
      <c r="AO558" s="57"/>
      <c r="AP558" s="57"/>
      <c r="AQ558" s="57"/>
      <c r="AR558" s="57"/>
      <c r="AS558" s="57"/>
      <c r="AT558" s="57"/>
      <c r="AU558" s="57"/>
      <c r="AV558" s="57"/>
      <c r="AW558" s="57"/>
      <c r="AX558" s="57"/>
      <c r="AY558" s="57"/>
      <c r="AZ558" s="57"/>
      <c r="BA558" s="57"/>
      <c r="BB558" s="57"/>
      <c r="BC558" s="57"/>
      <c r="BD558" s="57"/>
      <c r="BE558" s="57"/>
    </row>
    <row r="559" spans="1:57" ht="24.75" hidden="1" customHeight="1">
      <c r="A559" s="57"/>
      <c r="B559" s="206"/>
      <c r="C559" s="207" t="s">
        <v>606</v>
      </c>
      <c r="D559" s="208"/>
      <c r="E559" s="297"/>
      <c r="F559" s="297"/>
      <c r="G559" s="297"/>
      <c r="H559" s="297"/>
      <c r="I559" s="297"/>
      <c r="J559" s="297"/>
      <c r="K559" s="297"/>
      <c r="L559" s="297"/>
      <c r="M559" s="297"/>
      <c r="N559" s="297"/>
      <c r="O559" s="297"/>
      <c r="P559" s="49"/>
      <c r="Q559" s="49"/>
      <c r="R559" s="299"/>
      <c r="S559" s="299"/>
      <c r="T559" s="50"/>
      <c r="U559" s="50"/>
      <c r="V559" s="9">
        <v>0</v>
      </c>
      <c r="W559" s="9"/>
      <c r="X559" s="144">
        <f t="shared" si="329"/>
        <v>0</v>
      </c>
      <c r="Y559" s="145">
        <f t="shared" si="330"/>
        <v>0</v>
      </c>
      <c r="Z559" s="145">
        <f t="shared" si="331"/>
        <v>0</v>
      </c>
      <c r="AA559" s="309"/>
      <c r="AB559" s="146">
        <v>0</v>
      </c>
      <c r="AC559" s="146"/>
      <c r="AD559" s="147"/>
      <c r="AE559" s="57"/>
      <c r="AF559" s="57"/>
      <c r="AG559" s="57"/>
      <c r="AH559" s="57"/>
      <c r="AI559" s="57"/>
      <c r="AJ559" s="57"/>
      <c r="AK559" s="57"/>
      <c r="AL559" s="57"/>
      <c r="AM559" s="57"/>
      <c r="AN559" s="57"/>
      <c r="AO559" s="57"/>
      <c r="AP559" s="57"/>
      <c r="AQ559" s="57"/>
      <c r="AR559" s="57"/>
      <c r="AS559" s="57"/>
      <c r="AT559" s="57"/>
      <c r="AU559" s="57"/>
      <c r="AV559" s="57"/>
      <c r="AW559" s="57"/>
      <c r="AX559" s="57"/>
      <c r="AY559" s="57"/>
      <c r="AZ559" s="57"/>
      <c r="BA559" s="57"/>
      <c r="BB559" s="57"/>
      <c r="BC559" s="57"/>
      <c r="BD559" s="57"/>
      <c r="BE559" s="57"/>
    </row>
    <row r="560" spans="1:57" ht="24.75" hidden="1" customHeight="1">
      <c r="A560" s="57"/>
      <c r="B560" s="141" t="s">
        <v>607</v>
      </c>
      <c r="C560" s="141" t="s">
        <v>1020</v>
      </c>
      <c r="D560" s="162"/>
      <c r="E560" s="33" t="s">
        <v>540</v>
      </c>
      <c r="F560" s="33" t="s">
        <v>380</v>
      </c>
      <c r="G560" s="33">
        <v>1</v>
      </c>
      <c r="H560" s="33" t="s">
        <v>26</v>
      </c>
      <c r="I560" s="33" t="s">
        <v>494</v>
      </c>
      <c r="J560" s="33"/>
      <c r="K560" s="33">
        <v>17</v>
      </c>
      <c r="L560" s="33">
        <v>4.7E-2</v>
      </c>
      <c r="M560" s="33">
        <v>72</v>
      </c>
      <c r="N560" s="33">
        <v>140</v>
      </c>
      <c r="O560" s="33"/>
      <c r="P560" s="37"/>
      <c r="Q560" s="38" t="s">
        <v>27</v>
      </c>
      <c r="R560" s="34">
        <v>152.07</v>
      </c>
      <c r="S560" s="35">
        <f>R560*M560</f>
        <v>10949.039999999999</v>
      </c>
      <c r="T560" s="36">
        <f>R560*(1-$C$13)</f>
        <v>152.07</v>
      </c>
      <c r="U560" s="36">
        <f>S560*(1-$C$13)</f>
        <v>10949.039999999999</v>
      </c>
      <c r="V560" s="143">
        <v>0</v>
      </c>
      <c r="W560" s="144">
        <f>U560*V560</f>
        <v>0</v>
      </c>
      <c r="X560" s="144">
        <f t="shared" si="329"/>
        <v>0</v>
      </c>
      <c r="Y560" s="145">
        <f t="shared" si="330"/>
        <v>0</v>
      </c>
      <c r="Z560" s="145">
        <f t="shared" si="331"/>
        <v>0</v>
      </c>
      <c r="AA560" s="308"/>
      <c r="AB560" s="146">
        <v>0</v>
      </c>
      <c r="AC560" s="146"/>
      <c r="AD560" s="147"/>
      <c r="AE560" s="57"/>
      <c r="AF560" s="57"/>
      <c r="AG560" s="57"/>
      <c r="AH560" s="57"/>
      <c r="AI560" s="57"/>
      <c r="AJ560" s="57"/>
      <c r="AK560" s="57"/>
      <c r="AL560" s="57"/>
      <c r="AM560" s="57"/>
      <c r="AN560" s="57"/>
      <c r="AO560" s="57"/>
      <c r="AP560" s="57"/>
      <c r="AQ560" s="57"/>
      <c r="AR560" s="57"/>
      <c r="AS560" s="57"/>
      <c r="AT560" s="57"/>
      <c r="AU560" s="57"/>
      <c r="AV560" s="57"/>
      <c r="AW560" s="57"/>
      <c r="AX560" s="57"/>
      <c r="AY560" s="57"/>
      <c r="AZ560" s="57"/>
      <c r="BA560" s="57"/>
      <c r="BB560" s="57"/>
      <c r="BC560" s="57"/>
      <c r="BD560" s="57"/>
      <c r="BE560" s="57"/>
    </row>
    <row r="561" spans="1:57" ht="24.75" hidden="1" customHeight="1">
      <c r="A561" s="57"/>
      <c r="B561" s="206"/>
      <c r="C561" s="207" t="s">
        <v>608</v>
      </c>
      <c r="D561" s="208"/>
      <c r="E561" s="297"/>
      <c r="F561" s="297"/>
      <c r="G561" s="297"/>
      <c r="H561" s="297"/>
      <c r="I561" s="297"/>
      <c r="J561" s="297"/>
      <c r="K561" s="297"/>
      <c r="L561" s="297"/>
      <c r="M561" s="297"/>
      <c r="N561" s="297"/>
      <c r="O561" s="297"/>
      <c r="P561" s="49"/>
      <c r="Q561" s="297"/>
      <c r="R561" s="299"/>
      <c r="S561" s="299"/>
      <c r="T561" s="50"/>
      <c r="U561" s="50"/>
      <c r="V561" s="9">
        <v>0</v>
      </c>
      <c r="W561" s="9"/>
      <c r="X561" s="144">
        <f t="shared" si="329"/>
        <v>0</v>
      </c>
      <c r="Y561" s="145">
        <f t="shared" si="330"/>
        <v>0</v>
      </c>
      <c r="Z561" s="145">
        <f t="shared" si="331"/>
        <v>0</v>
      </c>
      <c r="AA561" s="308"/>
      <c r="AB561" s="146">
        <v>0</v>
      </c>
      <c r="AC561" s="146"/>
      <c r="AD561" s="147"/>
      <c r="AE561" s="57"/>
      <c r="AF561" s="57"/>
      <c r="AG561" s="57"/>
      <c r="AH561" s="57"/>
      <c r="AI561" s="57"/>
      <c r="AJ561" s="57"/>
      <c r="AK561" s="57"/>
      <c r="AL561" s="57"/>
      <c r="AM561" s="57"/>
      <c r="AN561" s="57"/>
      <c r="AO561" s="57"/>
      <c r="AP561" s="57"/>
      <c r="AQ561" s="57"/>
      <c r="AR561" s="57"/>
      <c r="AS561" s="57"/>
      <c r="AT561" s="57"/>
      <c r="AU561" s="57"/>
      <c r="AV561" s="57"/>
      <c r="AW561" s="57"/>
      <c r="AX561" s="57"/>
      <c r="AY561" s="57"/>
      <c r="AZ561" s="57"/>
      <c r="BA561" s="57"/>
      <c r="BB561" s="57"/>
      <c r="BC561" s="57"/>
      <c r="BD561" s="57"/>
      <c r="BE561" s="57"/>
    </row>
    <row r="562" spans="1:57" ht="24.75" hidden="1" customHeight="1">
      <c r="A562" s="57"/>
      <c r="B562" s="141" t="s">
        <v>609</v>
      </c>
      <c r="C562" s="141" t="s">
        <v>610</v>
      </c>
      <c r="D562" s="162"/>
      <c r="E562" s="33" t="s">
        <v>540</v>
      </c>
      <c r="F562" s="33" t="s">
        <v>380</v>
      </c>
      <c r="G562" s="33">
        <v>1</v>
      </c>
      <c r="H562" s="33" t="s">
        <v>26</v>
      </c>
      <c r="I562" s="33" t="s">
        <v>494</v>
      </c>
      <c r="J562" s="33"/>
      <c r="K562" s="33">
        <v>17</v>
      </c>
      <c r="L562" s="33">
        <v>4.7E-2</v>
      </c>
      <c r="M562" s="33">
        <v>72</v>
      </c>
      <c r="N562" s="33">
        <v>140</v>
      </c>
      <c r="O562" s="33"/>
      <c r="P562" s="37"/>
      <c r="Q562" s="38" t="s">
        <v>27</v>
      </c>
      <c r="R562" s="34">
        <v>137.19</v>
      </c>
      <c r="S562" s="35">
        <f>R562*M562</f>
        <v>9877.68</v>
      </c>
      <c r="T562" s="36">
        <f t="shared" ref="T562:U564" si="337">R562*(1-$C$13)</f>
        <v>137.19</v>
      </c>
      <c r="U562" s="36">
        <f t="shared" si="337"/>
        <v>9877.68</v>
      </c>
      <c r="V562" s="143">
        <v>0</v>
      </c>
      <c r="W562" s="144">
        <f>U562*V562</f>
        <v>0</v>
      </c>
      <c r="X562" s="144">
        <f t="shared" si="329"/>
        <v>0</v>
      </c>
      <c r="Y562" s="145">
        <f t="shared" si="330"/>
        <v>0</v>
      </c>
      <c r="Z562" s="145">
        <f t="shared" si="331"/>
        <v>0</v>
      </c>
      <c r="AA562" s="308"/>
      <c r="AB562" s="146">
        <v>0</v>
      </c>
      <c r="AC562" s="146"/>
      <c r="AD562" s="147"/>
      <c r="AE562" s="57"/>
      <c r="AF562" s="57"/>
      <c r="AG562" s="57"/>
      <c r="AH562" s="57"/>
      <c r="AI562" s="57"/>
      <c r="AJ562" s="57"/>
      <c r="AK562" s="57"/>
      <c r="AL562" s="57"/>
      <c r="AM562" s="57"/>
      <c r="AN562" s="57"/>
      <c r="AO562" s="57"/>
      <c r="AP562" s="57"/>
      <c r="AQ562" s="57"/>
      <c r="AR562" s="57"/>
      <c r="AS562" s="57"/>
      <c r="AT562" s="57"/>
      <c r="AU562" s="57"/>
      <c r="AV562" s="57"/>
      <c r="AW562" s="57"/>
      <c r="AX562" s="57"/>
      <c r="AY562" s="57"/>
      <c r="AZ562" s="57"/>
      <c r="BA562" s="57"/>
      <c r="BB562" s="57"/>
      <c r="BC562" s="57"/>
      <c r="BD562" s="57"/>
      <c r="BE562" s="57"/>
    </row>
    <row r="563" spans="1:57" ht="24.75" hidden="1" customHeight="1">
      <c r="A563" s="57"/>
      <c r="B563" s="141" t="s">
        <v>611</v>
      </c>
      <c r="C563" s="141" t="s">
        <v>612</v>
      </c>
      <c r="D563" s="162"/>
      <c r="E563" s="33" t="s">
        <v>540</v>
      </c>
      <c r="F563" s="33" t="s">
        <v>380</v>
      </c>
      <c r="G563" s="33">
        <v>1</v>
      </c>
      <c r="H563" s="33" t="s">
        <v>26</v>
      </c>
      <c r="I563" s="33" t="s">
        <v>494</v>
      </c>
      <c r="J563" s="33"/>
      <c r="K563" s="33">
        <v>17</v>
      </c>
      <c r="L563" s="33">
        <v>4.7E-2</v>
      </c>
      <c r="M563" s="33">
        <v>72</v>
      </c>
      <c r="N563" s="33">
        <v>140</v>
      </c>
      <c r="O563" s="33"/>
      <c r="P563" s="37"/>
      <c r="Q563" s="38" t="s">
        <v>27</v>
      </c>
      <c r="R563" s="34">
        <v>137.19</v>
      </c>
      <c r="S563" s="35">
        <f>R563*M563</f>
        <v>9877.68</v>
      </c>
      <c r="T563" s="36">
        <f t="shared" si="337"/>
        <v>137.19</v>
      </c>
      <c r="U563" s="36">
        <f t="shared" si="337"/>
        <v>9877.68</v>
      </c>
      <c r="V563" s="143">
        <v>0</v>
      </c>
      <c r="W563" s="144">
        <f>U563*V563</f>
        <v>0</v>
      </c>
      <c r="X563" s="144">
        <f t="shared" si="329"/>
        <v>0</v>
      </c>
      <c r="Y563" s="145">
        <f t="shared" si="330"/>
        <v>0</v>
      </c>
      <c r="Z563" s="145">
        <f t="shared" si="331"/>
        <v>0</v>
      </c>
      <c r="AA563" s="308"/>
      <c r="AB563" s="146">
        <v>0</v>
      </c>
      <c r="AC563" s="146"/>
      <c r="AD563" s="147"/>
      <c r="AE563" s="57"/>
      <c r="AF563" s="57"/>
      <c r="AG563" s="57"/>
      <c r="AH563" s="57"/>
      <c r="AI563" s="57"/>
      <c r="AJ563" s="57"/>
      <c r="AK563" s="57"/>
      <c r="AL563" s="57"/>
      <c r="AM563" s="57"/>
      <c r="AN563" s="57"/>
      <c r="AO563" s="57"/>
      <c r="AP563" s="57"/>
      <c r="AQ563" s="57"/>
      <c r="AR563" s="57"/>
      <c r="AS563" s="57"/>
      <c r="AT563" s="57"/>
      <c r="AU563" s="57"/>
      <c r="AV563" s="57"/>
      <c r="AW563" s="57"/>
      <c r="AX563" s="57"/>
      <c r="AY563" s="57"/>
      <c r="AZ563" s="57"/>
      <c r="BA563" s="57"/>
      <c r="BB563" s="57"/>
      <c r="BC563" s="57"/>
      <c r="BD563" s="57"/>
      <c r="BE563" s="57"/>
    </row>
    <row r="564" spans="1:57" ht="24.75" hidden="1" customHeight="1">
      <c r="A564" s="57"/>
      <c r="B564" s="141" t="s">
        <v>613</v>
      </c>
      <c r="C564" s="141" t="s">
        <v>614</v>
      </c>
      <c r="D564" s="162"/>
      <c r="E564" s="33" t="s">
        <v>540</v>
      </c>
      <c r="F564" s="33" t="s">
        <v>380</v>
      </c>
      <c r="G564" s="33">
        <v>1</v>
      </c>
      <c r="H564" s="33" t="s">
        <v>26</v>
      </c>
      <c r="I564" s="33" t="s">
        <v>494</v>
      </c>
      <c r="J564" s="33"/>
      <c r="K564" s="33">
        <v>17</v>
      </c>
      <c r="L564" s="33">
        <v>4.7E-2</v>
      </c>
      <c r="M564" s="33">
        <v>72</v>
      </c>
      <c r="N564" s="33">
        <v>140</v>
      </c>
      <c r="O564" s="33"/>
      <c r="P564" s="37"/>
      <c r="Q564" s="38" t="s">
        <v>20</v>
      </c>
      <c r="R564" s="34">
        <v>137.19</v>
      </c>
      <c r="S564" s="35">
        <f>R564*M564</f>
        <v>9877.68</v>
      </c>
      <c r="T564" s="36">
        <f t="shared" si="337"/>
        <v>137.19</v>
      </c>
      <c r="U564" s="36">
        <f t="shared" si="337"/>
        <v>9877.68</v>
      </c>
      <c r="V564" s="143">
        <v>0</v>
      </c>
      <c r="W564" s="144">
        <f>U564*V564</f>
        <v>0</v>
      </c>
      <c r="X564" s="144">
        <f t="shared" si="329"/>
        <v>0</v>
      </c>
      <c r="Y564" s="145">
        <f t="shared" si="330"/>
        <v>0</v>
      </c>
      <c r="Z564" s="145">
        <f t="shared" si="331"/>
        <v>0</v>
      </c>
      <c r="AA564" s="308"/>
      <c r="AB564" s="146">
        <v>0</v>
      </c>
      <c r="AC564" s="146"/>
      <c r="AD564" s="147"/>
      <c r="AE564" s="57"/>
      <c r="AF564" s="57"/>
      <c r="AG564" s="57"/>
      <c r="AH564" s="57"/>
      <c r="AI564" s="57"/>
      <c r="AJ564" s="57"/>
      <c r="AK564" s="57"/>
      <c r="AL564" s="57"/>
      <c r="AM564" s="57"/>
      <c r="AN564" s="57"/>
      <c r="AO564" s="57"/>
      <c r="AP564" s="57"/>
      <c r="AQ564" s="57"/>
      <c r="AR564" s="57"/>
      <c r="AS564" s="57"/>
      <c r="AT564" s="57"/>
      <c r="AU564" s="57"/>
      <c r="AV564" s="57"/>
      <c r="AW564" s="57"/>
      <c r="AX564" s="57"/>
      <c r="AY564" s="57"/>
      <c r="AZ564" s="57"/>
      <c r="BA564" s="57"/>
      <c r="BB564" s="57"/>
      <c r="BC564" s="57"/>
      <c r="BD564" s="57"/>
      <c r="BE564" s="57"/>
    </row>
    <row r="565" spans="1:57" ht="24.75" hidden="1" customHeight="1">
      <c r="A565" s="57"/>
      <c r="B565" s="206"/>
      <c r="C565" s="207" t="s">
        <v>615</v>
      </c>
      <c r="D565" s="9"/>
      <c r="E565" s="297"/>
      <c r="F565" s="297"/>
      <c r="G565" s="297"/>
      <c r="H565" s="297"/>
      <c r="I565" s="297"/>
      <c r="J565" s="297"/>
      <c r="K565" s="297"/>
      <c r="L565" s="297"/>
      <c r="M565" s="297"/>
      <c r="N565" s="297"/>
      <c r="O565" s="297"/>
      <c r="P565" s="49"/>
      <c r="Q565" s="297"/>
      <c r="R565" s="299"/>
      <c r="S565" s="299"/>
      <c r="T565" s="50"/>
      <c r="U565" s="50"/>
      <c r="V565" s="9">
        <v>0</v>
      </c>
      <c r="W565" s="9"/>
      <c r="X565" s="144">
        <f t="shared" si="329"/>
        <v>0</v>
      </c>
      <c r="Y565" s="145">
        <f t="shared" si="330"/>
        <v>0</v>
      </c>
      <c r="Z565" s="145">
        <f t="shared" si="331"/>
        <v>0</v>
      </c>
      <c r="AA565" s="308"/>
      <c r="AB565" s="146">
        <v>0</v>
      </c>
      <c r="AC565" s="146"/>
      <c r="AD565" s="147"/>
      <c r="AE565" s="57"/>
      <c r="AF565" s="57"/>
      <c r="AG565" s="57"/>
      <c r="AH565" s="57"/>
      <c r="AI565" s="57"/>
      <c r="AJ565" s="57"/>
      <c r="AK565" s="57"/>
      <c r="AL565" s="57"/>
      <c r="AM565" s="57"/>
      <c r="AN565" s="57"/>
      <c r="AO565" s="57"/>
      <c r="AP565" s="57"/>
      <c r="AQ565" s="57"/>
      <c r="AR565" s="57"/>
      <c r="AS565" s="57"/>
      <c r="AT565" s="57"/>
      <c r="AU565" s="57"/>
      <c r="AV565" s="57"/>
      <c r="AW565" s="57"/>
      <c r="AX565" s="57"/>
      <c r="AY565" s="57"/>
      <c r="AZ565" s="57"/>
      <c r="BA565" s="57"/>
      <c r="BB565" s="57"/>
      <c r="BC565" s="57"/>
      <c r="BD565" s="57"/>
      <c r="BE565" s="57"/>
    </row>
    <row r="566" spans="1:57" ht="24.75" hidden="1" customHeight="1">
      <c r="A566" s="57"/>
      <c r="B566" s="141" t="s">
        <v>616</v>
      </c>
      <c r="C566" s="141" t="s">
        <v>1021</v>
      </c>
      <c r="D566" s="162"/>
      <c r="E566" s="33" t="s">
        <v>540</v>
      </c>
      <c r="F566" s="33" t="s">
        <v>380</v>
      </c>
      <c r="G566" s="33">
        <v>1</v>
      </c>
      <c r="H566" s="33" t="s">
        <v>26</v>
      </c>
      <c r="I566" s="33" t="s">
        <v>494</v>
      </c>
      <c r="J566" s="33"/>
      <c r="K566" s="33">
        <v>17</v>
      </c>
      <c r="L566" s="33">
        <v>4.7E-2</v>
      </c>
      <c r="M566" s="33">
        <v>72</v>
      </c>
      <c r="N566" s="33">
        <v>140</v>
      </c>
      <c r="O566" s="33"/>
      <c r="P566" s="37"/>
      <c r="Q566" s="38" t="s">
        <v>20</v>
      </c>
      <c r="R566" s="34">
        <v>143.80000000000001</v>
      </c>
      <c r="S566" s="35">
        <f>R566*M566</f>
        <v>10353.6</v>
      </c>
      <c r="T566" s="36">
        <f t="shared" ref="T566:U568" si="338">R566*(1-$C$13)</f>
        <v>143.80000000000001</v>
      </c>
      <c r="U566" s="36">
        <f t="shared" si="338"/>
        <v>10353.6</v>
      </c>
      <c r="V566" s="143">
        <v>0</v>
      </c>
      <c r="W566" s="144">
        <f>U566*V566</f>
        <v>0</v>
      </c>
      <c r="X566" s="144">
        <f t="shared" si="329"/>
        <v>0</v>
      </c>
      <c r="Y566" s="145">
        <f t="shared" si="330"/>
        <v>0</v>
      </c>
      <c r="Z566" s="145">
        <f t="shared" si="331"/>
        <v>0</v>
      </c>
      <c r="AA566" s="308"/>
      <c r="AB566" s="146">
        <v>0</v>
      </c>
      <c r="AC566" s="146"/>
      <c r="AD566" s="147"/>
      <c r="AE566" s="57"/>
      <c r="AF566" s="57"/>
      <c r="AG566" s="57"/>
      <c r="AH566" s="57"/>
      <c r="AI566" s="57"/>
      <c r="AJ566" s="57"/>
      <c r="AK566" s="57"/>
      <c r="AL566" s="57"/>
      <c r="AM566" s="57"/>
      <c r="AN566" s="57"/>
      <c r="AO566" s="57"/>
      <c r="AP566" s="57"/>
      <c r="AQ566" s="57"/>
      <c r="AR566" s="57"/>
      <c r="AS566" s="57"/>
      <c r="AT566" s="57"/>
      <c r="AU566" s="57"/>
      <c r="AV566" s="57"/>
      <c r="AW566" s="57"/>
      <c r="AX566" s="57"/>
      <c r="AY566" s="57"/>
      <c r="AZ566" s="57"/>
      <c r="BA566" s="57"/>
      <c r="BB566" s="57"/>
      <c r="BC566" s="57"/>
      <c r="BD566" s="57"/>
      <c r="BE566" s="57"/>
    </row>
    <row r="567" spans="1:57" ht="24.75" hidden="1" customHeight="1">
      <c r="A567" s="57"/>
      <c r="B567" s="141" t="s">
        <v>617</v>
      </c>
      <c r="C567" s="141" t="s">
        <v>1022</v>
      </c>
      <c r="D567" s="162"/>
      <c r="E567" s="33" t="s">
        <v>540</v>
      </c>
      <c r="F567" s="33" t="s">
        <v>380</v>
      </c>
      <c r="G567" s="33">
        <v>1</v>
      </c>
      <c r="H567" s="33" t="s">
        <v>26</v>
      </c>
      <c r="I567" s="33" t="s">
        <v>494</v>
      </c>
      <c r="J567" s="33"/>
      <c r="K567" s="33">
        <v>17</v>
      </c>
      <c r="L567" s="33">
        <v>4.7E-2</v>
      </c>
      <c r="M567" s="33">
        <v>72</v>
      </c>
      <c r="N567" s="33">
        <v>140</v>
      </c>
      <c r="O567" s="33"/>
      <c r="P567" s="37"/>
      <c r="Q567" s="38" t="s">
        <v>27</v>
      </c>
      <c r="R567" s="34">
        <v>143.80000000000001</v>
      </c>
      <c r="S567" s="35">
        <f>R567*M567</f>
        <v>10353.6</v>
      </c>
      <c r="T567" s="36">
        <f t="shared" si="338"/>
        <v>143.80000000000001</v>
      </c>
      <c r="U567" s="36">
        <f t="shared" si="338"/>
        <v>10353.6</v>
      </c>
      <c r="V567" s="143">
        <v>0</v>
      </c>
      <c r="W567" s="144">
        <f>U567*V567</f>
        <v>0</v>
      </c>
      <c r="X567" s="144">
        <f t="shared" si="329"/>
        <v>0</v>
      </c>
      <c r="Y567" s="145">
        <f t="shared" si="330"/>
        <v>0</v>
      </c>
      <c r="Z567" s="145">
        <f t="shared" si="331"/>
        <v>0</v>
      </c>
      <c r="AA567" s="308"/>
      <c r="AB567" s="146">
        <v>0</v>
      </c>
      <c r="AC567" s="146"/>
      <c r="AD567" s="147"/>
      <c r="AE567" s="57"/>
      <c r="AF567" s="57"/>
      <c r="AG567" s="57"/>
      <c r="AH567" s="57"/>
      <c r="AI567" s="57"/>
      <c r="AJ567" s="57"/>
      <c r="AK567" s="57"/>
      <c r="AL567" s="57"/>
      <c r="AM567" s="57"/>
      <c r="AN567" s="57"/>
      <c r="AO567" s="57"/>
      <c r="AP567" s="57"/>
      <c r="AQ567" s="57"/>
      <c r="AR567" s="57"/>
      <c r="AS567" s="57"/>
      <c r="AT567" s="57"/>
      <c r="AU567" s="57"/>
      <c r="AV567" s="57"/>
      <c r="AW567" s="57"/>
      <c r="AX567" s="57"/>
      <c r="AY567" s="57"/>
      <c r="AZ567" s="57"/>
      <c r="BA567" s="57"/>
      <c r="BB567" s="57"/>
      <c r="BC567" s="57"/>
      <c r="BD567" s="57"/>
      <c r="BE567" s="57"/>
    </row>
    <row r="568" spans="1:57" ht="24.75" hidden="1" customHeight="1">
      <c r="A568" s="57"/>
      <c r="B568" s="141" t="s">
        <v>618</v>
      </c>
      <c r="C568" s="141" t="s">
        <v>1023</v>
      </c>
      <c r="D568" s="162"/>
      <c r="E568" s="33" t="s">
        <v>540</v>
      </c>
      <c r="F568" s="33" t="s">
        <v>380</v>
      </c>
      <c r="G568" s="33">
        <v>1</v>
      </c>
      <c r="H568" s="33" t="s">
        <v>26</v>
      </c>
      <c r="I568" s="33" t="s">
        <v>494</v>
      </c>
      <c r="J568" s="33"/>
      <c r="K568" s="33">
        <v>17</v>
      </c>
      <c r="L568" s="33">
        <v>4.7E-2</v>
      </c>
      <c r="M568" s="33">
        <v>72</v>
      </c>
      <c r="N568" s="33">
        <v>140</v>
      </c>
      <c r="O568" s="33"/>
      <c r="P568" s="37"/>
      <c r="Q568" s="38" t="s">
        <v>20</v>
      </c>
      <c r="R568" s="34">
        <v>140.5</v>
      </c>
      <c r="S568" s="35">
        <f>R568*M568</f>
        <v>10116</v>
      </c>
      <c r="T568" s="36">
        <f t="shared" si="338"/>
        <v>140.5</v>
      </c>
      <c r="U568" s="36">
        <f t="shared" si="338"/>
        <v>10116</v>
      </c>
      <c r="V568" s="143">
        <v>0</v>
      </c>
      <c r="W568" s="144">
        <f>U568*V568</f>
        <v>0</v>
      </c>
      <c r="X568" s="144">
        <f t="shared" si="329"/>
        <v>0</v>
      </c>
      <c r="Y568" s="145">
        <f t="shared" si="330"/>
        <v>0</v>
      </c>
      <c r="Z568" s="145">
        <f t="shared" si="331"/>
        <v>0</v>
      </c>
      <c r="AA568" s="308"/>
      <c r="AB568" s="146">
        <v>0</v>
      </c>
      <c r="AC568" s="146"/>
      <c r="AD568" s="147"/>
      <c r="AE568" s="57"/>
      <c r="AF568" s="57"/>
      <c r="AG568" s="57"/>
      <c r="AH568" s="57"/>
      <c r="AI568" s="57"/>
      <c r="AJ568" s="57"/>
      <c r="AK568" s="57"/>
      <c r="AL568" s="57"/>
      <c r="AM568" s="57"/>
      <c r="AN568" s="57"/>
      <c r="AO568" s="57"/>
      <c r="AP568" s="57"/>
      <c r="AQ568" s="57"/>
      <c r="AR568" s="57"/>
      <c r="AS568" s="57"/>
      <c r="AT568" s="57"/>
      <c r="AU568" s="57"/>
      <c r="AV568" s="57"/>
      <c r="AW568" s="57"/>
      <c r="AX568" s="57"/>
      <c r="AY568" s="57"/>
      <c r="AZ568" s="57"/>
      <c r="BA568" s="57"/>
      <c r="BB568" s="57"/>
      <c r="BC568" s="57"/>
      <c r="BD568" s="57"/>
      <c r="BE568" s="57"/>
    </row>
    <row r="569" spans="1:57" ht="24.75" hidden="1" customHeight="1">
      <c r="A569" s="57"/>
      <c r="B569" s="206"/>
      <c r="C569" s="207" t="s">
        <v>619</v>
      </c>
      <c r="D569" s="9"/>
      <c r="E569" s="297"/>
      <c r="F569" s="297"/>
      <c r="G569" s="297"/>
      <c r="H569" s="297"/>
      <c r="I569" s="297"/>
      <c r="J569" s="297"/>
      <c r="K569" s="297"/>
      <c r="L569" s="297"/>
      <c r="M569" s="297"/>
      <c r="N569" s="297"/>
      <c r="O569" s="297"/>
      <c r="P569" s="49"/>
      <c r="Q569" s="297"/>
      <c r="R569" s="299"/>
      <c r="S569" s="299"/>
      <c r="T569" s="50"/>
      <c r="U569" s="50"/>
      <c r="V569" s="9">
        <v>0</v>
      </c>
      <c r="W569" s="9"/>
      <c r="X569" s="144">
        <f t="shared" si="329"/>
        <v>0</v>
      </c>
      <c r="Y569" s="145">
        <f t="shared" si="330"/>
        <v>0</v>
      </c>
      <c r="Z569" s="145">
        <f t="shared" si="331"/>
        <v>0</v>
      </c>
      <c r="AA569" s="307"/>
      <c r="AB569" s="146">
        <v>0</v>
      </c>
      <c r="AC569" s="146"/>
      <c r="AD569" s="147"/>
      <c r="AE569" s="57"/>
      <c r="AF569" s="57"/>
      <c r="AG569" s="57"/>
      <c r="AH569" s="57"/>
      <c r="AI569" s="57"/>
      <c r="AJ569" s="57"/>
      <c r="AK569" s="57"/>
      <c r="AL569" s="57"/>
      <c r="AM569" s="57"/>
      <c r="AN569" s="57"/>
      <c r="AO569" s="57"/>
      <c r="AP569" s="57"/>
      <c r="AQ569" s="57"/>
      <c r="AR569" s="57"/>
      <c r="AS569" s="57"/>
      <c r="AT569" s="57"/>
      <c r="AU569" s="57"/>
      <c r="AV569" s="57"/>
      <c r="AW569" s="57"/>
      <c r="AX569" s="57"/>
      <c r="AY569" s="57"/>
      <c r="AZ569" s="57"/>
      <c r="BA569" s="57"/>
      <c r="BB569" s="57"/>
      <c r="BC569" s="57"/>
      <c r="BD569" s="57"/>
      <c r="BE569" s="57"/>
    </row>
    <row r="570" spans="1:57" ht="24.75" hidden="1" customHeight="1">
      <c r="A570" s="57"/>
      <c r="B570" s="141" t="s">
        <v>620</v>
      </c>
      <c r="C570" s="141" t="s">
        <v>1024</v>
      </c>
      <c r="D570" s="162"/>
      <c r="E570" s="33" t="s">
        <v>540</v>
      </c>
      <c r="F570" s="33" t="s">
        <v>380</v>
      </c>
      <c r="G570" s="33">
        <v>1</v>
      </c>
      <c r="H570" s="33" t="s">
        <v>26</v>
      </c>
      <c r="I570" s="33" t="s">
        <v>494</v>
      </c>
      <c r="J570" s="33"/>
      <c r="K570" s="33">
        <v>17</v>
      </c>
      <c r="L570" s="33">
        <v>4.7E-2</v>
      </c>
      <c r="M570" s="33">
        <v>72</v>
      </c>
      <c r="N570" s="33">
        <v>140</v>
      </c>
      <c r="O570" s="33"/>
      <c r="P570" s="37"/>
      <c r="Q570" s="38" t="s">
        <v>20</v>
      </c>
      <c r="R570" s="34">
        <v>148.76</v>
      </c>
      <c r="S570" s="35">
        <f>R570*M570</f>
        <v>10710.72</v>
      </c>
      <c r="T570" s="36">
        <f>R570*(1-$C$13)</f>
        <v>148.76</v>
      </c>
      <c r="U570" s="36">
        <f>S570*(1-$C$13)</f>
        <v>10710.72</v>
      </c>
      <c r="V570" s="143">
        <v>0</v>
      </c>
      <c r="W570" s="144">
        <f>U570*V570</f>
        <v>0</v>
      </c>
      <c r="X570" s="144">
        <f t="shared" si="329"/>
        <v>0</v>
      </c>
      <c r="Y570" s="145">
        <f t="shared" si="330"/>
        <v>0</v>
      </c>
      <c r="Z570" s="145">
        <f t="shared" si="331"/>
        <v>0</v>
      </c>
      <c r="AA570" s="211"/>
      <c r="AB570" s="146">
        <v>0</v>
      </c>
      <c r="AC570" s="146"/>
      <c r="AD570" s="147"/>
      <c r="AE570" s="57"/>
      <c r="AF570" s="57"/>
      <c r="AG570" s="57"/>
      <c r="AH570" s="57"/>
      <c r="AI570" s="57"/>
      <c r="AJ570" s="57"/>
      <c r="AK570" s="57"/>
      <c r="AL570" s="57"/>
      <c r="AM570" s="57"/>
      <c r="AN570" s="57"/>
      <c r="AO570" s="57"/>
      <c r="AP570" s="57"/>
      <c r="AQ570" s="57"/>
      <c r="AR570" s="57"/>
      <c r="AS570" s="57"/>
      <c r="AT570" s="57"/>
      <c r="AU570" s="57"/>
      <c r="AV570" s="57"/>
      <c r="AW570" s="57"/>
      <c r="AX570" s="57"/>
      <c r="AY570" s="57"/>
      <c r="AZ570" s="57"/>
      <c r="BA570" s="57"/>
      <c r="BB570" s="57"/>
      <c r="BC570" s="57"/>
      <c r="BD570" s="57"/>
      <c r="BE570" s="57"/>
    </row>
    <row r="571" spans="1:57" ht="24.75" hidden="1" customHeight="1">
      <c r="A571" s="57"/>
      <c r="B571" s="141" t="s">
        <v>621</v>
      </c>
      <c r="C571" s="141" t="s">
        <v>622</v>
      </c>
      <c r="D571" s="162"/>
      <c r="E571" s="33" t="s">
        <v>540</v>
      </c>
      <c r="F571" s="33" t="s">
        <v>380</v>
      </c>
      <c r="G571" s="33">
        <v>1</v>
      </c>
      <c r="H571" s="33" t="s">
        <v>26</v>
      </c>
      <c r="I571" s="33" t="s">
        <v>494</v>
      </c>
      <c r="J571" s="33"/>
      <c r="K571" s="33">
        <v>17</v>
      </c>
      <c r="L571" s="33">
        <v>4.7E-2</v>
      </c>
      <c r="M571" s="33">
        <v>72</v>
      </c>
      <c r="N571" s="33">
        <v>140</v>
      </c>
      <c r="O571" s="33"/>
      <c r="P571" s="37"/>
      <c r="Q571" s="38" t="s">
        <v>20</v>
      </c>
      <c r="R571" s="34">
        <v>146.28</v>
      </c>
      <c r="S571" s="35">
        <f>R571*M571</f>
        <v>10532.16</v>
      </c>
      <c r="T571" s="36">
        <f>R571*(1-$C$13)</f>
        <v>146.28</v>
      </c>
      <c r="U571" s="36">
        <f>S571*(1-$C$13)</f>
        <v>10532.16</v>
      </c>
      <c r="V571" s="143">
        <v>0</v>
      </c>
      <c r="W571" s="144">
        <f>U571*V571</f>
        <v>0</v>
      </c>
      <c r="X571" s="144">
        <f t="shared" si="329"/>
        <v>0</v>
      </c>
      <c r="Y571" s="145">
        <f t="shared" si="330"/>
        <v>0</v>
      </c>
      <c r="Z571" s="145">
        <f t="shared" si="331"/>
        <v>0</v>
      </c>
      <c r="AA571" s="211"/>
      <c r="AB571" s="146">
        <v>0</v>
      </c>
      <c r="AC571" s="146"/>
      <c r="AD571" s="147"/>
      <c r="AE571" s="57"/>
      <c r="AF571" s="57"/>
      <c r="AG571" s="57"/>
      <c r="AH571" s="57"/>
      <c r="AI571" s="57"/>
      <c r="AJ571" s="57"/>
      <c r="AK571" s="57"/>
      <c r="AL571" s="57"/>
      <c r="AM571" s="57"/>
      <c r="AN571" s="57"/>
      <c r="AO571" s="57"/>
      <c r="AP571" s="57"/>
      <c r="AQ571" s="57"/>
      <c r="AR571" s="57"/>
      <c r="AS571" s="57"/>
      <c r="AT571" s="57"/>
      <c r="AU571" s="57"/>
      <c r="AV571" s="57"/>
      <c r="AW571" s="57"/>
      <c r="AX571" s="57"/>
      <c r="AY571" s="57"/>
      <c r="AZ571" s="57"/>
      <c r="BA571" s="57"/>
      <c r="BB571" s="57"/>
      <c r="BC571" s="57"/>
      <c r="BD571" s="57"/>
      <c r="BE571" s="57"/>
    </row>
    <row r="572" spans="1:57" ht="24.75" customHeight="1">
      <c r="A572" s="57"/>
      <c r="B572" s="206"/>
      <c r="C572" s="207" t="s">
        <v>526</v>
      </c>
      <c r="D572" s="208"/>
      <c r="E572" s="297"/>
      <c r="F572" s="297"/>
      <c r="G572" s="297"/>
      <c r="H572" s="297"/>
      <c r="I572" s="297"/>
      <c r="J572" s="297"/>
      <c r="K572" s="297"/>
      <c r="L572" s="297"/>
      <c r="M572" s="297"/>
      <c r="N572" s="297"/>
      <c r="O572" s="297"/>
      <c r="P572" s="49"/>
      <c r="Q572" s="297"/>
      <c r="R572" s="299"/>
      <c r="S572" s="299"/>
      <c r="T572" s="50"/>
      <c r="U572" s="50"/>
      <c r="V572" s="9"/>
      <c r="W572" s="9"/>
      <c r="X572" s="9"/>
      <c r="Y572" s="9"/>
      <c r="Z572" s="9"/>
      <c r="AA572" s="219"/>
      <c r="AB572" s="146">
        <v>0</v>
      </c>
      <c r="AC572" s="146"/>
      <c r="AD572" s="147"/>
      <c r="AE572" s="57"/>
      <c r="AF572" s="57"/>
      <c r="AG572" s="57"/>
      <c r="AH572" s="57"/>
      <c r="AI572" s="57"/>
      <c r="AJ572" s="57"/>
      <c r="AK572" s="57"/>
      <c r="AL572" s="57"/>
      <c r="AM572" s="57"/>
      <c r="AN572" s="57"/>
      <c r="AO572" s="57"/>
      <c r="AP572" s="57"/>
      <c r="AQ572" s="57"/>
      <c r="AR572" s="57"/>
      <c r="AS572" s="57"/>
      <c r="AT572" s="57"/>
      <c r="AU572" s="57"/>
      <c r="AV572" s="57"/>
      <c r="AW572" s="57"/>
      <c r="AX572" s="57"/>
      <c r="AY572" s="57"/>
      <c r="AZ572" s="57"/>
      <c r="BA572" s="57"/>
      <c r="BB572" s="57"/>
      <c r="BC572" s="57"/>
      <c r="BD572" s="57"/>
      <c r="BE572" s="57"/>
    </row>
    <row r="573" spans="1:57" ht="24.75" hidden="1" customHeight="1">
      <c r="A573" s="57"/>
      <c r="B573" s="141" t="s">
        <v>623</v>
      </c>
      <c r="C573" s="141" t="s">
        <v>1025</v>
      </c>
      <c r="D573" s="162"/>
      <c r="E573" s="33" t="s">
        <v>540</v>
      </c>
      <c r="F573" s="33" t="s">
        <v>380</v>
      </c>
      <c r="G573" s="33">
        <v>1</v>
      </c>
      <c r="H573" s="33" t="s">
        <v>26</v>
      </c>
      <c r="I573" s="33" t="s">
        <v>494</v>
      </c>
      <c r="J573" s="33"/>
      <c r="K573" s="33">
        <v>17</v>
      </c>
      <c r="L573" s="33">
        <v>5.1999999999999998E-2</v>
      </c>
      <c r="M573" s="33">
        <v>72</v>
      </c>
      <c r="N573" s="33">
        <v>140</v>
      </c>
      <c r="O573" s="33"/>
      <c r="P573" s="37"/>
      <c r="Q573" s="38" t="s">
        <v>27</v>
      </c>
      <c r="R573" s="34">
        <v>148.76</v>
      </c>
      <c r="S573" s="35">
        <f t="shared" ref="S573:S592" si="339">R573*M573</f>
        <v>10710.72</v>
      </c>
      <c r="T573" s="36">
        <f t="shared" ref="T573:T592" si="340">R573*(1-$C$13)</f>
        <v>148.76</v>
      </c>
      <c r="U573" s="36">
        <f t="shared" ref="U573:U592" si="341">S573*(1-$C$13)</f>
        <v>10710.72</v>
      </c>
      <c r="V573" s="143">
        <v>0</v>
      </c>
      <c r="W573" s="144">
        <f t="shared" ref="W573:W592" si="342">U573*V573</f>
        <v>0</v>
      </c>
      <c r="X573" s="144">
        <f t="shared" ref="X573:X592" si="343">V573*U573</f>
        <v>0</v>
      </c>
      <c r="Y573" s="145">
        <f t="shared" ref="Y573:Y592" si="344">K573*V573</f>
        <v>0</v>
      </c>
      <c r="Z573" s="145">
        <f t="shared" ref="Z573:Z592" si="345">V573*L573</f>
        <v>0</v>
      </c>
      <c r="AA573" s="308"/>
      <c r="AB573" s="146">
        <v>0</v>
      </c>
      <c r="AC573" s="146"/>
      <c r="AD573" s="147"/>
      <c r="AE573" s="57"/>
      <c r="AF573" s="57"/>
      <c r="AG573" s="57"/>
      <c r="AH573" s="57"/>
      <c r="AI573" s="57"/>
      <c r="AJ573" s="57"/>
      <c r="AK573" s="57"/>
      <c r="AL573" s="57"/>
      <c r="AM573" s="57"/>
      <c r="AN573" s="57"/>
      <c r="AO573" s="57"/>
      <c r="AP573" s="57"/>
      <c r="AQ573" s="57"/>
      <c r="AR573" s="57"/>
      <c r="AS573" s="57"/>
      <c r="AT573" s="57"/>
      <c r="AU573" s="57"/>
      <c r="AV573" s="57"/>
      <c r="AW573" s="57"/>
      <c r="AX573" s="57"/>
      <c r="AY573" s="57"/>
      <c r="AZ573" s="57"/>
      <c r="BA573" s="57"/>
      <c r="BB573" s="57"/>
      <c r="BC573" s="57"/>
      <c r="BD573" s="57"/>
      <c r="BE573" s="57"/>
    </row>
    <row r="574" spans="1:57" ht="24.75" hidden="1" customHeight="1">
      <c r="A574" s="57"/>
      <c r="B574" s="141" t="s">
        <v>624</v>
      </c>
      <c r="C574" s="141" t="s">
        <v>1026</v>
      </c>
      <c r="D574" s="162"/>
      <c r="E574" s="33" t="s">
        <v>540</v>
      </c>
      <c r="F574" s="33" t="s">
        <v>380</v>
      </c>
      <c r="G574" s="33">
        <v>1</v>
      </c>
      <c r="H574" s="33" t="s">
        <v>26</v>
      </c>
      <c r="I574" s="33" t="s">
        <v>494</v>
      </c>
      <c r="J574" s="33"/>
      <c r="K574" s="33">
        <v>17</v>
      </c>
      <c r="L574" s="33">
        <v>5.1999999999999998E-2</v>
      </c>
      <c r="M574" s="33">
        <v>72</v>
      </c>
      <c r="N574" s="33">
        <v>140</v>
      </c>
      <c r="O574" s="33"/>
      <c r="P574" s="37"/>
      <c r="Q574" s="38" t="s">
        <v>27</v>
      </c>
      <c r="R574" s="34">
        <v>148.76</v>
      </c>
      <c r="S574" s="35">
        <f t="shared" si="339"/>
        <v>10710.72</v>
      </c>
      <c r="T574" s="36">
        <f t="shared" si="340"/>
        <v>148.76</v>
      </c>
      <c r="U574" s="36">
        <f t="shared" si="341"/>
        <v>10710.72</v>
      </c>
      <c r="V574" s="143">
        <v>0</v>
      </c>
      <c r="W574" s="144">
        <f t="shared" si="342"/>
        <v>0</v>
      </c>
      <c r="X574" s="144">
        <f t="shared" si="343"/>
        <v>0</v>
      </c>
      <c r="Y574" s="145">
        <f t="shared" si="344"/>
        <v>0</v>
      </c>
      <c r="Z574" s="145">
        <f t="shared" si="345"/>
        <v>0</v>
      </c>
      <c r="AA574" s="308"/>
      <c r="AB574" s="146">
        <v>0</v>
      </c>
      <c r="AC574" s="146"/>
      <c r="AD574" s="147"/>
      <c r="AE574" s="57"/>
      <c r="AF574" s="57"/>
      <c r="AG574" s="57"/>
      <c r="AH574" s="57"/>
      <c r="AI574" s="57"/>
      <c r="AJ574" s="57"/>
      <c r="AK574" s="57"/>
      <c r="AL574" s="57"/>
      <c r="AM574" s="57"/>
      <c r="AN574" s="57"/>
      <c r="AO574" s="57"/>
      <c r="AP574" s="57"/>
      <c r="AQ574" s="57"/>
      <c r="AR574" s="57"/>
      <c r="AS574" s="57"/>
      <c r="AT574" s="57"/>
      <c r="AU574" s="57"/>
      <c r="AV574" s="57"/>
      <c r="AW574" s="57"/>
      <c r="AX574" s="57"/>
      <c r="AY574" s="57"/>
      <c r="AZ574" s="57"/>
      <c r="BA574" s="57"/>
      <c r="BB574" s="57"/>
      <c r="BC574" s="57"/>
      <c r="BD574" s="57"/>
      <c r="BE574" s="57"/>
    </row>
    <row r="575" spans="1:57" ht="24.75" hidden="1" customHeight="1">
      <c r="A575" s="57"/>
      <c r="B575" s="141" t="s">
        <v>625</v>
      </c>
      <c r="C575" s="141" t="s">
        <v>1027</v>
      </c>
      <c r="D575" s="162"/>
      <c r="E575" s="33" t="s">
        <v>540</v>
      </c>
      <c r="F575" s="33" t="s">
        <v>380</v>
      </c>
      <c r="G575" s="33">
        <v>1</v>
      </c>
      <c r="H575" s="33" t="s">
        <v>26</v>
      </c>
      <c r="I575" s="33" t="s">
        <v>494</v>
      </c>
      <c r="J575" s="33"/>
      <c r="K575" s="33">
        <v>17</v>
      </c>
      <c r="L575" s="33">
        <v>5.1999999999999998E-2</v>
      </c>
      <c r="M575" s="33">
        <v>72</v>
      </c>
      <c r="N575" s="33">
        <v>140</v>
      </c>
      <c r="O575" s="33"/>
      <c r="P575" s="37"/>
      <c r="Q575" s="38" t="s">
        <v>27</v>
      </c>
      <c r="R575" s="34">
        <v>148.76</v>
      </c>
      <c r="S575" s="35">
        <f t="shared" si="339"/>
        <v>10710.72</v>
      </c>
      <c r="T575" s="36">
        <f t="shared" si="340"/>
        <v>148.76</v>
      </c>
      <c r="U575" s="36">
        <f t="shared" si="341"/>
        <v>10710.72</v>
      </c>
      <c r="V575" s="143">
        <v>0</v>
      </c>
      <c r="W575" s="144">
        <f t="shared" si="342"/>
        <v>0</v>
      </c>
      <c r="X575" s="144">
        <f t="shared" si="343"/>
        <v>0</v>
      </c>
      <c r="Y575" s="145">
        <f t="shared" si="344"/>
        <v>0</v>
      </c>
      <c r="Z575" s="145">
        <f t="shared" si="345"/>
        <v>0</v>
      </c>
      <c r="AA575" s="308"/>
      <c r="AB575" s="146">
        <v>0</v>
      </c>
      <c r="AC575" s="146"/>
      <c r="AD575" s="147"/>
      <c r="AE575" s="57"/>
      <c r="AF575" s="57"/>
      <c r="AG575" s="57"/>
      <c r="AH575" s="57"/>
      <c r="AI575" s="57"/>
      <c r="AJ575" s="57"/>
      <c r="AK575" s="57"/>
      <c r="AL575" s="57"/>
      <c r="AM575" s="57"/>
      <c r="AN575" s="57"/>
      <c r="AO575" s="57"/>
      <c r="AP575" s="57"/>
      <c r="AQ575" s="57"/>
      <c r="AR575" s="57"/>
      <c r="AS575" s="57"/>
      <c r="AT575" s="57"/>
      <c r="AU575" s="57"/>
      <c r="AV575" s="57"/>
      <c r="AW575" s="57"/>
      <c r="AX575" s="57"/>
      <c r="AY575" s="57"/>
      <c r="AZ575" s="57"/>
      <c r="BA575" s="57"/>
      <c r="BB575" s="57"/>
      <c r="BC575" s="57"/>
      <c r="BD575" s="57"/>
      <c r="BE575" s="57"/>
    </row>
    <row r="576" spans="1:57" ht="24.75" hidden="1" customHeight="1">
      <c r="A576" s="57"/>
      <c r="B576" s="141" t="s">
        <v>626</v>
      </c>
      <c r="C576" s="141" t="s">
        <v>1028</v>
      </c>
      <c r="D576" s="162"/>
      <c r="E576" s="33" t="s">
        <v>540</v>
      </c>
      <c r="F576" s="33" t="s">
        <v>380</v>
      </c>
      <c r="G576" s="33">
        <v>1</v>
      </c>
      <c r="H576" s="33" t="s">
        <v>26</v>
      </c>
      <c r="I576" s="33" t="s">
        <v>494</v>
      </c>
      <c r="J576" s="33"/>
      <c r="K576" s="33">
        <v>17</v>
      </c>
      <c r="L576" s="33">
        <v>5.1999999999999998E-2</v>
      </c>
      <c r="M576" s="33">
        <v>72</v>
      </c>
      <c r="N576" s="33">
        <v>140</v>
      </c>
      <c r="O576" s="33"/>
      <c r="P576" s="37"/>
      <c r="Q576" s="38" t="s">
        <v>27</v>
      </c>
      <c r="R576" s="34">
        <v>148.76</v>
      </c>
      <c r="S576" s="35">
        <f t="shared" si="339"/>
        <v>10710.72</v>
      </c>
      <c r="T576" s="36">
        <f t="shared" si="340"/>
        <v>148.76</v>
      </c>
      <c r="U576" s="36">
        <f t="shared" si="341"/>
        <v>10710.72</v>
      </c>
      <c r="V576" s="143">
        <v>0</v>
      </c>
      <c r="W576" s="144">
        <f t="shared" si="342"/>
        <v>0</v>
      </c>
      <c r="X576" s="144">
        <f t="shared" si="343"/>
        <v>0</v>
      </c>
      <c r="Y576" s="145">
        <f t="shared" si="344"/>
        <v>0</v>
      </c>
      <c r="Z576" s="145">
        <f t="shared" si="345"/>
        <v>0</v>
      </c>
      <c r="AA576" s="308"/>
      <c r="AB576" s="146">
        <v>0</v>
      </c>
      <c r="AC576" s="146"/>
      <c r="AD576" s="147"/>
      <c r="AE576" s="57"/>
      <c r="AF576" s="57"/>
      <c r="AG576" s="57"/>
      <c r="AH576" s="57"/>
      <c r="AI576" s="57"/>
      <c r="AJ576" s="57"/>
      <c r="AK576" s="57"/>
      <c r="AL576" s="57"/>
      <c r="AM576" s="57"/>
      <c r="AN576" s="57"/>
      <c r="AO576" s="57"/>
      <c r="AP576" s="57"/>
      <c r="AQ576" s="57"/>
      <c r="AR576" s="57"/>
      <c r="AS576" s="57"/>
      <c r="AT576" s="57"/>
      <c r="AU576" s="57"/>
      <c r="AV576" s="57"/>
      <c r="AW576" s="57"/>
      <c r="AX576" s="57"/>
      <c r="AY576" s="57"/>
      <c r="AZ576" s="57"/>
      <c r="BA576" s="57"/>
      <c r="BB576" s="57"/>
      <c r="BC576" s="57"/>
      <c r="BD576" s="57"/>
      <c r="BE576" s="57"/>
    </row>
    <row r="577" spans="1:57" ht="24.75" hidden="1" customHeight="1">
      <c r="A577" s="57"/>
      <c r="B577" s="141" t="s">
        <v>627</v>
      </c>
      <c r="C577" s="141" t="s">
        <v>1029</v>
      </c>
      <c r="D577" s="162"/>
      <c r="E577" s="33" t="s">
        <v>540</v>
      </c>
      <c r="F577" s="33" t="s">
        <v>380</v>
      </c>
      <c r="G577" s="33">
        <v>1</v>
      </c>
      <c r="H577" s="33" t="s">
        <v>26</v>
      </c>
      <c r="I577" s="33" t="s">
        <v>494</v>
      </c>
      <c r="J577" s="33"/>
      <c r="K577" s="33">
        <v>17</v>
      </c>
      <c r="L577" s="33">
        <v>5.1999999999999998E-2</v>
      </c>
      <c r="M577" s="33">
        <v>72</v>
      </c>
      <c r="N577" s="33">
        <v>140</v>
      </c>
      <c r="O577" s="33"/>
      <c r="P577" s="37"/>
      <c r="Q577" s="38" t="s">
        <v>27</v>
      </c>
      <c r="R577" s="34">
        <v>152.07</v>
      </c>
      <c r="S577" s="35">
        <f t="shared" si="339"/>
        <v>10949.039999999999</v>
      </c>
      <c r="T577" s="36">
        <f t="shared" si="340"/>
        <v>152.07</v>
      </c>
      <c r="U577" s="36">
        <f t="shared" si="341"/>
        <v>10949.039999999999</v>
      </c>
      <c r="V577" s="143">
        <v>0</v>
      </c>
      <c r="W577" s="144">
        <f t="shared" si="342"/>
        <v>0</v>
      </c>
      <c r="X577" s="144">
        <f t="shared" si="343"/>
        <v>0</v>
      </c>
      <c r="Y577" s="145">
        <f t="shared" si="344"/>
        <v>0</v>
      </c>
      <c r="Z577" s="145">
        <f t="shared" si="345"/>
        <v>0</v>
      </c>
      <c r="AA577" s="308"/>
      <c r="AB577" s="146">
        <v>0</v>
      </c>
      <c r="AC577" s="146"/>
      <c r="AD577" s="147"/>
      <c r="AE577" s="57"/>
      <c r="AF577" s="57"/>
      <c r="AG577" s="57"/>
      <c r="AH577" s="57"/>
      <c r="AI577" s="57"/>
      <c r="AJ577" s="57"/>
      <c r="AK577" s="57"/>
      <c r="AL577" s="57"/>
      <c r="AM577" s="57"/>
      <c r="AN577" s="57"/>
      <c r="AO577" s="57"/>
      <c r="AP577" s="57"/>
      <c r="AQ577" s="57"/>
      <c r="AR577" s="57"/>
      <c r="AS577" s="57"/>
      <c r="AT577" s="57"/>
      <c r="AU577" s="57"/>
      <c r="AV577" s="57"/>
      <c r="AW577" s="57"/>
      <c r="AX577" s="57"/>
      <c r="AY577" s="57"/>
      <c r="AZ577" s="57"/>
      <c r="BA577" s="57"/>
      <c r="BB577" s="57"/>
      <c r="BC577" s="57"/>
      <c r="BD577" s="57"/>
      <c r="BE577" s="57"/>
    </row>
    <row r="578" spans="1:57" ht="24.75" hidden="1" customHeight="1">
      <c r="A578" s="57"/>
      <c r="B578" s="141" t="s">
        <v>628</v>
      </c>
      <c r="C578" s="141" t="s">
        <v>1030</v>
      </c>
      <c r="D578" s="162"/>
      <c r="E578" s="33" t="s">
        <v>540</v>
      </c>
      <c r="F578" s="33" t="s">
        <v>380</v>
      </c>
      <c r="G578" s="33">
        <v>1</v>
      </c>
      <c r="H578" s="33" t="s">
        <v>26</v>
      </c>
      <c r="I578" s="33" t="s">
        <v>494</v>
      </c>
      <c r="J578" s="33"/>
      <c r="K578" s="33">
        <v>17</v>
      </c>
      <c r="L578" s="33">
        <v>5.1999999999999998E-2</v>
      </c>
      <c r="M578" s="33">
        <v>72</v>
      </c>
      <c r="N578" s="33">
        <v>140</v>
      </c>
      <c r="O578" s="33"/>
      <c r="P578" s="37"/>
      <c r="Q578" s="38" t="s">
        <v>20</v>
      </c>
      <c r="R578" s="34">
        <v>148.76</v>
      </c>
      <c r="S578" s="35">
        <f t="shared" si="339"/>
        <v>10710.72</v>
      </c>
      <c r="T578" s="36">
        <f t="shared" si="340"/>
        <v>148.76</v>
      </c>
      <c r="U578" s="36">
        <f t="shared" si="341"/>
        <v>10710.72</v>
      </c>
      <c r="V578" s="143">
        <v>0</v>
      </c>
      <c r="W578" s="144">
        <f t="shared" si="342"/>
        <v>0</v>
      </c>
      <c r="X578" s="144">
        <f t="shared" si="343"/>
        <v>0</v>
      </c>
      <c r="Y578" s="145">
        <f t="shared" si="344"/>
        <v>0</v>
      </c>
      <c r="Z578" s="145">
        <f t="shared" si="345"/>
        <v>0</v>
      </c>
      <c r="AA578" s="308"/>
      <c r="AB578" s="146">
        <v>0</v>
      </c>
      <c r="AC578" s="146"/>
      <c r="AD578" s="147"/>
      <c r="AE578" s="57"/>
      <c r="AF578" s="57"/>
      <c r="AG578" s="57"/>
      <c r="AH578" s="57"/>
      <c r="AI578" s="57"/>
      <c r="AJ578" s="57"/>
      <c r="AK578" s="57"/>
      <c r="AL578" s="57"/>
      <c r="AM578" s="57"/>
      <c r="AN578" s="57"/>
      <c r="AO578" s="57"/>
      <c r="AP578" s="57"/>
      <c r="AQ578" s="57"/>
      <c r="AR578" s="57"/>
      <c r="AS578" s="57"/>
      <c r="AT578" s="57"/>
      <c r="AU578" s="57"/>
      <c r="AV578" s="57"/>
      <c r="AW578" s="57"/>
      <c r="AX578" s="57"/>
      <c r="AY578" s="57"/>
      <c r="AZ578" s="57"/>
      <c r="BA578" s="57"/>
      <c r="BB578" s="57"/>
      <c r="BC578" s="57"/>
      <c r="BD578" s="57"/>
      <c r="BE578" s="57"/>
    </row>
    <row r="579" spans="1:57" ht="24.75" hidden="1" customHeight="1">
      <c r="A579" s="57"/>
      <c r="B579" s="141" t="s">
        <v>629</v>
      </c>
      <c r="C579" s="141" t="s">
        <v>1031</v>
      </c>
      <c r="D579" s="162"/>
      <c r="E579" s="33" t="s">
        <v>540</v>
      </c>
      <c r="F579" s="33" t="s">
        <v>380</v>
      </c>
      <c r="G579" s="33">
        <v>1</v>
      </c>
      <c r="H579" s="33" t="s">
        <v>26</v>
      </c>
      <c r="I579" s="33" t="s">
        <v>494</v>
      </c>
      <c r="J579" s="33"/>
      <c r="K579" s="33">
        <v>17</v>
      </c>
      <c r="L579" s="33">
        <v>5.1999999999999998E-2</v>
      </c>
      <c r="M579" s="33">
        <v>72</v>
      </c>
      <c r="N579" s="33">
        <v>140</v>
      </c>
      <c r="O579" s="33"/>
      <c r="P579" s="37"/>
      <c r="Q579" s="38" t="s">
        <v>27</v>
      </c>
      <c r="R579" s="34">
        <v>160.33000000000001</v>
      </c>
      <c r="S579" s="35">
        <f t="shared" si="339"/>
        <v>11543.76</v>
      </c>
      <c r="T579" s="36">
        <f t="shared" si="340"/>
        <v>160.33000000000001</v>
      </c>
      <c r="U579" s="36">
        <f t="shared" si="341"/>
        <v>11543.76</v>
      </c>
      <c r="V579" s="143">
        <v>0</v>
      </c>
      <c r="W579" s="144">
        <f t="shared" si="342"/>
        <v>0</v>
      </c>
      <c r="X579" s="144">
        <f t="shared" si="343"/>
        <v>0</v>
      </c>
      <c r="Y579" s="145">
        <f t="shared" si="344"/>
        <v>0</v>
      </c>
      <c r="Z579" s="145">
        <f t="shared" si="345"/>
        <v>0</v>
      </c>
      <c r="AA579" s="309"/>
      <c r="AB579" s="146">
        <v>0</v>
      </c>
      <c r="AC579" s="146"/>
      <c r="AD579" s="211"/>
      <c r="AE579" s="212"/>
      <c r="AF579" s="212"/>
      <c r="AG579" s="212"/>
      <c r="AH579" s="212"/>
      <c r="AI579" s="212"/>
      <c r="AJ579" s="212"/>
      <c r="AK579" s="212"/>
      <c r="AL579" s="212"/>
      <c r="AM579" s="57"/>
      <c r="AN579" s="57"/>
      <c r="AO579" s="57"/>
      <c r="AP579" s="57"/>
      <c r="AQ579" s="57"/>
      <c r="AR579" s="57"/>
      <c r="AS579" s="57"/>
      <c r="AT579" s="57"/>
      <c r="AU579" s="57"/>
      <c r="AV579" s="57"/>
      <c r="AW579" s="57"/>
      <c r="AX579" s="57"/>
      <c r="AY579" s="57"/>
      <c r="AZ579" s="57"/>
      <c r="BA579" s="57"/>
      <c r="BB579" s="57"/>
      <c r="BC579" s="57"/>
      <c r="BD579" s="57"/>
      <c r="BE579" s="57"/>
    </row>
    <row r="580" spans="1:57" ht="24.75" hidden="1" customHeight="1">
      <c r="A580" s="57"/>
      <c r="B580" s="141" t="s">
        <v>630</v>
      </c>
      <c r="C580" s="141" t="s">
        <v>1032</v>
      </c>
      <c r="D580" s="162"/>
      <c r="E580" s="33" t="s">
        <v>540</v>
      </c>
      <c r="F580" s="33" t="s">
        <v>380</v>
      </c>
      <c r="G580" s="33">
        <v>1</v>
      </c>
      <c r="H580" s="33" t="s">
        <v>26</v>
      </c>
      <c r="I580" s="33" t="s">
        <v>494</v>
      </c>
      <c r="J580" s="33"/>
      <c r="K580" s="33">
        <v>17</v>
      </c>
      <c r="L580" s="33">
        <v>5.1999999999999998E-2</v>
      </c>
      <c r="M580" s="33">
        <v>72</v>
      </c>
      <c r="N580" s="33">
        <v>140</v>
      </c>
      <c r="O580" s="33"/>
      <c r="P580" s="37"/>
      <c r="Q580" s="38" t="s">
        <v>27</v>
      </c>
      <c r="R580" s="34">
        <v>152.07</v>
      </c>
      <c r="S580" s="35">
        <f t="shared" si="339"/>
        <v>10949.039999999999</v>
      </c>
      <c r="T580" s="36">
        <f t="shared" si="340"/>
        <v>152.07</v>
      </c>
      <c r="U580" s="36">
        <f t="shared" si="341"/>
        <v>10949.039999999999</v>
      </c>
      <c r="V580" s="143">
        <v>0</v>
      </c>
      <c r="W580" s="144">
        <f t="shared" si="342"/>
        <v>0</v>
      </c>
      <c r="X580" s="144">
        <f t="shared" si="343"/>
        <v>0</v>
      </c>
      <c r="Y580" s="145">
        <f t="shared" si="344"/>
        <v>0</v>
      </c>
      <c r="Z580" s="145">
        <f t="shared" si="345"/>
        <v>0</v>
      </c>
      <c r="AA580" s="308"/>
      <c r="AB580" s="146">
        <v>0</v>
      </c>
      <c r="AC580" s="146"/>
      <c r="AD580" s="211"/>
      <c r="AE580" s="212"/>
      <c r="AF580" s="212"/>
      <c r="AG580" s="212"/>
      <c r="AH580" s="212"/>
      <c r="AI580" s="212"/>
      <c r="AJ580" s="212"/>
      <c r="AK580" s="212"/>
      <c r="AL580" s="212"/>
      <c r="AM580" s="57"/>
      <c r="AN580" s="57"/>
      <c r="AO580" s="57"/>
      <c r="AP580" s="57"/>
      <c r="AQ580" s="57"/>
      <c r="AR580" s="57"/>
      <c r="AS580" s="57"/>
      <c r="AT580" s="57"/>
      <c r="AU580" s="57"/>
      <c r="AV580" s="57"/>
      <c r="AW580" s="57"/>
      <c r="AX580" s="57"/>
      <c r="AY580" s="57"/>
      <c r="AZ580" s="57"/>
      <c r="BA580" s="57"/>
      <c r="BB580" s="57"/>
      <c r="BC580" s="57"/>
      <c r="BD580" s="57"/>
      <c r="BE580" s="57"/>
    </row>
    <row r="581" spans="1:57" ht="24.75" hidden="1" customHeight="1">
      <c r="A581" s="57"/>
      <c r="B581" s="141" t="s">
        <v>631</v>
      </c>
      <c r="C581" s="141" t="s">
        <v>1033</v>
      </c>
      <c r="D581" s="162"/>
      <c r="E581" s="33" t="s">
        <v>540</v>
      </c>
      <c r="F581" s="33" t="s">
        <v>380</v>
      </c>
      <c r="G581" s="33">
        <v>1</v>
      </c>
      <c r="H581" s="33" t="s">
        <v>26</v>
      </c>
      <c r="I581" s="33" t="s">
        <v>494</v>
      </c>
      <c r="J581" s="33"/>
      <c r="K581" s="33">
        <v>17</v>
      </c>
      <c r="L581" s="33">
        <v>5.1999999999999998E-2</v>
      </c>
      <c r="M581" s="33">
        <v>72</v>
      </c>
      <c r="N581" s="33">
        <v>140</v>
      </c>
      <c r="O581" s="33"/>
      <c r="P581" s="37"/>
      <c r="Q581" s="38" t="s">
        <v>27</v>
      </c>
      <c r="R581" s="34">
        <v>135.54</v>
      </c>
      <c r="S581" s="35">
        <f t="shared" si="339"/>
        <v>9758.8799999999992</v>
      </c>
      <c r="T581" s="36">
        <f t="shared" si="340"/>
        <v>135.54</v>
      </c>
      <c r="U581" s="36">
        <f t="shared" si="341"/>
        <v>9758.8799999999992</v>
      </c>
      <c r="V581" s="143">
        <v>0</v>
      </c>
      <c r="W581" s="144">
        <f t="shared" si="342"/>
        <v>0</v>
      </c>
      <c r="X581" s="144">
        <f t="shared" si="343"/>
        <v>0</v>
      </c>
      <c r="Y581" s="145">
        <f t="shared" si="344"/>
        <v>0</v>
      </c>
      <c r="Z581" s="145">
        <f t="shared" si="345"/>
        <v>0</v>
      </c>
      <c r="AA581" s="308"/>
      <c r="AB581" s="146">
        <v>0</v>
      </c>
      <c r="AC581" s="146"/>
      <c r="AD581" s="211"/>
      <c r="AE581" s="212"/>
      <c r="AF581" s="212"/>
      <c r="AG581" s="212"/>
      <c r="AH581" s="212"/>
      <c r="AI581" s="212"/>
      <c r="AJ581" s="212"/>
      <c r="AK581" s="212"/>
      <c r="AL581" s="212"/>
      <c r="AM581" s="57"/>
      <c r="AN581" s="57"/>
      <c r="AO581" s="57"/>
      <c r="AP581" s="57"/>
      <c r="AQ581" s="57"/>
      <c r="AR581" s="57"/>
      <c r="AS581" s="57"/>
      <c r="AT581" s="57"/>
      <c r="AU581" s="57"/>
      <c r="AV581" s="57"/>
      <c r="AW581" s="57"/>
      <c r="AX581" s="57"/>
      <c r="AY581" s="57"/>
      <c r="AZ581" s="57"/>
      <c r="BA581" s="57"/>
      <c r="BB581" s="57"/>
      <c r="BC581" s="57"/>
      <c r="BD581" s="57"/>
      <c r="BE581" s="57"/>
    </row>
    <row r="582" spans="1:57" ht="24.75" hidden="1" customHeight="1">
      <c r="A582" s="57"/>
      <c r="B582" s="141" t="s">
        <v>632</v>
      </c>
      <c r="C582" s="141" t="s">
        <v>1034</v>
      </c>
      <c r="D582" s="162"/>
      <c r="E582" s="33" t="s">
        <v>540</v>
      </c>
      <c r="F582" s="33" t="s">
        <v>380</v>
      </c>
      <c r="G582" s="33">
        <v>1</v>
      </c>
      <c r="H582" s="33" t="s">
        <v>26</v>
      </c>
      <c r="I582" s="33" t="s">
        <v>494</v>
      </c>
      <c r="J582" s="33"/>
      <c r="K582" s="33">
        <v>17</v>
      </c>
      <c r="L582" s="33">
        <v>5.1999999999999998E-2</v>
      </c>
      <c r="M582" s="33">
        <v>72</v>
      </c>
      <c r="N582" s="33">
        <v>140</v>
      </c>
      <c r="O582" s="33"/>
      <c r="P582" s="37"/>
      <c r="Q582" s="38" t="s">
        <v>27</v>
      </c>
      <c r="R582" s="34">
        <v>140.5</v>
      </c>
      <c r="S582" s="35">
        <f t="shared" si="339"/>
        <v>10116</v>
      </c>
      <c r="T582" s="36">
        <f t="shared" si="340"/>
        <v>140.5</v>
      </c>
      <c r="U582" s="36">
        <f t="shared" si="341"/>
        <v>10116</v>
      </c>
      <c r="V582" s="143">
        <v>0</v>
      </c>
      <c r="W582" s="144">
        <f t="shared" si="342"/>
        <v>0</v>
      </c>
      <c r="X582" s="144">
        <f t="shared" si="343"/>
        <v>0</v>
      </c>
      <c r="Y582" s="145">
        <f t="shared" si="344"/>
        <v>0</v>
      </c>
      <c r="Z582" s="145">
        <f t="shared" si="345"/>
        <v>0</v>
      </c>
      <c r="AA582" s="308"/>
      <c r="AB582" s="146">
        <v>0</v>
      </c>
      <c r="AC582" s="146"/>
      <c r="AD582" s="211"/>
      <c r="AE582" s="212"/>
      <c r="AF582" s="212"/>
      <c r="AG582" s="212"/>
      <c r="AH582" s="212"/>
      <c r="AI582" s="212"/>
      <c r="AJ582" s="212"/>
      <c r="AK582" s="212"/>
      <c r="AL582" s="212"/>
      <c r="AM582" s="57"/>
      <c r="AN582" s="57"/>
      <c r="AO582" s="57"/>
      <c r="AP582" s="57"/>
      <c r="AQ582" s="57"/>
      <c r="AR582" s="57"/>
      <c r="AS582" s="57"/>
      <c r="AT582" s="57"/>
      <c r="AU582" s="57"/>
      <c r="AV582" s="57"/>
      <c r="AW582" s="57"/>
      <c r="AX582" s="57"/>
      <c r="AY582" s="57"/>
      <c r="AZ582" s="57"/>
      <c r="BA582" s="57"/>
      <c r="BB582" s="57"/>
      <c r="BC582" s="57"/>
      <c r="BD582" s="57"/>
      <c r="BE582" s="57"/>
    </row>
    <row r="583" spans="1:57" ht="24.75" hidden="1" customHeight="1">
      <c r="A583" s="57"/>
      <c r="B583" s="141" t="s">
        <v>633</v>
      </c>
      <c r="C583" s="141" t="s">
        <v>1035</v>
      </c>
      <c r="D583" s="162"/>
      <c r="E583" s="33" t="s">
        <v>540</v>
      </c>
      <c r="F583" s="33" t="s">
        <v>380</v>
      </c>
      <c r="G583" s="33">
        <v>1</v>
      </c>
      <c r="H583" s="33" t="s">
        <v>26</v>
      </c>
      <c r="I583" s="33" t="s">
        <v>494</v>
      </c>
      <c r="J583" s="33"/>
      <c r="K583" s="33">
        <v>17</v>
      </c>
      <c r="L583" s="33">
        <v>5.1999999999999998E-2</v>
      </c>
      <c r="M583" s="33">
        <v>72</v>
      </c>
      <c r="N583" s="33">
        <v>140</v>
      </c>
      <c r="O583" s="33"/>
      <c r="P583" s="37"/>
      <c r="Q583" s="38" t="s">
        <v>27</v>
      </c>
      <c r="R583" s="34">
        <v>148.76</v>
      </c>
      <c r="S583" s="35">
        <f t="shared" si="339"/>
        <v>10710.72</v>
      </c>
      <c r="T583" s="36">
        <f t="shared" si="340"/>
        <v>148.76</v>
      </c>
      <c r="U583" s="36">
        <f t="shared" si="341"/>
        <v>10710.72</v>
      </c>
      <c r="V583" s="143">
        <v>0</v>
      </c>
      <c r="W583" s="144">
        <f t="shared" si="342"/>
        <v>0</v>
      </c>
      <c r="X583" s="144">
        <f t="shared" si="343"/>
        <v>0</v>
      </c>
      <c r="Y583" s="145">
        <f t="shared" si="344"/>
        <v>0</v>
      </c>
      <c r="Z583" s="145">
        <f t="shared" si="345"/>
        <v>0</v>
      </c>
      <c r="AA583" s="308"/>
      <c r="AB583" s="146">
        <v>0</v>
      </c>
      <c r="AC583" s="146"/>
      <c r="AD583" s="211"/>
      <c r="AE583" s="212"/>
      <c r="AF583" s="212"/>
      <c r="AG583" s="212"/>
      <c r="AH583" s="212"/>
      <c r="AI583" s="212"/>
      <c r="AJ583" s="212"/>
      <c r="AK583" s="212"/>
      <c r="AL583" s="212"/>
      <c r="AM583" s="57"/>
      <c r="AN583" s="57"/>
      <c r="AO583" s="57"/>
      <c r="AP583" s="57"/>
      <c r="AQ583" s="57"/>
      <c r="AR583" s="57"/>
      <c r="AS583" s="57"/>
      <c r="AT583" s="57"/>
      <c r="AU583" s="57"/>
      <c r="AV583" s="57"/>
      <c r="AW583" s="57"/>
      <c r="AX583" s="57"/>
      <c r="AY583" s="57"/>
      <c r="AZ583" s="57"/>
      <c r="BA583" s="57"/>
      <c r="BB583" s="57"/>
      <c r="BC583" s="57"/>
      <c r="BD583" s="57"/>
      <c r="BE583" s="57"/>
    </row>
    <row r="584" spans="1:57" ht="24.75" customHeight="1">
      <c r="A584" s="57"/>
      <c r="B584" s="141" t="s">
        <v>1501</v>
      </c>
      <c r="C584" s="196" t="s">
        <v>1502</v>
      </c>
      <c r="D584" s="197" t="s">
        <v>1190</v>
      </c>
      <c r="E584" s="42" t="s">
        <v>540</v>
      </c>
      <c r="F584" s="33" t="s">
        <v>380</v>
      </c>
      <c r="G584" s="33">
        <v>1</v>
      </c>
      <c r="H584" s="33" t="s">
        <v>26</v>
      </c>
      <c r="I584" s="33" t="s">
        <v>494</v>
      </c>
      <c r="J584" s="33">
        <v>7.5</v>
      </c>
      <c r="K584" s="33">
        <v>15.9</v>
      </c>
      <c r="L584" s="33">
        <v>5.1999999999999998E-2</v>
      </c>
      <c r="M584" s="33">
        <v>72</v>
      </c>
      <c r="N584" s="33">
        <v>10.6</v>
      </c>
      <c r="O584" s="41"/>
      <c r="P584" s="37"/>
      <c r="Q584" s="38" t="s">
        <v>20</v>
      </c>
      <c r="R584" s="34">
        <v>197.56</v>
      </c>
      <c r="S584" s="35">
        <f t="shared" si="339"/>
        <v>14224.32</v>
      </c>
      <c r="T584" s="36">
        <f t="shared" si="340"/>
        <v>197.56</v>
      </c>
      <c r="U584" s="36">
        <f t="shared" si="341"/>
        <v>14224.32</v>
      </c>
      <c r="V584" s="143">
        <v>0</v>
      </c>
      <c r="W584" s="144">
        <f t="shared" si="342"/>
        <v>0</v>
      </c>
      <c r="X584" s="144">
        <f t="shared" si="343"/>
        <v>0</v>
      </c>
      <c r="Y584" s="145">
        <f t="shared" si="344"/>
        <v>0</v>
      </c>
      <c r="Z584" s="145">
        <f t="shared" si="345"/>
        <v>0</v>
      </c>
      <c r="AA584" s="308">
        <v>0</v>
      </c>
      <c r="AB584" s="146">
        <v>0</v>
      </c>
      <c r="AC584" s="146"/>
      <c r="AD584" s="211"/>
      <c r="AE584" s="212"/>
      <c r="AF584" s="212"/>
      <c r="AG584" s="212"/>
      <c r="AH584" s="212"/>
      <c r="AI584" s="212"/>
      <c r="AJ584" s="212"/>
      <c r="AK584" s="212"/>
      <c r="AL584" s="212"/>
      <c r="AM584" s="57"/>
      <c r="AN584" s="57"/>
      <c r="AO584" s="57"/>
      <c r="AP584" s="57"/>
      <c r="AQ584" s="57"/>
      <c r="AR584" s="57"/>
      <c r="AS584" s="57"/>
      <c r="AT584" s="57"/>
      <c r="AU584" s="57"/>
      <c r="AV584" s="57"/>
      <c r="AW584" s="57"/>
      <c r="AX584" s="57"/>
      <c r="AY584" s="57"/>
      <c r="AZ584" s="57"/>
      <c r="BA584" s="57"/>
      <c r="BB584" s="57"/>
      <c r="BC584" s="57"/>
      <c r="BD584" s="57"/>
      <c r="BE584" s="57"/>
    </row>
    <row r="585" spans="1:57" ht="24.75" hidden="1" customHeight="1">
      <c r="A585" s="57"/>
      <c r="B585" s="141" t="s">
        <v>634</v>
      </c>
      <c r="C585" s="141" t="s">
        <v>1036</v>
      </c>
      <c r="D585" s="162"/>
      <c r="E585" s="33" t="s">
        <v>540</v>
      </c>
      <c r="F585" s="33" t="s">
        <v>380</v>
      </c>
      <c r="G585" s="33">
        <v>1</v>
      </c>
      <c r="H585" s="33" t="s">
        <v>26</v>
      </c>
      <c r="I585" s="33" t="s">
        <v>494</v>
      </c>
      <c r="J585" s="33"/>
      <c r="K585" s="33">
        <v>17</v>
      </c>
      <c r="L585" s="33">
        <v>5.1999999999999998E-2</v>
      </c>
      <c r="M585" s="33">
        <v>72</v>
      </c>
      <c r="N585" s="33">
        <v>140</v>
      </c>
      <c r="O585" s="41"/>
      <c r="P585" s="37"/>
      <c r="Q585" s="38" t="s">
        <v>27</v>
      </c>
      <c r="R585" s="34">
        <v>160.33000000000001</v>
      </c>
      <c r="S585" s="35">
        <f t="shared" si="339"/>
        <v>11543.76</v>
      </c>
      <c r="T585" s="36">
        <f t="shared" si="340"/>
        <v>160.33000000000001</v>
      </c>
      <c r="U585" s="36">
        <f t="shared" si="341"/>
        <v>11543.76</v>
      </c>
      <c r="V585" s="143">
        <v>0</v>
      </c>
      <c r="W585" s="144">
        <f t="shared" si="342"/>
        <v>0</v>
      </c>
      <c r="X585" s="144">
        <f t="shared" si="343"/>
        <v>0</v>
      </c>
      <c r="Y585" s="145">
        <f t="shared" si="344"/>
        <v>0</v>
      </c>
      <c r="Z585" s="145">
        <f t="shared" si="345"/>
        <v>0</v>
      </c>
      <c r="AA585" s="308"/>
      <c r="AB585" s="146">
        <v>0</v>
      </c>
      <c r="AC585" s="146"/>
      <c r="AD585" s="211"/>
      <c r="AE585" s="212"/>
      <c r="AF585" s="212"/>
      <c r="AG585" s="212"/>
      <c r="AH585" s="212"/>
      <c r="AI585" s="212"/>
      <c r="AJ585" s="212"/>
      <c r="AK585" s="212"/>
      <c r="AL585" s="212"/>
      <c r="AM585" s="57"/>
      <c r="AN585" s="57"/>
      <c r="AO585" s="57"/>
      <c r="AP585" s="57"/>
      <c r="AQ585" s="57"/>
      <c r="AR585" s="57"/>
      <c r="AS585" s="57"/>
      <c r="AT585" s="57"/>
      <c r="AU585" s="57"/>
      <c r="AV585" s="57"/>
      <c r="AW585" s="57"/>
      <c r="AX585" s="57"/>
      <c r="AY585" s="57"/>
      <c r="AZ585" s="57"/>
      <c r="BA585" s="57"/>
      <c r="BB585" s="57"/>
      <c r="BC585" s="57"/>
      <c r="BD585" s="57"/>
      <c r="BE585" s="57"/>
    </row>
    <row r="586" spans="1:57" ht="24.75" hidden="1" customHeight="1">
      <c r="A586" s="57"/>
      <c r="B586" s="141" t="s">
        <v>635</v>
      </c>
      <c r="C586" s="141" t="s">
        <v>1037</v>
      </c>
      <c r="D586" s="162"/>
      <c r="E586" s="33" t="s">
        <v>540</v>
      </c>
      <c r="F586" s="33" t="s">
        <v>380</v>
      </c>
      <c r="G586" s="33">
        <v>1</v>
      </c>
      <c r="H586" s="33" t="s">
        <v>26</v>
      </c>
      <c r="I586" s="33" t="s">
        <v>494</v>
      </c>
      <c r="J586" s="33"/>
      <c r="K586" s="33">
        <v>17</v>
      </c>
      <c r="L586" s="33">
        <v>5.1999999999999998E-2</v>
      </c>
      <c r="M586" s="33">
        <v>72</v>
      </c>
      <c r="N586" s="33">
        <v>140</v>
      </c>
      <c r="O586" s="41"/>
      <c r="P586" s="37"/>
      <c r="Q586" s="38" t="s">
        <v>27</v>
      </c>
      <c r="R586" s="34">
        <v>146.28</v>
      </c>
      <c r="S586" s="35">
        <f t="shared" si="339"/>
        <v>10532.16</v>
      </c>
      <c r="T586" s="36">
        <f t="shared" si="340"/>
        <v>146.28</v>
      </c>
      <c r="U586" s="36">
        <f t="shared" si="341"/>
        <v>10532.16</v>
      </c>
      <c r="V586" s="143">
        <v>0</v>
      </c>
      <c r="W586" s="144">
        <f t="shared" si="342"/>
        <v>0</v>
      </c>
      <c r="X586" s="144">
        <f t="shared" si="343"/>
        <v>0</v>
      </c>
      <c r="Y586" s="145">
        <f t="shared" si="344"/>
        <v>0</v>
      </c>
      <c r="Z586" s="145">
        <f t="shared" si="345"/>
        <v>0</v>
      </c>
      <c r="AA586" s="308"/>
      <c r="AB586" s="146">
        <v>0</v>
      </c>
      <c r="AC586" s="146"/>
      <c r="AD586" s="211"/>
      <c r="AE586" s="212"/>
      <c r="AF586" s="212"/>
      <c r="AG586" s="212"/>
      <c r="AH586" s="212"/>
      <c r="AI586" s="212"/>
      <c r="AJ586" s="212"/>
      <c r="AK586" s="212"/>
      <c r="AL586" s="212"/>
      <c r="AM586" s="57"/>
      <c r="AN586" s="57"/>
      <c r="AO586" s="57"/>
      <c r="AP586" s="57"/>
      <c r="AQ586" s="57"/>
      <c r="AR586" s="57"/>
      <c r="AS586" s="57"/>
      <c r="AT586" s="57"/>
      <c r="AU586" s="57"/>
      <c r="AV586" s="57"/>
      <c r="AW586" s="57"/>
      <c r="AX586" s="57"/>
      <c r="AY586" s="57"/>
      <c r="AZ586" s="57"/>
      <c r="BA586" s="57"/>
      <c r="BB586" s="57"/>
      <c r="BC586" s="57"/>
      <c r="BD586" s="57"/>
      <c r="BE586" s="57"/>
    </row>
    <row r="587" spans="1:57" ht="24.75" hidden="1" customHeight="1">
      <c r="A587" s="57"/>
      <c r="B587" s="141" t="s">
        <v>636</v>
      </c>
      <c r="C587" s="141" t="s">
        <v>1038</v>
      </c>
      <c r="D587" s="162"/>
      <c r="E587" s="33" t="s">
        <v>540</v>
      </c>
      <c r="F587" s="33" t="s">
        <v>380</v>
      </c>
      <c r="G587" s="33">
        <v>1</v>
      </c>
      <c r="H587" s="33" t="s">
        <v>26</v>
      </c>
      <c r="I587" s="33" t="s">
        <v>494</v>
      </c>
      <c r="J587" s="33"/>
      <c r="K587" s="33">
        <v>17</v>
      </c>
      <c r="L587" s="33">
        <v>5.1999999999999998E-2</v>
      </c>
      <c r="M587" s="33">
        <v>72</v>
      </c>
      <c r="N587" s="33">
        <v>140</v>
      </c>
      <c r="O587" s="41"/>
      <c r="P587" s="37"/>
      <c r="Q587" s="38" t="s">
        <v>27</v>
      </c>
      <c r="R587" s="34">
        <v>146.28</v>
      </c>
      <c r="S587" s="35">
        <f t="shared" si="339"/>
        <v>10532.16</v>
      </c>
      <c r="T587" s="36">
        <f t="shared" si="340"/>
        <v>146.28</v>
      </c>
      <c r="U587" s="36">
        <f t="shared" si="341"/>
        <v>10532.16</v>
      </c>
      <c r="V587" s="143">
        <v>0</v>
      </c>
      <c r="W587" s="144">
        <f t="shared" si="342"/>
        <v>0</v>
      </c>
      <c r="X587" s="144">
        <f t="shared" si="343"/>
        <v>0</v>
      </c>
      <c r="Y587" s="145">
        <f t="shared" si="344"/>
        <v>0</v>
      </c>
      <c r="Z587" s="145">
        <f t="shared" si="345"/>
        <v>0</v>
      </c>
      <c r="AA587" s="308"/>
      <c r="AB587" s="146">
        <v>0</v>
      </c>
      <c r="AC587" s="146"/>
      <c r="AD587" s="211"/>
      <c r="AE587" s="212"/>
      <c r="AF587" s="212"/>
      <c r="AG587" s="212"/>
      <c r="AH587" s="212"/>
      <c r="AI587" s="212"/>
      <c r="AJ587" s="212"/>
      <c r="AK587" s="212"/>
      <c r="AL587" s="212"/>
      <c r="AM587" s="57"/>
      <c r="AN587" s="57"/>
      <c r="AO587" s="57"/>
      <c r="AP587" s="57"/>
      <c r="AQ587" s="57"/>
      <c r="AR587" s="57"/>
      <c r="AS587" s="57"/>
      <c r="AT587" s="57"/>
      <c r="AU587" s="57"/>
      <c r="AV587" s="57"/>
      <c r="AW587" s="57"/>
      <c r="AX587" s="57"/>
      <c r="AY587" s="57"/>
      <c r="AZ587" s="57"/>
      <c r="BA587" s="57"/>
      <c r="BB587" s="57"/>
      <c r="BC587" s="57"/>
      <c r="BD587" s="57"/>
      <c r="BE587" s="57"/>
    </row>
    <row r="588" spans="1:57" ht="24.75" hidden="1" customHeight="1">
      <c r="A588" s="57"/>
      <c r="B588" s="141" t="s">
        <v>637</v>
      </c>
      <c r="C588" s="141" t="s">
        <v>638</v>
      </c>
      <c r="D588" s="162"/>
      <c r="E588" s="33" t="s">
        <v>49</v>
      </c>
      <c r="F588" s="33" t="s">
        <v>380</v>
      </c>
      <c r="G588" s="33">
        <v>1</v>
      </c>
      <c r="H588" s="33" t="s">
        <v>26</v>
      </c>
      <c r="I588" s="33" t="s">
        <v>494</v>
      </c>
      <c r="J588" s="33"/>
      <c r="K588" s="33">
        <v>17</v>
      </c>
      <c r="L588" s="33">
        <v>5.1999999999999998E-2</v>
      </c>
      <c r="M588" s="33">
        <v>72</v>
      </c>
      <c r="N588" s="33">
        <v>140</v>
      </c>
      <c r="O588" s="41"/>
      <c r="P588" s="37"/>
      <c r="Q588" s="38" t="s">
        <v>27</v>
      </c>
      <c r="R588" s="34">
        <v>202.48</v>
      </c>
      <c r="S588" s="35">
        <f t="shared" si="339"/>
        <v>14578.56</v>
      </c>
      <c r="T588" s="36">
        <f t="shared" si="340"/>
        <v>202.48</v>
      </c>
      <c r="U588" s="36">
        <f t="shared" si="341"/>
        <v>14578.56</v>
      </c>
      <c r="V588" s="143">
        <v>0</v>
      </c>
      <c r="W588" s="144">
        <f t="shared" si="342"/>
        <v>0</v>
      </c>
      <c r="X588" s="144">
        <f t="shared" si="343"/>
        <v>0</v>
      </c>
      <c r="Y588" s="145">
        <f t="shared" si="344"/>
        <v>0</v>
      </c>
      <c r="Z588" s="145">
        <f t="shared" si="345"/>
        <v>0</v>
      </c>
      <c r="AA588" s="308"/>
      <c r="AB588" s="146">
        <v>0</v>
      </c>
      <c r="AC588" s="146"/>
      <c r="AD588" s="211"/>
      <c r="AE588" s="212"/>
      <c r="AF588" s="212"/>
      <c r="AG588" s="212"/>
      <c r="AH588" s="212"/>
      <c r="AI588" s="212"/>
      <c r="AJ588" s="212"/>
      <c r="AK588" s="212"/>
      <c r="AL588" s="212"/>
      <c r="AM588" s="57"/>
      <c r="AN588" s="57"/>
      <c r="AO588" s="57"/>
      <c r="AP588" s="57"/>
      <c r="AQ588" s="57"/>
      <c r="AR588" s="57"/>
      <c r="AS588" s="57"/>
      <c r="AT588" s="57"/>
      <c r="AU588" s="57"/>
      <c r="AV588" s="57"/>
      <c r="AW588" s="57"/>
      <c r="AX588" s="57"/>
      <c r="AY588" s="57"/>
      <c r="AZ588" s="57"/>
      <c r="BA588" s="57"/>
      <c r="BB588" s="57"/>
      <c r="BC588" s="57"/>
      <c r="BD588" s="57"/>
      <c r="BE588" s="57"/>
    </row>
    <row r="589" spans="1:57" ht="24.75" hidden="1" customHeight="1">
      <c r="A589" s="57"/>
      <c r="B589" s="141" t="s">
        <v>639</v>
      </c>
      <c r="C589" s="141" t="s">
        <v>640</v>
      </c>
      <c r="D589" s="162"/>
      <c r="E589" s="33" t="s">
        <v>49</v>
      </c>
      <c r="F589" s="33" t="s">
        <v>380</v>
      </c>
      <c r="G589" s="33">
        <v>1</v>
      </c>
      <c r="H589" s="33" t="s">
        <v>26</v>
      </c>
      <c r="I589" s="33" t="s">
        <v>494</v>
      </c>
      <c r="J589" s="33"/>
      <c r="K589" s="33">
        <v>17</v>
      </c>
      <c r="L589" s="33">
        <v>5.1999999999999998E-2</v>
      </c>
      <c r="M589" s="33">
        <v>72</v>
      </c>
      <c r="N589" s="33">
        <v>140</v>
      </c>
      <c r="O589" s="41"/>
      <c r="P589" s="37"/>
      <c r="Q589" s="38" t="s">
        <v>27</v>
      </c>
      <c r="R589" s="34">
        <v>207.44</v>
      </c>
      <c r="S589" s="35">
        <f t="shared" si="339"/>
        <v>14935.68</v>
      </c>
      <c r="T589" s="36">
        <f t="shared" si="340"/>
        <v>207.44</v>
      </c>
      <c r="U589" s="36">
        <f t="shared" si="341"/>
        <v>14935.68</v>
      </c>
      <c r="V589" s="143">
        <v>0</v>
      </c>
      <c r="W589" s="144">
        <f t="shared" si="342"/>
        <v>0</v>
      </c>
      <c r="X589" s="144">
        <f t="shared" si="343"/>
        <v>0</v>
      </c>
      <c r="Y589" s="145">
        <f t="shared" si="344"/>
        <v>0</v>
      </c>
      <c r="Z589" s="145">
        <f t="shared" si="345"/>
        <v>0</v>
      </c>
      <c r="AA589" s="308"/>
      <c r="AB589" s="146">
        <v>144</v>
      </c>
      <c r="AC589" s="146"/>
      <c r="AD589" s="211"/>
      <c r="AE589" s="212"/>
      <c r="AF589" s="212"/>
      <c r="AG589" s="212"/>
      <c r="AH589" s="212"/>
      <c r="AI589" s="212"/>
      <c r="AJ589" s="212"/>
      <c r="AK589" s="212"/>
      <c r="AL589" s="212"/>
      <c r="AM589" s="57"/>
      <c r="AN589" s="57"/>
      <c r="AO589" s="57"/>
      <c r="AP589" s="57"/>
      <c r="AQ589" s="57"/>
      <c r="AR589" s="57"/>
      <c r="AS589" s="57"/>
      <c r="AT589" s="57"/>
      <c r="AU589" s="57"/>
      <c r="AV589" s="57"/>
      <c r="AW589" s="57"/>
      <c r="AX589" s="57"/>
      <c r="AY589" s="57"/>
      <c r="AZ589" s="57"/>
      <c r="BA589" s="57"/>
      <c r="BB589" s="57"/>
      <c r="BC589" s="57"/>
      <c r="BD589" s="57"/>
      <c r="BE589" s="57"/>
    </row>
    <row r="590" spans="1:57" ht="24.75" hidden="1" customHeight="1">
      <c r="A590" s="57"/>
      <c r="B590" s="141" t="s">
        <v>641</v>
      </c>
      <c r="C590" s="141" t="s">
        <v>642</v>
      </c>
      <c r="D590" s="162"/>
      <c r="E590" s="33" t="s">
        <v>49</v>
      </c>
      <c r="F590" s="33" t="s">
        <v>380</v>
      </c>
      <c r="G590" s="33">
        <v>1</v>
      </c>
      <c r="H590" s="33" t="s">
        <v>26</v>
      </c>
      <c r="I590" s="33" t="s">
        <v>494</v>
      </c>
      <c r="J590" s="33"/>
      <c r="K590" s="33">
        <v>17</v>
      </c>
      <c r="L590" s="33">
        <v>5.1999999999999998E-2</v>
      </c>
      <c r="M590" s="33">
        <v>72</v>
      </c>
      <c r="N590" s="33">
        <v>140</v>
      </c>
      <c r="O590" s="41"/>
      <c r="P590" s="37"/>
      <c r="Q590" s="38" t="s">
        <v>27</v>
      </c>
      <c r="R590" s="34">
        <v>184.3</v>
      </c>
      <c r="S590" s="35">
        <f t="shared" si="339"/>
        <v>13269.6</v>
      </c>
      <c r="T590" s="36">
        <f t="shared" si="340"/>
        <v>184.3</v>
      </c>
      <c r="U590" s="36">
        <f t="shared" si="341"/>
        <v>13269.6</v>
      </c>
      <c r="V590" s="143">
        <v>0</v>
      </c>
      <c r="W590" s="144">
        <f t="shared" si="342"/>
        <v>0</v>
      </c>
      <c r="X590" s="144">
        <f t="shared" si="343"/>
        <v>0</v>
      </c>
      <c r="Y590" s="145">
        <f t="shared" si="344"/>
        <v>0</v>
      </c>
      <c r="Z590" s="145">
        <f t="shared" si="345"/>
        <v>0</v>
      </c>
      <c r="AA590" s="308"/>
      <c r="AB590" s="146">
        <v>0</v>
      </c>
      <c r="AC590" s="146"/>
      <c r="AD590" s="211"/>
      <c r="AE590" s="212"/>
      <c r="AF590" s="212"/>
      <c r="AG590" s="212"/>
      <c r="AH590" s="212"/>
      <c r="AI590" s="212"/>
      <c r="AJ590" s="212"/>
      <c r="AK590" s="212"/>
      <c r="AL590" s="212"/>
      <c r="AM590" s="57"/>
      <c r="AN590" s="57"/>
      <c r="AO590" s="57"/>
      <c r="AP590" s="57"/>
      <c r="AQ590" s="57"/>
      <c r="AR590" s="57"/>
      <c r="AS590" s="57"/>
      <c r="AT590" s="57"/>
      <c r="AU590" s="57"/>
      <c r="AV590" s="57"/>
      <c r="AW590" s="57"/>
      <c r="AX590" s="57"/>
      <c r="AY590" s="57"/>
      <c r="AZ590" s="57"/>
      <c r="BA590" s="57"/>
      <c r="BB590" s="57"/>
      <c r="BC590" s="57"/>
      <c r="BD590" s="57"/>
      <c r="BE590" s="57"/>
    </row>
    <row r="591" spans="1:57" ht="24.75" customHeight="1">
      <c r="A591" s="57"/>
      <c r="B591" s="213" t="s">
        <v>1503</v>
      </c>
      <c r="C591" s="196" t="s">
        <v>1504</v>
      </c>
      <c r="D591" s="197" t="s">
        <v>1190</v>
      </c>
      <c r="E591" s="42" t="s">
        <v>540</v>
      </c>
      <c r="F591" s="33" t="s">
        <v>380</v>
      </c>
      <c r="G591" s="33">
        <v>1</v>
      </c>
      <c r="H591" s="33" t="s">
        <v>26</v>
      </c>
      <c r="I591" s="33" t="s">
        <v>494</v>
      </c>
      <c r="J591" s="33">
        <v>7.5</v>
      </c>
      <c r="K591" s="33">
        <v>15.9</v>
      </c>
      <c r="L591" s="33">
        <v>5.1999999999999998E-2</v>
      </c>
      <c r="M591" s="33">
        <v>72</v>
      </c>
      <c r="N591" s="33">
        <v>9.9</v>
      </c>
      <c r="O591" s="41"/>
      <c r="P591" s="37"/>
      <c r="Q591" s="38" t="s">
        <v>27</v>
      </c>
      <c r="R591" s="34">
        <v>197.56</v>
      </c>
      <c r="S591" s="35">
        <f t="shared" si="339"/>
        <v>14224.32</v>
      </c>
      <c r="T591" s="36">
        <f t="shared" si="340"/>
        <v>197.56</v>
      </c>
      <c r="U591" s="36">
        <f t="shared" si="341"/>
        <v>14224.32</v>
      </c>
      <c r="V591" s="143">
        <v>0</v>
      </c>
      <c r="W591" s="144">
        <f t="shared" si="342"/>
        <v>0</v>
      </c>
      <c r="X591" s="144">
        <f t="shared" si="343"/>
        <v>0</v>
      </c>
      <c r="Y591" s="145">
        <f t="shared" si="344"/>
        <v>0</v>
      </c>
      <c r="Z591" s="145">
        <f t="shared" si="345"/>
        <v>0</v>
      </c>
      <c r="AA591" s="308">
        <v>341</v>
      </c>
      <c r="AB591" s="146">
        <v>341</v>
      </c>
      <c r="AC591" s="146"/>
      <c r="AD591" s="211"/>
      <c r="AE591" s="212"/>
      <c r="AF591" s="212"/>
      <c r="AG591" s="212"/>
      <c r="AH591" s="212"/>
      <c r="AI591" s="212"/>
      <c r="AJ591" s="212"/>
      <c r="AK591" s="212"/>
      <c r="AL591" s="212"/>
      <c r="AM591" s="57"/>
      <c r="AN591" s="57"/>
      <c r="AO591" s="57"/>
      <c r="AP591" s="57"/>
      <c r="AQ591" s="57"/>
      <c r="AR591" s="57"/>
      <c r="AS591" s="57"/>
      <c r="AT591" s="57"/>
      <c r="AU591" s="57"/>
      <c r="AV591" s="57"/>
      <c r="AW591" s="57"/>
      <c r="AX591" s="57"/>
      <c r="AY591" s="57"/>
      <c r="AZ591" s="57"/>
      <c r="BA591" s="57"/>
      <c r="BB591" s="57"/>
      <c r="BC591" s="57"/>
      <c r="BD591" s="57"/>
      <c r="BE591" s="57"/>
    </row>
    <row r="592" spans="1:57" ht="24.75" customHeight="1">
      <c r="A592" s="57"/>
      <c r="B592" s="214" t="s">
        <v>1505</v>
      </c>
      <c r="C592" s="215" t="s">
        <v>1506</v>
      </c>
      <c r="D592" s="216" t="s">
        <v>1190</v>
      </c>
      <c r="E592" s="42" t="s">
        <v>540</v>
      </c>
      <c r="F592" s="33" t="s">
        <v>380</v>
      </c>
      <c r="G592" s="33">
        <v>1</v>
      </c>
      <c r="H592" s="33" t="s">
        <v>26</v>
      </c>
      <c r="I592" s="33" t="s">
        <v>494</v>
      </c>
      <c r="J592" s="33">
        <v>7.5</v>
      </c>
      <c r="K592" s="33">
        <v>16.899999999999999</v>
      </c>
      <c r="L592" s="33">
        <v>5.1999999999999998E-2</v>
      </c>
      <c r="M592" s="33">
        <v>72</v>
      </c>
      <c r="N592" s="33">
        <v>9.1999999999999993</v>
      </c>
      <c r="O592" s="41"/>
      <c r="P592" s="37"/>
      <c r="Q592" s="38" t="s">
        <v>27</v>
      </c>
      <c r="R592" s="34">
        <v>197.53</v>
      </c>
      <c r="S592" s="35">
        <f t="shared" si="339"/>
        <v>14222.16</v>
      </c>
      <c r="T592" s="36">
        <f t="shared" si="340"/>
        <v>197.53</v>
      </c>
      <c r="U592" s="36">
        <f t="shared" si="341"/>
        <v>14222.16</v>
      </c>
      <c r="V592" s="143">
        <v>0</v>
      </c>
      <c r="W592" s="144">
        <f t="shared" si="342"/>
        <v>0</v>
      </c>
      <c r="X592" s="144">
        <f t="shared" si="343"/>
        <v>0</v>
      </c>
      <c r="Y592" s="145">
        <f t="shared" si="344"/>
        <v>0</v>
      </c>
      <c r="Z592" s="145">
        <f t="shared" si="345"/>
        <v>0</v>
      </c>
      <c r="AA592" s="308">
        <v>72</v>
      </c>
      <c r="AB592" s="146">
        <v>72</v>
      </c>
      <c r="AC592" s="146"/>
      <c r="AD592" s="211"/>
      <c r="AE592" s="212"/>
      <c r="AF592" s="212"/>
      <c r="AG592" s="212"/>
      <c r="AH592" s="212"/>
      <c r="AI592" s="212"/>
      <c r="AJ592" s="212"/>
      <c r="AK592" s="212"/>
      <c r="AL592" s="212"/>
      <c r="AM592" s="57"/>
      <c r="AN592" s="57"/>
      <c r="AO592" s="57"/>
      <c r="AP592" s="57"/>
      <c r="AQ592" s="57"/>
      <c r="AR592" s="57"/>
      <c r="AS592" s="57"/>
      <c r="AT592" s="57"/>
      <c r="AU592" s="57"/>
      <c r="AV592" s="57"/>
      <c r="AW592" s="57"/>
      <c r="AX592" s="57"/>
      <c r="AY592" s="57"/>
      <c r="AZ592" s="57"/>
      <c r="BA592" s="57"/>
      <c r="BB592" s="57"/>
      <c r="BC592" s="57"/>
      <c r="BD592" s="57"/>
      <c r="BE592" s="57"/>
    </row>
    <row r="593" spans="1:57" s="3" customFormat="1" ht="24.75" customHeight="1">
      <c r="A593" s="161"/>
      <c r="B593" s="217" t="s">
        <v>1220</v>
      </c>
      <c r="C593" s="158"/>
      <c r="D593" s="159"/>
      <c r="E593" s="31"/>
      <c r="F593" s="31"/>
      <c r="G593" s="31"/>
      <c r="H593" s="31"/>
      <c r="I593" s="31"/>
      <c r="J593" s="31"/>
      <c r="K593" s="31"/>
      <c r="L593" s="31"/>
      <c r="M593" s="31"/>
      <c r="N593" s="31"/>
      <c r="O593" s="31"/>
      <c r="P593" s="30"/>
      <c r="Q593" s="30"/>
      <c r="R593" s="45"/>
      <c r="S593" s="45"/>
      <c r="T593" s="44"/>
      <c r="U593" s="44"/>
      <c r="V593" s="7"/>
      <c r="W593" s="7"/>
      <c r="X593" s="7"/>
      <c r="Y593" s="7"/>
      <c r="Z593" s="7"/>
      <c r="AA593" s="211"/>
      <c r="AB593" s="146"/>
      <c r="AC593" s="146"/>
      <c r="AD593" s="211"/>
      <c r="AE593" s="212"/>
      <c r="AF593" s="218"/>
      <c r="AG593" s="218"/>
      <c r="AH593" s="218"/>
      <c r="AI593" s="218"/>
      <c r="AJ593" s="218"/>
      <c r="AK593" s="218"/>
      <c r="AL593" s="218"/>
      <c r="AM593" s="161"/>
      <c r="AN593" s="161"/>
      <c r="AO593" s="161"/>
      <c r="AP593" s="161"/>
      <c r="AQ593" s="161"/>
      <c r="AR593" s="161"/>
      <c r="AS593" s="161"/>
      <c r="AT593" s="161"/>
      <c r="AU593" s="161"/>
      <c r="AV593" s="161"/>
      <c r="AW593" s="161"/>
      <c r="AX593" s="161"/>
      <c r="AY593" s="161"/>
      <c r="AZ593" s="161"/>
      <c r="BA593" s="161"/>
      <c r="BB593" s="161"/>
      <c r="BC593" s="161"/>
      <c r="BD593" s="161"/>
      <c r="BE593" s="161"/>
    </row>
    <row r="594" spans="1:57" ht="24.75" hidden="1" customHeight="1">
      <c r="A594" s="57"/>
      <c r="B594" s="207"/>
      <c r="C594" s="207" t="s">
        <v>537</v>
      </c>
      <c r="D594" s="9"/>
      <c r="E594" s="297"/>
      <c r="F594" s="297"/>
      <c r="G594" s="297"/>
      <c r="H594" s="297"/>
      <c r="I594" s="297"/>
      <c r="J594" s="297"/>
      <c r="K594" s="297"/>
      <c r="L594" s="297"/>
      <c r="M594" s="297"/>
      <c r="N594" s="297"/>
      <c r="O594" s="297"/>
      <c r="P594" s="49"/>
      <c r="Q594" s="297"/>
      <c r="R594" s="299"/>
      <c r="S594" s="299"/>
      <c r="T594" s="50"/>
      <c r="U594" s="50"/>
      <c r="V594" s="9"/>
      <c r="W594" s="9"/>
      <c r="X594" s="144">
        <f t="shared" ref="X594:X636" si="346">V594*U594</f>
        <v>0</v>
      </c>
      <c r="Y594" s="145">
        <f t="shared" ref="Y594:Y636" si="347">K594*V594</f>
        <v>0</v>
      </c>
      <c r="Z594" s="145">
        <f t="shared" ref="Z594:Z636" si="348">V594*L594</f>
        <v>0</v>
      </c>
      <c r="AA594" s="211"/>
      <c r="AB594" s="146">
        <v>0</v>
      </c>
      <c r="AC594" s="146"/>
      <c r="AD594" s="211"/>
      <c r="AE594" s="212"/>
      <c r="AF594" s="212"/>
      <c r="AG594" s="212"/>
      <c r="AH594" s="212"/>
      <c r="AI594" s="212"/>
      <c r="AJ594" s="212"/>
      <c r="AK594" s="212"/>
      <c r="AL594" s="212"/>
      <c r="AM594" s="57"/>
      <c r="AN594" s="57"/>
      <c r="AO594" s="57"/>
      <c r="AP594" s="57"/>
      <c r="AQ594" s="57"/>
      <c r="AR594" s="57"/>
      <c r="AS594" s="57"/>
      <c r="AT594" s="57"/>
      <c r="AU594" s="57"/>
      <c r="AV594" s="57"/>
      <c r="AW594" s="57"/>
      <c r="AX594" s="57"/>
      <c r="AY594" s="57"/>
      <c r="AZ594" s="57"/>
      <c r="BA594" s="57"/>
      <c r="BB594" s="57"/>
      <c r="BC594" s="57"/>
      <c r="BD594" s="57"/>
      <c r="BE594" s="57"/>
    </row>
    <row r="595" spans="1:57" ht="24.75" hidden="1" customHeight="1">
      <c r="A595" s="57"/>
      <c r="B595" s="207"/>
      <c r="C595" s="207" t="s">
        <v>538</v>
      </c>
      <c r="D595" s="9"/>
      <c r="E595" s="297"/>
      <c r="F595" s="297"/>
      <c r="G595" s="297"/>
      <c r="H595" s="297"/>
      <c r="I595" s="297"/>
      <c r="J595" s="297"/>
      <c r="K595" s="297"/>
      <c r="L595" s="297"/>
      <c r="M595" s="297"/>
      <c r="N595" s="297"/>
      <c r="O595" s="297"/>
      <c r="P595" s="49"/>
      <c r="Q595" s="297"/>
      <c r="R595" s="299"/>
      <c r="S595" s="299"/>
      <c r="T595" s="50"/>
      <c r="U595" s="50"/>
      <c r="V595" s="9"/>
      <c r="W595" s="9"/>
      <c r="X595" s="144">
        <f t="shared" si="346"/>
        <v>0</v>
      </c>
      <c r="Y595" s="145">
        <f t="shared" si="347"/>
        <v>0</v>
      </c>
      <c r="Z595" s="145">
        <f t="shared" si="348"/>
        <v>0</v>
      </c>
      <c r="AA595" s="211"/>
      <c r="AB595" s="146">
        <v>0</v>
      </c>
      <c r="AC595" s="146"/>
      <c r="AD595" s="211"/>
      <c r="AE595" s="212"/>
      <c r="AF595" s="212"/>
      <c r="AG595" s="212"/>
      <c r="AH595" s="212"/>
      <c r="AI595" s="212"/>
      <c r="AJ595" s="212"/>
      <c r="AK595" s="212"/>
      <c r="AL595" s="212"/>
      <c r="AM595" s="57"/>
      <c r="AN595" s="57"/>
      <c r="AO595" s="57"/>
      <c r="AP595" s="57"/>
      <c r="AQ595" s="57"/>
      <c r="AR595" s="57"/>
      <c r="AS595" s="57"/>
      <c r="AT595" s="57"/>
      <c r="AU595" s="57"/>
      <c r="AV595" s="57"/>
      <c r="AW595" s="57"/>
      <c r="AX595" s="57"/>
      <c r="AY595" s="57"/>
      <c r="AZ595" s="57"/>
      <c r="BA595" s="57"/>
      <c r="BB595" s="57"/>
      <c r="BC595" s="57"/>
      <c r="BD595" s="57"/>
      <c r="BE595" s="57"/>
    </row>
    <row r="596" spans="1:57" ht="24.75" hidden="1" customHeight="1">
      <c r="A596" s="57"/>
      <c r="B596" s="141" t="s">
        <v>643</v>
      </c>
      <c r="C596" s="141" t="s">
        <v>1039</v>
      </c>
      <c r="D596" s="162"/>
      <c r="E596" s="33" t="s">
        <v>644</v>
      </c>
      <c r="F596" s="33" t="s">
        <v>380</v>
      </c>
      <c r="G596" s="33">
        <v>1</v>
      </c>
      <c r="H596" s="33" t="s">
        <v>26</v>
      </c>
      <c r="I596" s="33" t="s">
        <v>645</v>
      </c>
      <c r="J596" s="33"/>
      <c r="K596" s="33">
        <v>19</v>
      </c>
      <c r="L596" s="33">
        <v>5.2999999999999999E-2</v>
      </c>
      <c r="M596" s="33">
        <v>36</v>
      </c>
      <c r="N596" s="33"/>
      <c r="O596" s="33"/>
      <c r="P596" s="37" t="s">
        <v>646</v>
      </c>
      <c r="Q596" s="38" t="s">
        <v>20</v>
      </c>
      <c r="R596" s="34">
        <v>252.89</v>
      </c>
      <c r="S596" s="35">
        <f>R596*M596</f>
        <v>9104.0399999999991</v>
      </c>
      <c r="T596" s="36">
        <f t="shared" ref="T596:U600" si="349">R596*(1-$C$13)</f>
        <v>252.89</v>
      </c>
      <c r="U596" s="36">
        <f t="shared" si="349"/>
        <v>9104.0399999999991</v>
      </c>
      <c r="V596" s="143">
        <v>0</v>
      </c>
      <c r="W596" s="144">
        <f>U596*V596</f>
        <v>0</v>
      </c>
      <c r="X596" s="144">
        <f t="shared" si="346"/>
        <v>0</v>
      </c>
      <c r="Y596" s="145">
        <f t="shared" si="347"/>
        <v>0</v>
      </c>
      <c r="Z596" s="145">
        <f t="shared" si="348"/>
        <v>0</v>
      </c>
      <c r="AA596" s="211"/>
      <c r="AB596" s="146">
        <v>0</v>
      </c>
      <c r="AC596" s="146"/>
      <c r="AD596" s="219"/>
      <c r="AE596" s="218"/>
      <c r="AF596" s="212"/>
      <c r="AG596" s="212"/>
      <c r="AH596" s="212"/>
      <c r="AI596" s="212"/>
      <c r="AJ596" s="212"/>
      <c r="AK596" s="212"/>
      <c r="AL596" s="212"/>
      <c r="AM596" s="57"/>
      <c r="AN596" s="57"/>
      <c r="AO596" s="57"/>
      <c r="AP596" s="57"/>
      <c r="AQ596" s="57"/>
      <c r="AR596" s="57"/>
      <c r="AS596" s="57"/>
      <c r="AT596" s="57"/>
      <c r="AU596" s="57"/>
      <c r="AV596" s="57"/>
      <c r="AW596" s="57"/>
      <c r="AX596" s="57"/>
      <c r="AY596" s="57"/>
      <c r="AZ596" s="57"/>
      <c r="BA596" s="57"/>
      <c r="BB596" s="57"/>
      <c r="BC596" s="57"/>
      <c r="BD596" s="57"/>
      <c r="BE596" s="57"/>
    </row>
    <row r="597" spans="1:57" ht="24.75" hidden="1" customHeight="1">
      <c r="A597" s="57"/>
      <c r="B597" s="141" t="s">
        <v>647</v>
      </c>
      <c r="C597" s="141" t="s">
        <v>1040</v>
      </c>
      <c r="D597" s="162"/>
      <c r="E597" s="33" t="s">
        <v>644</v>
      </c>
      <c r="F597" s="33" t="s">
        <v>380</v>
      </c>
      <c r="G597" s="33">
        <v>1</v>
      </c>
      <c r="H597" s="33" t="s">
        <v>26</v>
      </c>
      <c r="I597" s="33" t="s">
        <v>645</v>
      </c>
      <c r="J597" s="33"/>
      <c r="K597" s="33">
        <v>19</v>
      </c>
      <c r="L597" s="33">
        <v>5.2999999999999999E-2</v>
      </c>
      <c r="M597" s="33">
        <v>36</v>
      </c>
      <c r="N597" s="33"/>
      <c r="O597" s="33"/>
      <c r="P597" s="37"/>
      <c r="Q597" s="38" t="s">
        <v>20</v>
      </c>
      <c r="R597" s="34">
        <v>264.45999999999998</v>
      </c>
      <c r="S597" s="35">
        <f>R597*M597</f>
        <v>9520.56</v>
      </c>
      <c r="T597" s="36">
        <f t="shared" si="349"/>
        <v>264.45999999999998</v>
      </c>
      <c r="U597" s="36">
        <f t="shared" si="349"/>
        <v>9520.56</v>
      </c>
      <c r="V597" s="143">
        <v>0</v>
      </c>
      <c r="W597" s="144">
        <f>U597*V597</f>
        <v>0</v>
      </c>
      <c r="X597" s="144">
        <f t="shared" si="346"/>
        <v>0</v>
      </c>
      <c r="Y597" s="145">
        <f t="shared" si="347"/>
        <v>0</v>
      </c>
      <c r="Z597" s="145">
        <f t="shared" si="348"/>
        <v>0</v>
      </c>
      <c r="AA597" s="211"/>
      <c r="AB597" s="146">
        <v>0</v>
      </c>
      <c r="AC597" s="146"/>
      <c r="AD597" s="211"/>
      <c r="AE597" s="212"/>
      <c r="AF597" s="212"/>
      <c r="AG597" s="212"/>
      <c r="AH597" s="212"/>
      <c r="AI597" s="212"/>
      <c r="AJ597" s="212"/>
      <c r="AK597" s="212"/>
      <c r="AL597" s="212"/>
      <c r="AM597" s="57"/>
      <c r="AN597" s="57"/>
      <c r="AO597" s="57"/>
      <c r="AP597" s="57"/>
      <c r="AQ597" s="57"/>
      <c r="AR597" s="57"/>
      <c r="AS597" s="57"/>
      <c r="AT597" s="57"/>
      <c r="AU597" s="57"/>
      <c r="AV597" s="57"/>
      <c r="AW597" s="57"/>
      <c r="AX597" s="57"/>
      <c r="AY597" s="57"/>
      <c r="AZ597" s="57"/>
      <c r="BA597" s="57"/>
      <c r="BB597" s="57"/>
      <c r="BC597" s="57"/>
      <c r="BD597" s="57"/>
      <c r="BE597" s="57"/>
    </row>
    <row r="598" spans="1:57" ht="24.75" hidden="1" customHeight="1">
      <c r="A598" s="57"/>
      <c r="B598" s="141" t="s">
        <v>648</v>
      </c>
      <c r="C598" s="141" t="s">
        <v>1041</v>
      </c>
      <c r="D598" s="162"/>
      <c r="E598" s="33" t="s">
        <v>644</v>
      </c>
      <c r="F598" s="33" t="s">
        <v>380</v>
      </c>
      <c r="G598" s="33">
        <v>1</v>
      </c>
      <c r="H598" s="33" t="s">
        <v>26</v>
      </c>
      <c r="I598" s="33" t="s">
        <v>645</v>
      </c>
      <c r="J598" s="33"/>
      <c r="K598" s="33">
        <v>19</v>
      </c>
      <c r="L598" s="33">
        <v>5.2999999999999999E-2</v>
      </c>
      <c r="M598" s="33">
        <v>36</v>
      </c>
      <c r="N598" s="33"/>
      <c r="O598" s="33"/>
      <c r="P598" s="37"/>
      <c r="Q598" s="38" t="s">
        <v>54</v>
      </c>
      <c r="R598" s="34">
        <v>260.33</v>
      </c>
      <c r="S598" s="35">
        <f>R598*M598</f>
        <v>9371.8799999999992</v>
      </c>
      <c r="T598" s="36">
        <f t="shared" si="349"/>
        <v>260.33</v>
      </c>
      <c r="U598" s="36">
        <f t="shared" si="349"/>
        <v>9371.8799999999992</v>
      </c>
      <c r="V598" s="143">
        <v>0</v>
      </c>
      <c r="W598" s="144">
        <f>U598*V598</f>
        <v>0</v>
      </c>
      <c r="X598" s="144">
        <f t="shared" si="346"/>
        <v>0</v>
      </c>
      <c r="Y598" s="145">
        <f t="shared" si="347"/>
        <v>0</v>
      </c>
      <c r="Z598" s="145">
        <f t="shared" si="348"/>
        <v>0</v>
      </c>
      <c r="AA598" s="211"/>
      <c r="AB598" s="146">
        <v>0</v>
      </c>
      <c r="AC598" s="146"/>
      <c r="AD598" s="211"/>
      <c r="AE598" s="212"/>
      <c r="AF598" s="212"/>
      <c r="AG598" s="212"/>
      <c r="AH598" s="212"/>
      <c r="AI598" s="212"/>
      <c r="AJ598" s="212"/>
      <c r="AK598" s="212"/>
      <c r="AL598" s="212"/>
      <c r="AM598" s="57"/>
      <c r="AN598" s="57"/>
      <c r="AO598" s="57"/>
      <c r="AP598" s="57"/>
      <c r="AQ598" s="57"/>
      <c r="AR598" s="57"/>
      <c r="AS598" s="57"/>
      <c r="AT598" s="57"/>
      <c r="AU598" s="57"/>
      <c r="AV598" s="57"/>
      <c r="AW598" s="57"/>
      <c r="AX598" s="57"/>
      <c r="AY598" s="57"/>
      <c r="AZ598" s="57"/>
      <c r="BA598" s="57"/>
      <c r="BB598" s="57"/>
      <c r="BC598" s="57"/>
      <c r="BD598" s="57"/>
      <c r="BE598" s="57"/>
    </row>
    <row r="599" spans="1:57" ht="24.75" hidden="1" customHeight="1">
      <c r="A599" s="57"/>
      <c r="B599" s="141" t="s">
        <v>649</v>
      </c>
      <c r="C599" s="141" t="s">
        <v>1042</v>
      </c>
      <c r="D599" s="162"/>
      <c r="E599" s="33" t="s">
        <v>644</v>
      </c>
      <c r="F599" s="33" t="s">
        <v>380</v>
      </c>
      <c r="G599" s="33">
        <v>1</v>
      </c>
      <c r="H599" s="33" t="s">
        <v>26</v>
      </c>
      <c r="I599" s="33" t="s">
        <v>645</v>
      </c>
      <c r="J599" s="33"/>
      <c r="K599" s="33">
        <v>19</v>
      </c>
      <c r="L599" s="33">
        <v>5.2999999999999999E-2</v>
      </c>
      <c r="M599" s="33">
        <v>36</v>
      </c>
      <c r="N599" s="33"/>
      <c r="O599" s="33"/>
      <c r="P599" s="37"/>
      <c r="Q599" s="38" t="s">
        <v>20</v>
      </c>
      <c r="R599" s="34">
        <v>254.55</v>
      </c>
      <c r="S599" s="35">
        <f>R599*M599</f>
        <v>9163.8000000000011</v>
      </c>
      <c r="T599" s="36">
        <f t="shared" si="349"/>
        <v>254.55</v>
      </c>
      <c r="U599" s="36">
        <f t="shared" si="349"/>
        <v>9163.8000000000011</v>
      </c>
      <c r="V599" s="143">
        <v>0</v>
      </c>
      <c r="W599" s="144">
        <f>U599*V599</f>
        <v>0</v>
      </c>
      <c r="X599" s="144">
        <f t="shared" si="346"/>
        <v>0</v>
      </c>
      <c r="Y599" s="145">
        <f t="shared" si="347"/>
        <v>0</v>
      </c>
      <c r="Z599" s="145">
        <f t="shared" si="348"/>
        <v>0</v>
      </c>
      <c r="AA599" s="211"/>
      <c r="AB599" s="146">
        <v>0</v>
      </c>
      <c r="AC599" s="146"/>
      <c r="AD599" s="211"/>
      <c r="AE599" s="212"/>
      <c r="AF599" s="212"/>
      <c r="AG599" s="212"/>
      <c r="AH599" s="212"/>
      <c r="AI599" s="212"/>
      <c r="AJ599" s="212"/>
      <c r="AK599" s="212"/>
      <c r="AL599" s="212"/>
      <c r="AM599" s="57"/>
      <c r="AN599" s="57"/>
      <c r="AO599" s="57"/>
      <c r="AP599" s="57"/>
      <c r="AQ599" s="57"/>
      <c r="AR599" s="57"/>
      <c r="AS599" s="57"/>
      <c r="AT599" s="57"/>
      <c r="AU599" s="57"/>
      <c r="AV599" s="57"/>
      <c r="AW599" s="57"/>
      <c r="AX599" s="57"/>
      <c r="AY599" s="57"/>
      <c r="AZ599" s="57"/>
      <c r="BA599" s="57"/>
      <c r="BB599" s="57"/>
      <c r="BC599" s="57"/>
      <c r="BD599" s="57"/>
      <c r="BE599" s="57"/>
    </row>
    <row r="600" spans="1:57" ht="24.75" hidden="1" customHeight="1">
      <c r="A600" s="57"/>
      <c r="B600" s="141" t="s">
        <v>650</v>
      </c>
      <c r="C600" s="141" t="s">
        <v>1043</v>
      </c>
      <c r="D600" s="162"/>
      <c r="E600" s="33" t="s">
        <v>644</v>
      </c>
      <c r="F600" s="33" t="s">
        <v>380</v>
      </c>
      <c r="G600" s="33">
        <v>1</v>
      </c>
      <c r="H600" s="33" t="s">
        <v>26</v>
      </c>
      <c r="I600" s="33" t="s">
        <v>645</v>
      </c>
      <c r="J600" s="33"/>
      <c r="K600" s="33">
        <v>19</v>
      </c>
      <c r="L600" s="33">
        <v>5.2999999999999999E-2</v>
      </c>
      <c r="M600" s="33">
        <v>36</v>
      </c>
      <c r="N600" s="33"/>
      <c r="O600" s="33"/>
      <c r="P600" s="37"/>
      <c r="Q600" s="38" t="s">
        <v>54</v>
      </c>
      <c r="R600" s="34">
        <v>262.81</v>
      </c>
      <c r="S600" s="35">
        <f>R600*M600</f>
        <v>9461.16</v>
      </c>
      <c r="T600" s="36">
        <f t="shared" si="349"/>
        <v>262.81</v>
      </c>
      <c r="U600" s="36">
        <f t="shared" si="349"/>
        <v>9461.16</v>
      </c>
      <c r="V600" s="143">
        <v>0</v>
      </c>
      <c r="W600" s="144">
        <f>U600*V600</f>
        <v>0</v>
      </c>
      <c r="X600" s="144">
        <f t="shared" si="346"/>
        <v>0</v>
      </c>
      <c r="Y600" s="145">
        <f t="shared" si="347"/>
        <v>0</v>
      </c>
      <c r="Z600" s="145">
        <f t="shared" si="348"/>
        <v>0</v>
      </c>
      <c r="AA600" s="211"/>
      <c r="AB600" s="146">
        <v>0</v>
      </c>
      <c r="AC600" s="146"/>
      <c r="AD600" s="211"/>
      <c r="AE600" s="212"/>
      <c r="AF600" s="212"/>
      <c r="AG600" s="212"/>
      <c r="AH600" s="212"/>
      <c r="AI600" s="212"/>
      <c r="AJ600" s="212"/>
      <c r="AK600" s="212"/>
      <c r="AL600" s="212"/>
      <c r="AM600" s="57"/>
      <c r="AN600" s="57"/>
      <c r="AO600" s="57"/>
      <c r="AP600" s="57"/>
      <c r="AQ600" s="57"/>
      <c r="AR600" s="57"/>
      <c r="AS600" s="57"/>
      <c r="AT600" s="57"/>
      <c r="AU600" s="57"/>
      <c r="AV600" s="57"/>
      <c r="AW600" s="57"/>
      <c r="AX600" s="57"/>
      <c r="AY600" s="57"/>
      <c r="AZ600" s="57"/>
      <c r="BA600" s="57"/>
      <c r="BB600" s="57"/>
      <c r="BC600" s="57"/>
      <c r="BD600" s="57"/>
      <c r="BE600" s="57"/>
    </row>
    <row r="601" spans="1:57" ht="24.75" hidden="1" customHeight="1">
      <c r="A601" s="57"/>
      <c r="B601" s="206"/>
      <c r="C601" s="207" t="s">
        <v>558</v>
      </c>
      <c r="D601" s="9"/>
      <c r="E601" s="297"/>
      <c r="F601" s="297"/>
      <c r="G601" s="297"/>
      <c r="H601" s="297"/>
      <c r="I601" s="297"/>
      <c r="J601" s="297"/>
      <c r="K601" s="297"/>
      <c r="L601" s="297"/>
      <c r="M601" s="297"/>
      <c r="N601" s="297"/>
      <c r="O601" s="297"/>
      <c r="P601" s="49"/>
      <c r="Q601" s="297"/>
      <c r="R601" s="299"/>
      <c r="S601" s="299"/>
      <c r="T601" s="50"/>
      <c r="U601" s="50"/>
      <c r="V601" s="9"/>
      <c r="W601" s="9"/>
      <c r="X601" s="144">
        <f t="shared" si="346"/>
        <v>0</v>
      </c>
      <c r="Y601" s="145">
        <f t="shared" si="347"/>
        <v>0</v>
      </c>
      <c r="Z601" s="145">
        <f t="shared" si="348"/>
        <v>0</v>
      </c>
      <c r="AA601" s="211"/>
      <c r="AB601" s="146">
        <v>0</v>
      </c>
      <c r="AC601" s="146"/>
      <c r="AD601" s="211"/>
      <c r="AE601" s="212"/>
      <c r="AF601" s="212"/>
      <c r="AG601" s="212"/>
      <c r="AH601" s="212"/>
      <c r="AI601" s="212"/>
      <c r="AJ601" s="212"/>
      <c r="AK601" s="212"/>
      <c r="AL601" s="212"/>
      <c r="AM601" s="57"/>
      <c r="AN601" s="57"/>
      <c r="AO601" s="57"/>
      <c r="AP601" s="57"/>
      <c r="AQ601" s="57"/>
      <c r="AR601" s="57"/>
      <c r="AS601" s="57"/>
      <c r="AT601" s="57"/>
      <c r="AU601" s="57"/>
      <c r="AV601" s="57"/>
      <c r="AW601" s="57"/>
      <c r="AX601" s="57"/>
      <c r="AY601" s="57"/>
      <c r="AZ601" s="57"/>
      <c r="BA601" s="57"/>
      <c r="BB601" s="57"/>
      <c r="BC601" s="57"/>
      <c r="BD601" s="57"/>
      <c r="BE601" s="57"/>
    </row>
    <row r="602" spans="1:57" ht="24.75" hidden="1" customHeight="1">
      <c r="A602" s="57"/>
      <c r="B602" s="141" t="s">
        <v>651</v>
      </c>
      <c r="C602" s="141" t="s">
        <v>1044</v>
      </c>
      <c r="D602" s="162"/>
      <c r="E602" s="33" t="s">
        <v>644</v>
      </c>
      <c r="F602" s="33" t="s">
        <v>380</v>
      </c>
      <c r="G602" s="33">
        <v>1</v>
      </c>
      <c r="H602" s="33" t="s">
        <v>26</v>
      </c>
      <c r="I602" s="33" t="s">
        <v>645</v>
      </c>
      <c r="J602" s="33"/>
      <c r="K602" s="33">
        <v>19</v>
      </c>
      <c r="L602" s="33">
        <v>5.2999999999999999E-2</v>
      </c>
      <c r="M602" s="33">
        <v>36</v>
      </c>
      <c r="N602" s="33"/>
      <c r="O602" s="33"/>
      <c r="P602" s="37"/>
      <c r="Q602" s="38" t="s">
        <v>20</v>
      </c>
      <c r="R602" s="34">
        <v>264.45999999999998</v>
      </c>
      <c r="S602" s="35">
        <f>R602*M602</f>
        <v>9520.56</v>
      </c>
      <c r="T602" s="36">
        <f t="shared" ref="T602:U604" si="350">R602*(1-$C$13)</f>
        <v>264.45999999999998</v>
      </c>
      <c r="U602" s="36">
        <f t="shared" si="350"/>
        <v>9520.56</v>
      </c>
      <c r="V602" s="143">
        <v>0</v>
      </c>
      <c r="W602" s="144">
        <f>U602*V602</f>
        <v>0</v>
      </c>
      <c r="X602" s="144">
        <f t="shared" si="346"/>
        <v>0</v>
      </c>
      <c r="Y602" s="145">
        <f t="shared" si="347"/>
        <v>0</v>
      </c>
      <c r="Z602" s="145">
        <f t="shared" si="348"/>
        <v>0</v>
      </c>
      <c r="AA602" s="308"/>
      <c r="AB602" s="146">
        <v>0</v>
      </c>
      <c r="AC602" s="146"/>
      <c r="AD602" s="211"/>
      <c r="AE602" s="212"/>
      <c r="AF602" s="212"/>
      <c r="AG602" s="212"/>
      <c r="AH602" s="212"/>
      <c r="AI602" s="212"/>
      <c r="AJ602" s="212"/>
      <c r="AK602" s="212"/>
      <c r="AL602" s="212"/>
      <c r="AM602" s="57"/>
      <c r="AN602" s="57"/>
      <c r="AO602" s="57"/>
      <c r="AP602" s="57"/>
      <c r="AQ602" s="57"/>
      <c r="AR602" s="57"/>
      <c r="AS602" s="57"/>
      <c r="AT602" s="57"/>
      <c r="AU602" s="57"/>
      <c r="AV602" s="57"/>
      <c r="AW602" s="57"/>
      <c r="AX602" s="57"/>
      <c r="AY602" s="57"/>
      <c r="AZ602" s="57"/>
      <c r="BA602" s="57"/>
      <c r="BB602" s="57"/>
      <c r="BC602" s="57"/>
      <c r="BD602" s="57"/>
      <c r="BE602" s="57"/>
    </row>
    <row r="603" spans="1:57" ht="24.75" hidden="1" customHeight="1">
      <c r="A603" s="57"/>
      <c r="B603" s="141" t="s">
        <v>652</v>
      </c>
      <c r="C603" s="141" t="s">
        <v>1045</v>
      </c>
      <c r="D603" s="162"/>
      <c r="E603" s="33" t="s">
        <v>644</v>
      </c>
      <c r="F603" s="33" t="s">
        <v>380</v>
      </c>
      <c r="G603" s="33">
        <v>1</v>
      </c>
      <c r="H603" s="33" t="s">
        <v>26</v>
      </c>
      <c r="I603" s="33" t="s">
        <v>645</v>
      </c>
      <c r="J603" s="33"/>
      <c r="K603" s="33">
        <v>19</v>
      </c>
      <c r="L603" s="33">
        <v>5.2999999999999999E-2</v>
      </c>
      <c r="M603" s="33">
        <v>36</v>
      </c>
      <c r="N603" s="33"/>
      <c r="O603" s="33"/>
      <c r="P603" s="37"/>
      <c r="Q603" s="38" t="s">
        <v>20</v>
      </c>
      <c r="R603" s="34">
        <v>264.45999999999998</v>
      </c>
      <c r="S603" s="35">
        <f>R603*M603</f>
        <v>9520.56</v>
      </c>
      <c r="T603" s="36">
        <f t="shared" si="350"/>
        <v>264.45999999999998</v>
      </c>
      <c r="U603" s="36">
        <f t="shared" si="350"/>
        <v>9520.56</v>
      </c>
      <c r="V603" s="143">
        <v>0</v>
      </c>
      <c r="W603" s="144">
        <f>U603*V603</f>
        <v>0</v>
      </c>
      <c r="X603" s="144">
        <f t="shared" si="346"/>
        <v>0</v>
      </c>
      <c r="Y603" s="145">
        <f t="shared" si="347"/>
        <v>0</v>
      </c>
      <c r="Z603" s="145">
        <f t="shared" si="348"/>
        <v>0</v>
      </c>
      <c r="AA603" s="308"/>
      <c r="AB603" s="146">
        <v>0</v>
      </c>
      <c r="AC603" s="146"/>
      <c r="AD603" s="211"/>
      <c r="AE603" s="218"/>
      <c r="AF603" s="212"/>
      <c r="AG603" s="212"/>
      <c r="AH603" s="212"/>
      <c r="AI603" s="212"/>
      <c r="AJ603" s="212"/>
      <c r="AK603" s="212"/>
      <c r="AL603" s="212"/>
      <c r="AM603" s="57"/>
      <c r="AN603" s="57"/>
      <c r="AO603" s="57"/>
      <c r="AP603" s="57"/>
      <c r="AQ603" s="57"/>
      <c r="AR603" s="57"/>
      <c r="AS603" s="57"/>
      <c r="AT603" s="57"/>
      <c r="AU603" s="57"/>
      <c r="AV603" s="57"/>
      <c r="AW603" s="57"/>
      <c r="AX603" s="57"/>
      <c r="AY603" s="57"/>
      <c r="AZ603" s="57"/>
      <c r="BA603" s="57"/>
      <c r="BB603" s="57"/>
      <c r="BC603" s="57"/>
      <c r="BD603" s="57"/>
      <c r="BE603" s="57"/>
    </row>
    <row r="604" spans="1:57" ht="24.75" hidden="1" customHeight="1">
      <c r="A604" s="57"/>
      <c r="B604" s="141" t="s">
        <v>653</v>
      </c>
      <c r="C604" s="141" t="s">
        <v>1046</v>
      </c>
      <c r="D604" s="162"/>
      <c r="E604" s="33" t="s">
        <v>644</v>
      </c>
      <c r="F604" s="33" t="s">
        <v>380</v>
      </c>
      <c r="G604" s="33">
        <v>1</v>
      </c>
      <c r="H604" s="33" t="s">
        <v>26</v>
      </c>
      <c r="I604" s="33" t="s">
        <v>645</v>
      </c>
      <c r="J604" s="33"/>
      <c r="K604" s="33">
        <v>19</v>
      </c>
      <c r="L604" s="33">
        <v>5.2999999999999999E-2</v>
      </c>
      <c r="M604" s="33">
        <v>36</v>
      </c>
      <c r="N604" s="33"/>
      <c r="O604" s="33"/>
      <c r="P604" s="37"/>
      <c r="Q604" s="38" t="s">
        <v>54</v>
      </c>
      <c r="R604" s="34">
        <v>266.12</v>
      </c>
      <c r="S604" s="35">
        <f>R604*M604</f>
        <v>9580.32</v>
      </c>
      <c r="T604" s="36">
        <f t="shared" si="350"/>
        <v>266.12</v>
      </c>
      <c r="U604" s="36">
        <f t="shared" si="350"/>
        <v>9580.32</v>
      </c>
      <c r="V604" s="143">
        <v>0</v>
      </c>
      <c r="W604" s="144">
        <f>U604*V604</f>
        <v>0</v>
      </c>
      <c r="X604" s="144">
        <f t="shared" si="346"/>
        <v>0</v>
      </c>
      <c r="Y604" s="145">
        <f t="shared" si="347"/>
        <v>0</v>
      </c>
      <c r="Z604" s="145">
        <f t="shared" si="348"/>
        <v>0</v>
      </c>
      <c r="AA604" s="309"/>
      <c r="AB604" s="146">
        <v>0</v>
      </c>
      <c r="AC604" s="146"/>
      <c r="AD604" s="147"/>
      <c r="AE604" s="57"/>
      <c r="AF604" s="57"/>
      <c r="AG604" s="57"/>
      <c r="AH604" s="57"/>
      <c r="AI604" s="57"/>
      <c r="AJ604" s="57"/>
      <c r="AK604" s="57"/>
      <c r="AL604" s="57"/>
      <c r="AM604" s="57"/>
      <c r="AN604" s="57"/>
      <c r="AO604" s="57"/>
      <c r="AP604" s="57"/>
      <c r="AQ604" s="57"/>
      <c r="AR604" s="57"/>
      <c r="AS604" s="57"/>
      <c r="AT604" s="57"/>
      <c r="AU604" s="57"/>
      <c r="AV604" s="57"/>
      <c r="AW604" s="57"/>
      <c r="AX604" s="57"/>
      <c r="AY604" s="57"/>
      <c r="AZ604" s="57"/>
      <c r="BA604" s="57"/>
      <c r="BB604" s="57"/>
      <c r="BC604" s="57"/>
      <c r="BD604" s="57"/>
      <c r="BE604" s="57"/>
    </row>
    <row r="605" spans="1:57" ht="24.75" hidden="1" customHeight="1">
      <c r="A605" s="57"/>
      <c r="B605" s="206"/>
      <c r="C605" s="207" t="s">
        <v>654</v>
      </c>
      <c r="D605" s="9"/>
      <c r="E605" s="297"/>
      <c r="F605" s="297"/>
      <c r="G605" s="297"/>
      <c r="H605" s="297"/>
      <c r="I605" s="297"/>
      <c r="J605" s="297"/>
      <c r="K605" s="297"/>
      <c r="L605" s="297"/>
      <c r="M605" s="297"/>
      <c r="N605" s="297"/>
      <c r="O605" s="297"/>
      <c r="P605" s="49"/>
      <c r="Q605" s="297"/>
      <c r="R605" s="299"/>
      <c r="S605" s="299"/>
      <c r="T605" s="50"/>
      <c r="U605" s="50"/>
      <c r="V605" s="9"/>
      <c r="W605" s="9"/>
      <c r="X605" s="144">
        <f t="shared" si="346"/>
        <v>0</v>
      </c>
      <c r="Y605" s="145">
        <f t="shared" si="347"/>
        <v>0</v>
      </c>
      <c r="Z605" s="145">
        <f t="shared" si="348"/>
        <v>0</v>
      </c>
      <c r="AA605" s="308"/>
      <c r="AB605" s="146">
        <v>0</v>
      </c>
      <c r="AC605" s="146"/>
      <c r="AD605" s="147"/>
      <c r="AE605" s="57"/>
      <c r="AF605" s="57"/>
      <c r="AG605" s="57"/>
      <c r="AH605" s="57"/>
      <c r="AI605" s="57"/>
      <c r="AJ605" s="57"/>
      <c r="AK605" s="57"/>
      <c r="AL605" s="57"/>
      <c r="AM605" s="57"/>
      <c r="AN605" s="57"/>
      <c r="AO605" s="57"/>
      <c r="AP605" s="57"/>
      <c r="AQ605" s="57"/>
      <c r="AR605" s="57"/>
      <c r="AS605" s="57"/>
      <c r="AT605" s="57"/>
      <c r="AU605" s="57"/>
      <c r="AV605" s="57"/>
      <c r="AW605" s="57"/>
      <c r="AX605" s="57"/>
      <c r="AY605" s="57"/>
      <c r="AZ605" s="57"/>
      <c r="BA605" s="57"/>
      <c r="BB605" s="57"/>
      <c r="BC605" s="57"/>
      <c r="BD605" s="57"/>
      <c r="BE605" s="57"/>
    </row>
    <row r="606" spans="1:57" ht="24.75" hidden="1" customHeight="1">
      <c r="A606" s="57"/>
      <c r="B606" s="141" t="s">
        <v>655</v>
      </c>
      <c r="C606" s="141" t="s">
        <v>656</v>
      </c>
      <c r="D606" s="162"/>
      <c r="E606" s="33" t="s">
        <v>644</v>
      </c>
      <c r="F606" s="33" t="s">
        <v>380</v>
      </c>
      <c r="G606" s="33">
        <v>1</v>
      </c>
      <c r="H606" s="33" t="s">
        <v>26</v>
      </c>
      <c r="I606" s="33" t="s">
        <v>645</v>
      </c>
      <c r="J606" s="33"/>
      <c r="K606" s="33">
        <v>19</v>
      </c>
      <c r="L606" s="33">
        <v>5.2999999999999999E-2</v>
      </c>
      <c r="M606" s="33">
        <v>36</v>
      </c>
      <c r="N606" s="33"/>
      <c r="O606" s="33"/>
      <c r="P606" s="37"/>
      <c r="Q606" s="38" t="s">
        <v>20</v>
      </c>
      <c r="R606" s="34">
        <v>254.55</v>
      </c>
      <c r="S606" s="35">
        <f>R606*M606</f>
        <v>9163.8000000000011</v>
      </c>
      <c r="T606" s="36">
        <f>R606*(1-$C$13)</f>
        <v>254.55</v>
      </c>
      <c r="U606" s="36">
        <f>S606*(1-$C$13)</f>
        <v>9163.8000000000011</v>
      </c>
      <c r="V606" s="143">
        <v>0</v>
      </c>
      <c r="W606" s="144">
        <f>U606*V606</f>
        <v>0</v>
      </c>
      <c r="X606" s="144">
        <f t="shared" si="346"/>
        <v>0</v>
      </c>
      <c r="Y606" s="145">
        <f t="shared" si="347"/>
        <v>0</v>
      </c>
      <c r="Z606" s="145">
        <f t="shared" si="348"/>
        <v>0</v>
      </c>
      <c r="AA606" s="308"/>
      <c r="AB606" s="146">
        <v>0</v>
      </c>
      <c r="AC606" s="146"/>
      <c r="AD606" s="147"/>
      <c r="AE606" s="57"/>
      <c r="AF606" s="57"/>
      <c r="AG606" s="57"/>
      <c r="AH606" s="57"/>
      <c r="AI606" s="57"/>
      <c r="AJ606" s="57"/>
      <c r="AK606" s="57"/>
      <c r="AL606" s="57"/>
      <c r="AM606" s="57"/>
      <c r="AN606" s="57"/>
      <c r="AO606" s="57"/>
      <c r="AP606" s="57"/>
      <c r="AQ606" s="57"/>
      <c r="AR606" s="57"/>
      <c r="AS606" s="57"/>
      <c r="AT606" s="57"/>
      <c r="AU606" s="57"/>
      <c r="AV606" s="57"/>
      <c r="AW606" s="57"/>
      <c r="AX606" s="57"/>
      <c r="AY606" s="57"/>
      <c r="AZ606" s="57"/>
      <c r="BA606" s="57"/>
      <c r="BB606" s="57"/>
      <c r="BC606" s="57"/>
      <c r="BD606" s="57"/>
      <c r="BE606" s="57"/>
    </row>
    <row r="607" spans="1:57" ht="24.75" hidden="1" customHeight="1">
      <c r="A607" s="57"/>
      <c r="B607" s="141" t="s">
        <v>657</v>
      </c>
      <c r="C607" s="141" t="s">
        <v>658</v>
      </c>
      <c r="D607" s="162"/>
      <c r="E607" s="33" t="s">
        <v>644</v>
      </c>
      <c r="F607" s="33" t="s">
        <v>380</v>
      </c>
      <c r="G607" s="33">
        <v>1</v>
      </c>
      <c r="H607" s="33" t="s">
        <v>26</v>
      </c>
      <c r="I607" s="33" t="s">
        <v>645</v>
      </c>
      <c r="J607" s="33"/>
      <c r="K607" s="33">
        <v>19</v>
      </c>
      <c r="L607" s="33">
        <v>5.2999999999999999E-2</v>
      </c>
      <c r="M607" s="33">
        <v>36</v>
      </c>
      <c r="N607" s="33"/>
      <c r="O607" s="33"/>
      <c r="P607" s="37"/>
      <c r="Q607" s="38" t="s">
        <v>20</v>
      </c>
      <c r="R607" s="34">
        <v>254.55</v>
      </c>
      <c r="S607" s="35">
        <f>R607*M607</f>
        <v>9163.8000000000011</v>
      </c>
      <c r="T607" s="36">
        <f>R607*(1-$C$13)</f>
        <v>254.55</v>
      </c>
      <c r="U607" s="36">
        <f>S607*(1-$C$13)</f>
        <v>9163.8000000000011</v>
      </c>
      <c r="V607" s="143">
        <v>0</v>
      </c>
      <c r="W607" s="144">
        <f>U607*V607</f>
        <v>0</v>
      </c>
      <c r="X607" s="144">
        <f t="shared" si="346"/>
        <v>0</v>
      </c>
      <c r="Y607" s="145">
        <f t="shared" si="347"/>
        <v>0</v>
      </c>
      <c r="Z607" s="145">
        <f t="shared" si="348"/>
        <v>0</v>
      </c>
      <c r="AA607" s="308"/>
      <c r="AB607" s="146">
        <v>0</v>
      </c>
      <c r="AC607" s="146"/>
      <c r="AD607" s="147"/>
      <c r="AE607" s="57"/>
      <c r="AF607" s="57"/>
      <c r="AG607" s="57"/>
      <c r="AH607" s="57"/>
      <c r="AI607" s="57"/>
      <c r="AJ607" s="57"/>
      <c r="AK607" s="57"/>
      <c r="AL607" s="57"/>
      <c r="AM607" s="57"/>
      <c r="AN607" s="57"/>
      <c r="AO607" s="57"/>
      <c r="AP607" s="57"/>
      <c r="AQ607" s="57"/>
      <c r="AR607" s="57"/>
      <c r="AS607" s="57"/>
      <c r="AT607" s="57"/>
      <c r="AU607" s="57"/>
      <c r="AV607" s="57"/>
      <c r="AW607" s="57"/>
      <c r="AX607" s="57"/>
      <c r="AY607" s="57"/>
      <c r="AZ607" s="57"/>
      <c r="BA607" s="57"/>
      <c r="BB607" s="57"/>
      <c r="BC607" s="57"/>
      <c r="BD607" s="57"/>
      <c r="BE607" s="57"/>
    </row>
    <row r="608" spans="1:57" ht="24.75" hidden="1" customHeight="1">
      <c r="A608" s="57"/>
      <c r="B608" s="206"/>
      <c r="C608" s="207" t="s">
        <v>659</v>
      </c>
      <c r="D608" s="9"/>
      <c r="E608" s="297"/>
      <c r="F608" s="297"/>
      <c r="G608" s="297"/>
      <c r="H608" s="297"/>
      <c r="I608" s="297"/>
      <c r="J608" s="297"/>
      <c r="K608" s="297"/>
      <c r="L608" s="297"/>
      <c r="M608" s="297"/>
      <c r="N608" s="297"/>
      <c r="O608" s="297"/>
      <c r="P608" s="49"/>
      <c r="Q608" s="297"/>
      <c r="R608" s="299"/>
      <c r="S608" s="299"/>
      <c r="T608" s="50"/>
      <c r="U608" s="50"/>
      <c r="V608" s="9"/>
      <c r="W608" s="9"/>
      <c r="X608" s="144">
        <f t="shared" si="346"/>
        <v>0</v>
      </c>
      <c r="Y608" s="145">
        <f t="shared" si="347"/>
        <v>0</v>
      </c>
      <c r="Z608" s="145">
        <f t="shared" si="348"/>
        <v>0</v>
      </c>
      <c r="AA608" s="211"/>
      <c r="AB608" s="146">
        <v>0</v>
      </c>
      <c r="AC608" s="146"/>
      <c r="AD608" s="147"/>
      <c r="AE608" s="57"/>
      <c r="AF608" s="57"/>
      <c r="AG608" s="57"/>
      <c r="AH608" s="57"/>
      <c r="AI608" s="57"/>
      <c r="AJ608" s="57"/>
      <c r="AK608" s="57"/>
      <c r="AL608" s="57"/>
      <c r="AM608" s="57"/>
      <c r="AN608" s="57"/>
      <c r="AO608" s="57"/>
      <c r="AP608" s="57"/>
      <c r="AQ608" s="57"/>
      <c r="AR608" s="57"/>
      <c r="AS608" s="57"/>
      <c r="AT608" s="57"/>
      <c r="AU608" s="57"/>
      <c r="AV608" s="57"/>
      <c r="AW608" s="57"/>
      <c r="AX608" s="57"/>
      <c r="AY608" s="57"/>
      <c r="AZ608" s="57"/>
      <c r="BA608" s="57"/>
      <c r="BB608" s="57"/>
      <c r="BC608" s="57"/>
      <c r="BD608" s="57"/>
      <c r="BE608" s="57"/>
    </row>
    <row r="609" spans="1:57" ht="24.75" hidden="1" customHeight="1">
      <c r="A609" s="57"/>
      <c r="B609" s="141" t="s">
        <v>660</v>
      </c>
      <c r="C609" s="141" t="s">
        <v>1047</v>
      </c>
      <c r="D609" s="162"/>
      <c r="E609" s="33" t="s">
        <v>644</v>
      </c>
      <c r="F609" s="33" t="s">
        <v>380</v>
      </c>
      <c r="G609" s="33">
        <v>1</v>
      </c>
      <c r="H609" s="33" t="s">
        <v>26</v>
      </c>
      <c r="I609" s="33" t="s">
        <v>645</v>
      </c>
      <c r="J609" s="33"/>
      <c r="K609" s="33">
        <v>19</v>
      </c>
      <c r="L609" s="33">
        <v>5.2999999999999999E-2</v>
      </c>
      <c r="M609" s="33">
        <v>36</v>
      </c>
      <c r="N609" s="33"/>
      <c r="O609" s="33"/>
      <c r="P609" s="37"/>
      <c r="Q609" s="38" t="s">
        <v>20</v>
      </c>
      <c r="R609" s="34">
        <v>264.45999999999998</v>
      </c>
      <c r="S609" s="35">
        <f>R609*M609</f>
        <v>9520.56</v>
      </c>
      <c r="T609" s="36">
        <f>R609*(1-$C$13)</f>
        <v>264.45999999999998</v>
      </c>
      <c r="U609" s="36">
        <f>S609*(1-$C$13)</f>
        <v>9520.56</v>
      </c>
      <c r="V609" s="143">
        <v>0</v>
      </c>
      <c r="W609" s="144">
        <f>U609*V609</f>
        <v>0</v>
      </c>
      <c r="X609" s="144">
        <f t="shared" si="346"/>
        <v>0</v>
      </c>
      <c r="Y609" s="145">
        <f t="shared" si="347"/>
        <v>0</v>
      </c>
      <c r="Z609" s="145">
        <f t="shared" si="348"/>
        <v>0</v>
      </c>
      <c r="AA609" s="211"/>
      <c r="AB609" s="146">
        <v>0</v>
      </c>
      <c r="AC609" s="146"/>
      <c r="AD609" s="147"/>
      <c r="AE609" s="57"/>
      <c r="AF609" s="57"/>
      <c r="AG609" s="57"/>
      <c r="AH609" s="57"/>
      <c r="AI609" s="57"/>
      <c r="AJ609" s="57"/>
      <c r="AK609" s="57"/>
      <c r="AL609" s="57"/>
      <c r="AM609" s="57"/>
      <c r="AN609" s="57"/>
      <c r="AO609" s="57"/>
      <c r="AP609" s="57"/>
      <c r="AQ609" s="57"/>
      <c r="AR609" s="57"/>
      <c r="AS609" s="57"/>
      <c r="AT609" s="57"/>
      <c r="AU609" s="57"/>
      <c r="AV609" s="57"/>
      <c r="AW609" s="57"/>
      <c r="AX609" s="57"/>
      <c r="AY609" s="57"/>
      <c r="AZ609" s="57"/>
      <c r="BA609" s="57"/>
      <c r="BB609" s="57"/>
      <c r="BC609" s="57"/>
      <c r="BD609" s="57"/>
      <c r="BE609" s="57"/>
    </row>
    <row r="610" spans="1:57" ht="24.75" hidden="1" customHeight="1">
      <c r="A610" s="57"/>
      <c r="B610" s="206"/>
      <c r="C610" s="207" t="s">
        <v>572</v>
      </c>
      <c r="D610" s="208"/>
      <c r="E610" s="297"/>
      <c r="F610" s="297"/>
      <c r="G610" s="297"/>
      <c r="H610" s="297"/>
      <c r="I610" s="297"/>
      <c r="J610" s="297"/>
      <c r="K610" s="297"/>
      <c r="L610" s="297"/>
      <c r="M610" s="297"/>
      <c r="N610" s="297"/>
      <c r="O610" s="297"/>
      <c r="P610" s="49"/>
      <c r="Q610" s="297"/>
      <c r="R610" s="299"/>
      <c r="S610" s="299"/>
      <c r="T610" s="50"/>
      <c r="U610" s="50"/>
      <c r="V610" s="9"/>
      <c r="W610" s="9"/>
      <c r="X610" s="144">
        <f t="shared" si="346"/>
        <v>0</v>
      </c>
      <c r="Y610" s="145">
        <f t="shared" si="347"/>
        <v>0</v>
      </c>
      <c r="Z610" s="145">
        <f t="shared" si="348"/>
        <v>0</v>
      </c>
      <c r="AA610" s="211"/>
      <c r="AB610" s="146">
        <v>0</v>
      </c>
      <c r="AC610" s="146"/>
      <c r="AD610" s="147"/>
      <c r="AE610" s="57"/>
      <c r="AF610" s="57"/>
      <c r="AG610" s="57"/>
      <c r="AH610" s="57"/>
      <c r="AI610" s="57"/>
      <c r="AJ610" s="57"/>
      <c r="AK610" s="57"/>
      <c r="AL610" s="57"/>
      <c r="AM610" s="57"/>
      <c r="AN610" s="57"/>
      <c r="AO610" s="57"/>
      <c r="AP610" s="57"/>
      <c r="AQ610" s="57"/>
      <c r="AR610" s="57"/>
      <c r="AS610" s="57"/>
      <c r="AT610" s="57"/>
      <c r="AU610" s="57"/>
      <c r="AV610" s="57"/>
      <c r="AW610" s="57"/>
      <c r="AX610" s="57"/>
      <c r="AY610" s="57"/>
      <c r="AZ610" s="57"/>
      <c r="BA610" s="57"/>
      <c r="BB610" s="57"/>
      <c r="BC610" s="57"/>
      <c r="BD610" s="57"/>
      <c r="BE610" s="57"/>
    </row>
    <row r="611" spans="1:57" ht="24.75" hidden="1" customHeight="1">
      <c r="A611" s="57"/>
      <c r="B611" s="141" t="s">
        <v>661</v>
      </c>
      <c r="C611" s="141" t="s">
        <v>1048</v>
      </c>
      <c r="D611" s="162"/>
      <c r="E611" s="33" t="s">
        <v>644</v>
      </c>
      <c r="F611" s="33" t="s">
        <v>380</v>
      </c>
      <c r="G611" s="33">
        <v>1</v>
      </c>
      <c r="H611" s="33" t="s">
        <v>26</v>
      </c>
      <c r="I611" s="33" t="s">
        <v>645</v>
      </c>
      <c r="J611" s="33"/>
      <c r="K611" s="33">
        <v>19</v>
      </c>
      <c r="L611" s="33">
        <v>5.2999999999999999E-2</v>
      </c>
      <c r="M611" s="33">
        <v>36</v>
      </c>
      <c r="N611" s="33"/>
      <c r="O611" s="33"/>
      <c r="P611" s="37"/>
      <c r="Q611" s="38" t="s">
        <v>27</v>
      </c>
      <c r="R611" s="34">
        <v>271.89999999999998</v>
      </c>
      <c r="S611" s="35">
        <f>R611*M611</f>
        <v>9788.4</v>
      </c>
      <c r="T611" s="36">
        <f t="shared" ref="T611:U613" si="351">R611*(1-$C$13)</f>
        <v>271.89999999999998</v>
      </c>
      <c r="U611" s="36">
        <f t="shared" si="351"/>
        <v>9788.4</v>
      </c>
      <c r="V611" s="143">
        <v>0</v>
      </c>
      <c r="W611" s="144">
        <f>U611*V611</f>
        <v>0</v>
      </c>
      <c r="X611" s="144">
        <f t="shared" si="346"/>
        <v>0</v>
      </c>
      <c r="Y611" s="145">
        <f t="shared" si="347"/>
        <v>0</v>
      </c>
      <c r="Z611" s="145">
        <f t="shared" si="348"/>
        <v>0</v>
      </c>
      <c r="AA611" s="211"/>
      <c r="AB611" s="146">
        <v>0</v>
      </c>
      <c r="AC611" s="146"/>
      <c r="AD611" s="147"/>
      <c r="AE611" s="57"/>
      <c r="AF611" s="57"/>
      <c r="AG611" s="57"/>
      <c r="AH611" s="57"/>
      <c r="AI611" s="57"/>
      <c r="AJ611" s="57"/>
      <c r="AK611" s="57"/>
      <c r="AL611" s="57"/>
      <c r="AM611" s="57"/>
      <c r="AN611" s="57"/>
      <c r="AO611" s="57"/>
      <c r="AP611" s="57"/>
      <c r="AQ611" s="57"/>
      <c r="AR611" s="57"/>
      <c r="AS611" s="57"/>
      <c r="AT611" s="57"/>
      <c r="AU611" s="57"/>
      <c r="AV611" s="57"/>
      <c r="AW611" s="57"/>
      <c r="AX611" s="57"/>
      <c r="AY611" s="57"/>
      <c r="AZ611" s="57"/>
      <c r="BA611" s="57"/>
      <c r="BB611" s="57"/>
      <c r="BC611" s="57"/>
      <c r="BD611" s="57"/>
      <c r="BE611" s="57"/>
    </row>
    <row r="612" spans="1:57" ht="24.75" hidden="1" customHeight="1">
      <c r="A612" s="57"/>
      <c r="B612" s="141" t="s">
        <v>662</v>
      </c>
      <c r="C612" s="141" t="s">
        <v>1049</v>
      </c>
      <c r="D612" s="162"/>
      <c r="E612" s="33" t="s">
        <v>644</v>
      </c>
      <c r="F612" s="33" t="s">
        <v>380</v>
      </c>
      <c r="G612" s="33">
        <v>1</v>
      </c>
      <c r="H612" s="33" t="s">
        <v>26</v>
      </c>
      <c r="I612" s="33" t="s">
        <v>645</v>
      </c>
      <c r="J612" s="33"/>
      <c r="K612" s="33">
        <v>19</v>
      </c>
      <c r="L612" s="33">
        <v>5.2999999999999999E-2</v>
      </c>
      <c r="M612" s="33">
        <v>36</v>
      </c>
      <c r="N612" s="33"/>
      <c r="O612" s="33"/>
      <c r="P612" s="37"/>
      <c r="Q612" s="38" t="s">
        <v>27</v>
      </c>
      <c r="R612" s="34">
        <v>266.12</v>
      </c>
      <c r="S612" s="35">
        <f>R612*M612</f>
        <v>9580.32</v>
      </c>
      <c r="T612" s="36">
        <f t="shared" si="351"/>
        <v>266.12</v>
      </c>
      <c r="U612" s="36">
        <f t="shared" si="351"/>
        <v>9580.32</v>
      </c>
      <c r="V612" s="143">
        <v>0</v>
      </c>
      <c r="W612" s="144">
        <f>U612*V612</f>
        <v>0</v>
      </c>
      <c r="X612" s="144">
        <f t="shared" si="346"/>
        <v>0</v>
      </c>
      <c r="Y612" s="145">
        <f t="shared" si="347"/>
        <v>0</v>
      </c>
      <c r="Z612" s="145">
        <f t="shared" si="348"/>
        <v>0</v>
      </c>
      <c r="AA612" s="211"/>
      <c r="AB612" s="146">
        <v>0</v>
      </c>
      <c r="AC612" s="146"/>
      <c r="AD612" s="147"/>
      <c r="AE612" s="57"/>
      <c r="AF612" s="57"/>
      <c r="AG612" s="57"/>
      <c r="AH612" s="57"/>
      <c r="AI612" s="57"/>
      <c r="AJ612" s="57"/>
      <c r="AK612" s="57"/>
      <c r="AL612" s="57"/>
      <c r="AM612" s="57"/>
      <c r="AN612" s="57"/>
      <c r="AO612" s="57"/>
      <c r="AP612" s="57"/>
      <c r="AQ612" s="57"/>
      <c r="AR612" s="57"/>
      <c r="AS612" s="57"/>
      <c r="AT612" s="57"/>
      <c r="AU612" s="57"/>
      <c r="AV612" s="57"/>
      <c r="AW612" s="57"/>
      <c r="AX612" s="57"/>
      <c r="AY612" s="57"/>
      <c r="AZ612" s="57"/>
      <c r="BA612" s="57"/>
      <c r="BB612" s="57"/>
      <c r="BC612" s="57"/>
      <c r="BD612" s="57"/>
      <c r="BE612" s="57"/>
    </row>
    <row r="613" spans="1:57" ht="24.75" hidden="1" customHeight="1">
      <c r="A613" s="57"/>
      <c r="B613" s="141" t="s">
        <v>663</v>
      </c>
      <c r="C613" s="141" t="s">
        <v>1050</v>
      </c>
      <c r="D613" s="162"/>
      <c r="E613" s="33" t="s">
        <v>644</v>
      </c>
      <c r="F613" s="33" t="s">
        <v>380</v>
      </c>
      <c r="G613" s="33">
        <v>1</v>
      </c>
      <c r="H613" s="33" t="s">
        <v>26</v>
      </c>
      <c r="I613" s="33" t="s">
        <v>645</v>
      </c>
      <c r="J613" s="33"/>
      <c r="K613" s="33">
        <v>18</v>
      </c>
      <c r="L613" s="33">
        <v>0.05</v>
      </c>
      <c r="M613" s="33">
        <v>36</v>
      </c>
      <c r="N613" s="33"/>
      <c r="O613" s="33"/>
      <c r="P613" s="37"/>
      <c r="Q613" s="38" t="s">
        <v>20</v>
      </c>
      <c r="R613" s="34">
        <v>241.32</v>
      </c>
      <c r="S613" s="35">
        <f>R613*M613</f>
        <v>8687.52</v>
      </c>
      <c r="T613" s="36">
        <f t="shared" si="351"/>
        <v>241.32</v>
      </c>
      <c r="U613" s="36">
        <f t="shared" si="351"/>
        <v>8687.52</v>
      </c>
      <c r="V613" s="143">
        <v>0</v>
      </c>
      <c r="W613" s="144">
        <f>U613*V613</f>
        <v>0</v>
      </c>
      <c r="X613" s="144">
        <f t="shared" si="346"/>
        <v>0</v>
      </c>
      <c r="Y613" s="145">
        <f t="shared" si="347"/>
        <v>0</v>
      </c>
      <c r="Z613" s="145">
        <f t="shared" si="348"/>
        <v>0</v>
      </c>
      <c r="AA613" s="211"/>
      <c r="AB613" s="146">
        <v>0</v>
      </c>
      <c r="AC613" s="146"/>
      <c r="AD613" s="147"/>
      <c r="AE613" s="57"/>
      <c r="AF613" s="57"/>
      <c r="AG613" s="57"/>
      <c r="AH613" s="57"/>
      <c r="AI613" s="57"/>
      <c r="AJ613" s="57"/>
      <c r="AK613" s="57"/>
      <c r="AL613" s="57"/>
      <c r="AM613" s="57"/>
      <c r="AN613" s="57"/>
      <c r="AO613" s="57"/>
      <c r="AP613" s="57"/>
      <c r="AQ613" s="57"/>
      <c r="AR613" s="57"/>
      <c r="AS613" s="57"/>
      <c r="AT613" s="57"/>
      <c r="AU613" s="57"/>
      <c r="AV613" s="57"/>
      <c r="AW613" s="57"/>
      <c r="AX613" s="57"/>
      <c r="AY613" s="57"/>
      <c r="AZ613" s="57"/>
      <c r="BA613" s="57"/>
      <c r="BB613" s="57"/>
      <c r="BC613" s="57"/>
      <c r="BD613" s="57"/>
      <c r="BE613" s="57"/>
    </row>
    <row r="614" spans="1:57" ht="24.75" hidden="1" customHeight="1">
      <c r="A614" s="57"/>
      <c r="B614" s="206"/>
      <c r="C614" s="207" t="s">
        <v>664</v>
      </c>
      <c r="D614" s="9"/>
      <c r="E614" s="297"/>
      <c r="F614" s="297"/>
      <c r="G614" s="297"/>
      <c r="H614" s="297"/>
      <c r="I614" s="297"/>
      <c r="J614" s="297"/>
      <c r="K614" s="297"/>
      <c r="L614" s="297"/>
      <c r="M614" s="297"/>
      <c r="N614" s="297"/>
      <c r="O614" s="297"/>
      <c r="P614" s="49"/>
      <c r="Q614" s="297"/>
      <c r="R614" s="299"/>
      <c r="S614" s="299"/>
      <c r="T614" s="50"/>
      <c r="U614" s="50"/>
      <c r="V614" s="9"/>
      <c r="W614" s="9"/>
      <c r="X614" s="144">
        <f t="shared" si="346"/>
        <v>0</v>
      </c>
      <c r="Y614" s="145">
        <f t="shared" si="347"/>
        <v>0</v>
      </c>
      <c r="Z614" s="145">
        <f t="shared" si="348"/>
        <v>0</v>
      </c>
      <c r="AA614" s="307"/>
      <c r="AB614" s="172">
        <v>0</v>
      </c>
      <c r="AC614" s="146"/>
      <c r="AD614" s="147"/>
      <c r="AE614" s="57"/>
      <c r="AF614" s="57"/>
      <c r="AG614" s="57"/>
      <c r="AH614" s="57"/>
      <c r="AI614" s="57"/>
      <c r="AJ614" s="57"/>
      <c r="AK614" s="57"/>
      <c r="AL614" s="57"/>
      <c r="AM614" s="57"/>
      <c r="AN614" s="57"/>
      <c r="AO614" s="57"/>
      <c r="AP614" s="57"/>
      <c r="AQ614" s="57"/>
      <c r="AR614" s="57"/>
      <c r="AS614" s="57"/>
      <c r="AT614" s="57"/>
      <c r="AU614" s="57"/>
      <c r="AV614" s="57"/>
      <c r="AW614" s="57"/>
      <c r="AX614" s="57"/>
      <c r="AY614" s="57"/>
      <c r="AZ614" s="57"/>
      <c r="BA614" s="57"/>
      <c r="BB614" s="57"/>
      <c r="BC614" s="57"/>
      <c r="BD614" s="57"/>
      <c r="BE614" s="57"/>
    </row>
    <row r="615" spans="1:57" ht="24.75" hidden="1" customHeight="1">
      <c r="A615" s="57"/>
      <c r="B615" s="141" t="s">
        <v>665</v>
      </c>
      <c r="C615" s="141" t="s">
        <v>1051</v>
      </c>
      <c r="D615" s="162"/>
      <c r="E615" s="33" t="s">
        <v>644</v>
      </c>
      <c r="F615" s="33" t="s">
        <v>380</v>
      </c>
      <c r="G615" s="33">
        <v>1</v>
      </c>
      <c r="H615" s="33" t="s">
        <v>26</v>
      </c>
      <c r="I615" s="33" t="s">
        <v>645</v>
      </c>
      <c r="J615" s="33"/>
      <c r="K615" s="33">
        <v>18</v>
      </c>
      <c r="L615" s="33">
        <v>5.7000000000000002E-2</v>
      </c>
      <c r="M615" s="33">
        <v>36</v>
      </c>
      <c r="N615" s="33"/>
      <c r="O615" s="33"/>
      <c r="P615" s="37"/>
      <c r="Q615" s="38" t="s">
        <v>20</v>
      </c>
      <c r="R615" s="34">
        <v>241.32</v>
      </c>
      <c r="S615" s="35">
        <f>R615*M615</f>
        <v>8687.52</v>
      </c>
      <c r="T615" s="36">
        <f>R615*(1-$C$13)</f>
        <v>241.32</v>
      </c>
      <c r="U615" s="36">
        <f>S615*(1-$C$13)</f>
        <v>8687.52</v>
      </c>
      <c r="V615" s="143">
        <v>0</v>
      </c>
      <c r="W615" s="144">
        <f>U615*V615</f>
        <v>0</v>
      </c>
      <c r="X615" s="144">
        <f t="shared" si="346"/>
        <v>0</v>
      </c>
      <c r="Y615" s="145">
        <f t="shared" si="347"/>
        <v>0</v>
      </c>
      <c r="Z615" s="145">
        <f t="shared" si="348"/>
        <v>0</v>
      </c>
      <c r="AA615" s="211"/>
      <c r="AB615" s="146">
        <v>0</v>
      </c>
      <c r="AC615" s="146"/>
      <c r="AD615" s="147"/>
      <c r="AE615" s="57"/>
      <c r="AF615" s="57"/>
      <c r="AG615" s="57"/>
      <c r="AH615" s="57"/>
      <c r="AI615" s="57"/>
      <c r="AJ615" s="57"/>
      <c r="AK615" s="57"/>
      <c r="AL615" s="57"/>
      <c r="AM615" s="57"/>
      <c r="AN615" s="57"/>
      <c r="AO615" s="57"/>
      <c r="AP615" s="57"/>
      <c r="AQ615" s="57"/>
      <c r="AR615" s="57"/>
      <c r="AS615" s="57"/>
      <c r="AT615" s="57"/>
      <c r="AU615" s="57"/>
      <c r="AV615" s="57"/>
      <c r="AW615" s="57"/>
      <c r="AX615" s="57"/>
      <c r="AY615" s="57"/>
      <c r="AZ615" s="57"/>
      <c r="BA615" s="57"/>
      <c r="BB615" s="57"/>
      <c r="BC615" s="57"/>
      <c r="BD615" s="57"/>
      <c r="BE615" s="57"/>
    </row>
    <row r="616" spans="1:57" ht="24.75" hidden="1" customHeight="1">
      <c r="A616" s="57"/>
      <c r="B616" s="141" t="s">
        <v>666</v>
      </c>
      <c r="C616" s="141" t="s">
        <v>1052</v>
      </c>
      <c r="D616" s="162"/>
      <c r="E616" s="33" t="s">
        <v>644</v>
      </c>
      <c r="F616" s="33" t="s">
        <v>380</v>
      </c>
      <c r="G616" s="33">
        <v>1</v>
      </c>
      <c r="H616" s="33" t="s">
        <v>26</v>
      </c>
      <c r="I616" s="33" t="s">
        <v>645</v>
      </c>
      <c r="J616" s="33"/>
      <c r="K616" s="33">
        <v>18</v>
      </c>
      <c r="L616" s="33">
        <v>5.7000000000000002E-2</v>
      </c>
      <c r="M616" s="33">
        <v>36</v>
      </c>
      <c r="N616" s="33"/>
      <c r="O616" s="33"/>
      <c r="P616" s="37"/>
      <c r="Q616" s="38" t="s">
        <v>20</v>
      </c>
      <c r="R616" s="34">
        <v>242.98</v>
      </c>
      <c r="S616" s="35">
        <f>R616*M616</f>
        <v>8747.2799999999988</v>
      </c>
      <c r="T616" s="36">
        <f>R616*(1-$C$13)</f>
        <v>242.98</v>
      </c>
      <c r="U616" s="36">
        <f>S616*(1-$C$13)</f>
        <v>8747.2799999999988</v>
      </c>
      <c r="V616" s="143">
        <v>0</v>
      </c>
      <c r="W616" s="144">
        <f>U616*V616</f>
        <v>0</v>
      </c>
      <c r="X616" s="144">
        <f t="shared" si="346"/>
        <v>0</v>
      </c>
      <c r="Y616" s="145">
        <f t="shared" si="347"/>
        <v>0</v>
      </c>
      <c r="Z616" s="145">
        <f t="shared" si="348"/>
        <v>0</v>
      </c>
      <c r="AA616" s="211"/>
      <c r="AB616" s="146">
        <v>0</v>
      </c>
      <c r="AC616" s="146"/>
      <c r="AD616" s="147"/>
      <c r="AE616" s="57"/>
      <c r="AF616" s="57"/>
      <c r="AG616" s="57"/>
      <c r="AH616" s="57"/>
      <c r="AI616" s="57"/>
      <c r="AJ616" s="57"/>
      <c r="AK616" s="57"/>
      <c r="AL616" s="57"/>
      <c r="AM616" s="57"/>
      <c r="AN616" s="57"/>
      <c r="AO616" s="57"/>
      <c r="AP616" s="57"/>
      <c r="AQ616" s="57"/>
      <c r="AR616" s="57"/>
      <c r="AS616" s="57"/>
      <c r="AT616" s="57"/>
      <c r="AU616" s="57"/>
      <c r="AV616" s="57"/>
      <c r="AW616" s="57"/>
      <c r="AX616" s="57"/>
      <c r="AY616" s="57"/>
      <c r="AZ616" s="57"/>
      <c r="BA616" s="57"/>
      <c r="BB616" s="57"/>
      <c r="BC616" s="57"/>
      <c r="BD616" s="57"/>
      <c r="BE616" s="57"/>
    </row>
    <row r="617" spans="1:57" ht="24.75" hidden="1" customHeight="1">
      <c r="A617" s="57"/>
      <c r="B617" s="206"/>
      <c r="C617" s="207" t="s">
        <v>667</v>
      </c>
      <c r="D617" s="9"/>
      <c r="E617" s="297"/>
      <c r="F617" s="297"/>
      <c r="G617" s="297"/>
      <c r="H617" s="297"/>
      <c r="I617" s="297"/>
      <c r="J617" s="297"/>
      <c r="K617" s="297"/>
      <c r="L617" s="297"/>
      <c r="M617" s="297"/>
      <c r="N617" s="297"/>
      <c r="O617" s="297"/>
      <c r="P617" s="49"/>
      <c r="Q617" s="297"/>
      <c r="R617" s="299"/>
      <c r="S617" s="299"/>
      <c r="T617" s="50"/>
      <c r="U617" s="50"/>
      <c r="V617" s="9"/>
      <c r="W617" s="9"/>
      <c r="X617" s="144">
        <f t="shared" si="346"/>
        <v>0</v>
      </c>
      <c r="Y617" s="145">
        <f t="shared" si="347"/>
        <v>0</v>
      </c>
      <c r="Z617" s="145">
        <f t="shared" si="348"/>
        <v>0</v>
      </c>
      <c r="AA617" s="219"/>
      <c r="AB617" s="146">
        <v>0</v>
      </c>
      <c r="AC617" s="146"/>
      <c r="AD617" s="147"/>
      <c r="AE617" s="57"/>
      <c r="AF617" s="57"/>
      <c r="AG617" s="57"/>
      <c r="AH617" s="57"/>
      <c r="AI617" s="57"/>
      <c r="AJ617" s="57"/>
      <c r="AK617" s="57"/>
      <c r="AL617" s="57"/>
      <c r="AM617" s="57"/>
      <c r="AN617" s="57"/>
      <c r="AO617" s="57"/>
      <c r="AP617" s="57"/>
      <c r="AQ617" s="57"/>
      <c r="AR617" s="57"/>
      <c r="AS617" s="57"/>
      <c r="AT617" s="57"/>
      <c r="AU617" s="57"/>
      <c r="AV617" s="57"/>
      <c r="AW617" s="57"/>
      <c r="AX617" s="57"/>
      <c r="AY617" s="57"/>
      <c r="AZ617" s="57"/>
      <c r="BA617" s="57"/>
      <c r="BB617" s="57"/>
      <c r="BC617" s="57"/>
      <c r="BD617" s="57"/>
      <c r="BE617" s="57"/>
    </row>
    <row r="618" spans="1:57" ht="24.75" hidden="1" customHeight="1">
      <c r="A618" s="57"/>
      <c r="B618" s="141" t="s">
        <v>668</v>
      </c>
      <c r="C618" s="141" t="s">
        <v>1053</v>
      </c>
      <c r="D618" s="162"/>
      <c r="E618" s="33" t="s">
        <v>644</v>
      </c>
      <c r="F618" s="33" t="s">
        <v>380</v>
      </c>
      <c r="G618" s="33">
        <v>1</v>
      </c>
      <c r="H618" s="33" t="s">
        <v>26</v>
      </c>
      <c r="I618" s="33" t="s">
        <v>645</v>
      </c>
      <c r="J618" s="33"/>
      <c r="K618" s="33">
        <v>19</v>
      </c>
      <c r="L618" s="33">
        <v>5.2999999999999999E-2</v>
      </c>
      <c r="M618" s="33">
        <v>36</v>
      </c>
      <c r="N618" s="33"/>
      <c r="O618" s="33"/>
      <c r="P618" s="37"/>
      <c r="Q618" s="38" t="s">
        <v>20</v>
      </c>
      <c r="R618" s="34">
        <v>293.39</v>
      </c>
      <c r="S618" s="35">
        <f>R618*M618</f>
        <v>10562.039999999999</v>
      </c>
      <c r="T618" s="36">
        <f t="shared" ref="T618:U620" si="352">R618*(1-$C$13)</f>
        <v>293.39</v>
      </c>
      <c r="U618" s="36">
        <f t="shared" si="352"/>
        <v>10562.039999999999</v>
      </c>
      <c r="V618" s="143">
        <v>0</v>
      </c>
      <c r="W618" s="144">
        <f>U618*V618</f>
        <v>0</v>
      </c>
      <c r="X618" s="144">
        <f t="shared" si="346"/>
        <v>0</v>
      </c>
      <c r="Y618" s="145">
        <f t="shared" si="347"/>
        <v>0</v>
      </c>
      <c r="Z618" s="145">
        <f t="shared" si="348"/>
        <v>0</v>
      </c>
      <c r="AA618" s="211"/>
      <c r="AB618" s="146">
        <v>0</v>
      </c>
      <c r="AC618" s="146"/>
      <c r="AD618" s="147"/>
      <c r="AE618" s="57"/>
      <c r="AF618" s="57"/>
      <c r="AG618" s="57"/>
      <c r="AH618" s="57"/>
      <c r="AI618" s="57"/>
      <c r="AJ618" s="57"/>
      <c r="AK618" s="57"/>
      <c r="AL618" s="57"/>
      <c r="AM618" s="57"/>
      <c r="AN618" s="57"/>
      <c r="AO618" s="57"/>
      <c r="AP618" s="57"/>
      <c r="AQ618" s="57"/>
      <c r="AR618" s="57"/>
      <c r="AS618" s="57"/>
      <c r="AT618" s="57"/>
      <c r="AU618" s="57"/>
      <c r="AV618" s="57"/>
      <c r="AW618" s="57"/>
      <c r="AX618" s="57"/>
      <c r="AY618" s="57"/>
      <c r="AZ618" s="57"/>
      <c r="BA618" s="57"/>
      <c r="BB618" s="57"/>
      <c r="BC618" s="57"/>
      <c r="BD618" s="57"/>
      <c r="BE618" s="57"/>
    </row>
    <row r="619" spans="1:57" ht="24.75" hidden="1" customHeight="1">
      <c r="A619" s="57"/>
      <c r="B619" s="141" t="s">
        <v>669</v>
      </c>
      <c r="C619" s="141" t="s">
        <v>1054</v>
      </c>
      <c r="D619" s="162"/>
      <c r="E619" s="33" t="s">
        <v>644</v>
      </c>
      <c r="F619" s="33" t="s">
        <v>380</v>
      </c>
      <c r="G619" s="33">
        <v>1</v>
      </c>
      <c r="H619" s="33" t="s">
        <v>26</v>
      </c>
      <c r="I619" s="33" t="s">
        <v>645</v>
      </c>
      <c r="J619" s="33"/>
      <c r="K619" s="33">
        <v>19</v>
      </c>
      <c r="L619" s="33">
        <v>5.2999999999999999E-2</v>
      </c>
      <c r="M619" s="33">
        <v>36</v>
      </c>
      <c r="N619" s="33"/>
      <c r="O619" s="33"/>
      <c r="P619" s="37"/>
      <c r="Q619" s="38" t="s">
        <v>20</v>
      </c>
      <c r="R619" s="34">
        <v>293.39</v>
      </c>
      <c r="S619" s="35">
        <f>R619*M619</f>
        <v>10562.039999999999</v>
      </c>
      <c r="T619" s="36">
        <f t="shared" si="352"/>
        <v>293.39</v>
      </c>
      <c r="U619" s="36">
        <f t="shared" si="352"/>
        <v>10562.039999999999</v>
      </c>
      <c r="V619" s="143">
        <v>0</v>
      </c>
      <c r="W619" s="144">
        <f>U619*V619</f>
        <v>0</v>
      </c>
      <c r="X619" s="144">
        <f t="shared" si="346"/>
        <v>0</v>
      </c>
      <c r="Y619" s="145">
        <f t="shared" si="347"/>
        <v>0</v>
      </c>
      <c r="Z619" s="145">
        <f t="shared" si="348"/>
        <v>0</v>
      </c>
      <c r="AA619" s="211"/>
      <c r="AB619" s="146">
        <v>0</v>
      </c>
      <c r="AC619" s="146"/>
      <c r="AD619" s="147"/>
      <c r="AE619" s="57"/>
      <c r="AF619" s="57"/>
      <c r="AG619" s="57"/>
      <c r="AH619" s="57"/>
      <c r="AI619" s="57"/>
      <c r="AJ619" s="57"/>
      <c r="AK619" s="57"/>
      <c r="AL619" s="57"/>
      <c r="AM619" s="57"/>
      <c r="AN619" s="57"/>
      <c r="AO619" s="57"/>
      <c r="AP619" s="57"/>
      <c r="AQ619" s="57"/>
      <c r="AR619" s="57"/>
      <c r="AS619" s="57"/>
      <c r="AT619" s="57"/>
      <c r="AU619" s="57"/>
      <c r="AV619" s="57"/>
      <c r="AW619" s="57"/>
      <c r="AX619" s="57"/>
      <c r="AY619" s="57"/>
      <c r="AZ619" s="57"/>
      <c r="BA619" s="57"/>
      <c r="BB619" s="57"/>
      <c r="BC619" s="57"/>
      <c r="BD619" s="57"/>
      <c r="BE619" s="57"/>
    </row>
    <row r="620" spans="1:57" ht="24.75" hidden="1" customHeight="1">
      <c r="A620" s="57"/>
      <c r="B620" s="141" t="s">
        <v>670</v>
      </c>
      <c r="C620" s="141" t="s">
        <v>1055</v>
      </c>
      <c r="D620" s="162"/>
      <c r="E620" s="33" t="s">
        <v>644</v>
      </c>
      <c r="F620" s="33" t="s">
        <v>380</v>
      </c>
      <c r="G620" s="33">
        <v>1</v>
      </c>
      <c r="H620" s="33" t="s">
        <v>26</v>
      </c>
      <c r="I620" s="33" t="s">
        <v>645</v>
      </c>
      <c r="J620" s="33"/>
      <c r="K620" s="33">
        <v>19</v>
      </c>
      <c r="L620" s="33">
        <v>5.2999999999999999E-2</v>
      </c>
      <c r="M620" s="33">
        <v>36</v>
      </c>
      <c r="N620" s="33"/>
      <c r="O620" s="33"/>
      <c r="P620" s="37"/>
      <c r="Q620" s="38" t="s">
        <v>20</v>
      </c>
      <c r="R620" s="34">
        <v>295.04000000000002</v>
      </c>
      <c r="S620" s="35">
        <f>R620*M620</f>
        <v>10621.44</v>
      </c>
      <c r="T620" s="36">
        <f t="shared" si="352"/>
        <v>295.04000000000002</v>
      </c>
      <c r="U620" s="36">
        <f t="shared" si="352"/>
        <v>10621.44</v>
      </c>
      <c r="V620" s="143">
        <v>0</v>
      </c>
      <c r="W620" s="144">
        <f>U620*V620</f>
        <v>0</v>
      </c>
      <c r="X620" s="144">
        <f t="shared" si="346"/>
        <v>0</v>
      </c>
      <c r="Y620" s="145">
        <f t="shared" si="347"/>
        <v>0</v>
      </c>
      <c r="Z620" s="145">
        <f t="shared" si="348"/>
        <v>0</v>
      </c>
      <c r="AA620" s="211"/>
      <c r="AB620" s="146">
        <v>0</v>
      </c>
      <c r="AC620" s="146"/>
      <c r="AD620" s="147"/>
      <c r="AE620" s="57"/>
      <c r="AF620" s="57"/>
      <c r="AG620" s="57"/>
      <c r="AH620" s="57"/>
      <c r="AI620" s="57"/>
      <c r="AJ620" s="57"/>
      <c r="AK620" s="57"/>
      <c r="AL620" s="57"/>
      <c r="AM620" s="57"/>
      <c r="AN620" s="57"/>
      <c r="AO620" s="57"/>
      <c r="AP620" s="57"/>
      <c r="AQ620" s="57"/>
      <c r="AR620" s="57"/>
      <c r="AS620" s="57"/>
      <c r="AT620" s="57"/>
      <c r="AU620" s="57"/>
      <c r="AV620" s="57"/>
      <c r="AW620" s="57"/>
      <c r="AX620" s="57"/>
      <c r="AY620" s="57"/>
      <c r="AZ620" s="57"/>
      <c r="BA620" s="57"/>
      <c r="BB620" s="57"/>
      <c r="BC620" s="57"/>
      <c r="BD620" s="57"/>
      <c r="BE620" s="57"/>
    </row>
    <row r="621" spans="1:57" ht="24.75" hidden="1" customHeight="1">
      <c r="A621" s="57"/>
      <c r="B621" s="206"/>
      <c r="C621" s="207" t="s">
        <v>671</v>
      </c>
      <c r="D621" s="208"/>
      <c r="E621" s="297"/>
      <c r="F621" s="297"/>
      <c r="G621" s="297"/>
      <c r="H621" s="297"/>
      <c r="I621" s="297"/>
      <c r="J621" s="297"/>
      <c r="K621" s="297"/>
      <c r="L621" s="297"/>
      <c r="M621" s="297"/>
      <c r="N621" s="297"/>
      <c r="O621" s="297"/>
      <c r="P621" s="49"/>
      <c r="Q621" s="297"/>
      <c r="R621" s="299"/>
      <c r="S621" s="299"/>
      <c r="T621" s="50"/>
      <c r="U621" s="50"/>
      <c r="V621" s="9"/>
      <c r="W621" s="9"/>
      <c r="X621" s="144">
        <f t="shared" si="346"/>
        <v>0</v>
      </c>
      <c r="Y621" s="145">
        <f t="shared" si="347"/>
        <v>0</v>
      </c>
      <c r="Z621" s="145">
        <f t="shared" si="348"/>
        <v>0</v>
      </c>
      <c r="AA621" s="211"/>
      <c r="AB621" s="146">
        <v>0</v>
      </c>
      <c r="AC621" s="146"/>
      <c r="AD621" s="147"/>
      <c r="AE621" s="57"/>
      <c r="AF621" s="57"/>
      <c r="AG621" s="57"/>
      <c r="AH621" s="57"/>
      <c r="AI621" s="57"/>
      <c r="AJ621" s="57"/>
      <c r="AK621" s="57"/>
      <c r="AL621" s="57"/>
      <c r="AM621" s="57"/>
      <c r="AN621" s="57"/>
      <c r="AO621" s="57"/>
      <c r="AP621" s="57"/>
      <c r="AQ621" s="57"/>
      <c r="AR621" s="57"/>
      <c r="AS621" s="57"/>
      <c r="AT621" s="57"/>
      <c r="AU621" s="57"/>
      <c r="AV621" s="57"/>
      <c r="AW621" s="57"/>
      <c r="AX621" s="57"/>
      <c r="AY621" s="57"/>
      <c r="AZ621" s="57"/>
      <c r="BA621" s="57"/>
      <c r="BB621" s="57"/>
      <c r="BC621" s="57"/>
      <c r="BD621" s="57"/>
      <c r="BE621" s="57"/>
    </row>
    <row r="622" spans="1:57" ht="24.75" hidden="1" customHeight="1">
      <c r="A622" s="57"/>
      <c r="B622" s="141" t="s">
        <v>672</v>
      </c>
      <c r="C622" s="141" t="s">
        <v>1056</v>
      </c>
      <c r="D622" s="162"/>
      <c r="E622" s="33" t="s">
        <v>644</v>
      </c>
      <c r="F622" s="33" t="s">
        <v>380</v>
      </c>
      <c r="G622" s="33">
        <v>1</v>
      </c>
      <c r="H622" s="33" t="s">
        <v>26</v>
      </c>
      <c r="I622" s="33" t="s">
        <v>645</v>
      </c>
      <c r="J622" s="33"/>
      <c r="K622" s="33">
        <v>19</v>
      </c>
      <c r="L622" s="33">
        <v>5.2999999999999999E-2</v>
      </c>
      <c r="M622" s="33">
        <v>36</v>
      </c>
      <c r="N622" s="33"/>
      <c r="O622" s="33"/>
      <c r="P622" s="37"/>
      <c r="Q622" s="38" t="s">
        <v>54</v>
      </c>
      <c r="R622" s="34">
        <v>264.45999999999998</v>
      </c>
      <c r="S622" s="35">
        <f>R622*M622</f>
        <v>9520.56</v>
      </c>
      <c r="T622" s="36">
        <f t="shared" ref="T622:U626" si="353">R622*(1-$C$13)</f>
        <v>264.45999999999998</v>
      </c>
      <c r="U622" s="36">
        <f t="shared" si="353"/>
        <v>9520.56</v>
      </c>
      <c r="V622" s="143">
        <v>0</v>
      </c>
      <c r="W622" s="144">
        <f>U622*V622</f>
        <v>0</v>
      </c>
      <c r="X622" s="144">
        <f t="shared" si="346"/>
        <v>0</v>
      </c>
      <c r="Y622" s="145">
        <f t="shared" si="347"/>
        <v>0</v>
      </c>
      <c r="Z622" s="145">
        <f t="shared" si="348"/>
        <v>0</v>
      </c>
      <c r="AA622" s="211"/>
      <c r="AB622" s="146">
        <v>0</v>
      </c>
      <c r="AC622" s="146"/>
      <c r="AD622" s="147"/>
      <c r="AE622" s="57"/>
      <c r="AF622" s="57"/>
      <c r="AG622" s="57"/>
      <c r="AH622" s="57"/>
      <c r="AI622" s="57"/>
      <c r="AJ622" s="57"/>
      <c r="AK622" s="57"/>
      <c r="AL622" s="57"/>
      <c r="AM622" s="57"/>
      <c r="AN622" s="57"/>
      <c r="AO622" s="57"/>
      <c r="AP622" s="57"/>
      <c r="AQ622" s="57"/>
      <c r="AR622" s="57"/>
      <c r="AS622" s="57"/>
      <c r="AT622" s="57"/>
      <c r="AU622" s="57"/>
      <c r="AV622" s="57"/>
      <c r="AW622" s="57"/>
      <c r="AX622" s="57"/>
      <c r="AY622" s="57"/>
      <c r="AZ622" s="57"/>
      <c r="BA622" s="57"/>
      <c r="BB622" s="57"/>
      <c r="BC622" s="57"/>
      <c r="BD622" s="57"/>
      <c r="BE622" s="57"/>
    </row>
    <row r="623" spans="1:57" ht="24.75" hidden="1" customHeight="1">
      <c r="A623" s="57"/>
      <c r="B623" s="141" t="s">
        <v>673</v>
      </c>
      <c r="C623" s="141" t="s">
        <v>1057</v>
      </c>
      <c r="D623" s="162"/>
      <c r="E623" s="33" t="s">
        <v>644</v>
      </c>
      <c r="F623" s="33" t="s">
        <v>380</v>
      </c>
      <c r="G623" s="33">
        <v>1</v>
      </c>
      <c r="H623" s="33" t="s">
        <v>26</v>
      </c>
      <c r="I623" s="33" t="s">
        <v>645</v>
      </c>
      <c r="J623" s="33"/>
      <c r="K623" s="33">
        <v>19</v>
      </c>
      <c r="L623" s="33">
        <v>5.2999999999999999E-2</v>
      </c>
      <c r="M623" s="33">
        <v>36</v>
      </c>
      <c r="N623" s="33"/>
      <c r="O623" s="33"/>
      <c r="P623" s="37" t="s">
        <v>674</v>
      </c>
      <c r="Q623" s="38" t="s">
        <v>27</v>
      </c>
      <c r="R623" s="34">
        <v>264.45999999999998</v>
      </c>
      <c r="S623" s="35">
        <f>R623*M623</f>
        <v>9520.56</v>
      </c>
      <c r="T623" s="36">
        <f t="shared" si="353"/>
        <v>264.45999999999998</v>
      </c>
      <c r="U623" s="36">
        <f t="shared" si="353"/>
        <v>9520.56</v>
      </c>
      <c r="V623" s="143">
        <v>0</v>
      </c>
      <c r="W623" s="144">
        <f>U623*V623</f>
        <v>0</v>
      </c>
      <c r="X623" s="144">
        <f t="shared" si="346"/>
        <v>0</v>
      </c>
      <c r="Y623" s="145">
        <f t="shared" si="347"/>
        <v>0</v>
      </c>
      <c r="Z623" s="145">
        <f t="shared" si="348"/>
        <v>0</v>
      </c>
      <c r="AA623" s="211"/>
      <c r="AB623" s="146">
        <v>0</v>
      </c>
      <c r="AC623" s="146"/>
      <c r="AD623" s="147"/>
      <c r="AE623" s="57"/>
      <c r="AF623" s="57"/>
      <c r="AG623" s="57"/>
      <c r="AH623" s="57"/>
      <c r="AI623" s="57"/>
      <c r="AJ623" s="57"/>
      <c r="AK623" s="57"/>
      <c r="AL623" s="57"/>
      <c r="AM623" s="57"/>
      <c r="AN623" s="57"/>
      <c r="AO623" s="57"/>
      <c r="AP623" s="57"/>
      <c r="AQ623" s="57"/>
      <c r="AR623" s="57"/>
      <c r="AS623" s="57"/>
      <c r="AT623" s="57"/>
      <c r="AU623" s="57"/>
      <c r="AV623" s="57"/>
      <c r="AW623" s="57"/>
      <c r="AX623" s="57"/>
      <c r="AY623" s="57"/>
      <c r="AZ623" s="57"/>
      <c r="BA623" s="57"/>
      <c r="BB623" s="57"/>
      <c r="BC623" s="57"/>
      <c r="BD623" s="57"/>
      <c r="BE623" s="57"/>
    </row>
    <row r="624" spans="1:57" ht="24.75" hidden="1" customHeight="1">
      <c r="A624" s="57"/>
      <c r="B624" s="141" t="s">
        <v>675</v>
      </c>
      <c r="C624" s="141" t="s">
        <v>1058</v>
      </c>
      <c r="D624" s="162"/>
      <c r="E624" s="33" t="s">
        <v>644</v>
      </c>
      <c r="F624" s="33" t="s">
        <v>380</v>
      </c>
      <c r="G624" s="33">
        <v>1</v>
      </c>
      <c r="H624" s="33" t="s">
        <v>26</v>
      </c>
      <c r="I624" s="33" t="s">
        <v>645</v>
      </c>
      <c r="J624" s="33"/>
      <c r="K624" s="33">
        <v>19</v>
      </c>
      <c r="L624" s="33">
        <v>5.2999999999999999E-2</v>
      </c>
      <c r="M624" s="33">
        <v>36</v>
      </c>
      <c r="N624" s="33"/>
      <c r="O624" s="33"/>
      <c r="P624" s="37"/>
      <c r="Q624" s="38" t="s">
        <v>20</v>
      </c>
      <c r="R624" s="34">
        <v>260.33</v>
      </c>
      <c r="S624" s="35">
        <f>R624*M624</f>
        <v>9371.8799999999992</v>
      </c>
      <c r="T624" s="36">
        <f t="shared" si="353"/>
        <v>260.33</v>
      </c>
      <c r="U624" s="36">
        <f t="shared" si="353"/>
        <v>9371.8799999999992</v>
      </c>
      <c r="V624" s="143">
        <v>0</v>
      </c>
      <c r="W624" s="144">
        <f>U624*V624</f>
        <v>0</v>
      </c>
      <c r="X624" s="144">
        <f t="shared" si="346"/>
        <v>0</v>
      </c>
      <c r="Y624" s="145">
        <f t="shared" si="347"/>
        <v>0</v>
      </c>
      <c r="Z624" s="145">
        <f t="shared" si="348"/>
        <v>0</v>
      </c>
      <c r="AA624" s="307"/>
      <c r="AB624" s="172">
        <v>0</v>
      </c>
      <c r="AC624" s="146"/>
      <c r="AD624" s="147"/>
      <c r="AE624" s="57"/>
      <c r="AF624" s="57"/>
      <c r="AG624" s="57"/>
      <c r="AH624" s="57"/>
      <c r="AI624" s="57"/>
      <c r="AJ624" s="57"/>
      <c r="AK624" s="57"/>
      <c r="AL624" s="57"/>
      <c r="AM624" s="57"/>
      <c r="AN624" s="57"/>
      <c r="AO624" s="57"/>
      <c r="AP624" s="57"/>
      <c r="AQ624" s="57"/>
      <c r="AR624" s="57"/>
      <c r="AS624" s="57"/>
      <c r="AT624" s="57"/>
      <c r="AU624" s="57"/>
      <c r="AV624" s="57"/>
      <c r="AW624" s="57"/>
      <c r="AX624" s="57"/>
      <c r="AY624" s="57"/>
      <c r="AZ624" s="57"/>
      <c r="BA624" s="57"/>
      <c r="BB624" s="57"/>
      <c r="BC624" s="57"/>
      <c r="BD624" s="57"/>
      <c r="BE624" s="57"/>
    </row>
    <row r="625" spans="1:57" ht="24.75" hidden="1" customHeight="1">
      <c r="A625" s="57"/>
      <c r="B625" s="141" t="s">
        <v>676</v>
      </c>
      <c r="C625" s="141" t="s">
        <v>1059</v>
      </c>
      <c r="D625" s="162"/>
      <c r="E625" s="33" t="s">
        <v>644</v>
      </c>
      <c r="F625" s="33" t="s">
        <v>380</v>
      </c>
      <c r="G625" s="33">
        <v>1</v>
      </c>
      <c r="H625" s="33" t="s">
        <v>26</v>
      </c>
      <c r="I625" s="33" t="s">
        <v>645</v>
      </c>
      <c r="J625" s="33"/>
      <c r="K625" s="33">
        <v>19</v>
      </c>
      <c r="L625" s="33">
        <v>5.2999999999999999E-2</v>
      </c>
      <c r="M625" s="33">
        <v>36</v>
      </c>
      <c r="N625" s="33"/>
      <c r="O625" s="33"/>
      <c r="P625" s="37"/>
      <c r="Q625" s="38" t="s">
        <v>20</v>
      </c>
      <c r="R625" s="34">
        <v>260.33</v>
      </c>
      <c r="S625" s="35">
        <f>R625*M625</f>
        <v>9371.8799999999992</v>
      </c>
      <c r="T625" s="36">
        <f t="shared" si="353"/>
        <v>260.33</v>
      </c>
      <c r="U625" s="36">
        <f t="shared" si="353"/>
        <v>9371.8799999999992</v>
      </c>
      <c r="V625" s="143">
        <v>0</v>
      </c>
      <c r="W625" s="144">
        <f>U625*V625</f>
        <v>0</v>
      </c>
      <c r="X625" s="144">
        <f t="shared" si="346"/>
        <v>0</v>
      </c>
      <c r="Y625" s="145">
        <f t="shared" si="347"/>
        <v>0</v>
      </c>
      <c r="Z625" s="145">
        <f t="shared" si="348"/>
        <v>0</v>
      </c>
      <c r="AA625" s="211"/>
      <c r="AB625" s="146">
        <v>0</v>
      </c>
      <c r="AC625" s="146"/>
      <c r="AD625" s="147"/>
      <c r="AE625" s="57"/>
      <c r="AF625" s="57"/>
      <c r="AG625" s="57"/>
      <c r="AH625" s="57"/>
      <c r="AI625" s="57"/>
      <c r="AJ625" s="57"/>
      <c r="AK625" s="57"/>
      <c r="AL625" s="57"/>
      <c r="AM625" s="57"/>
      <c r="AN625" s="57"/>
      <c r="AO625" s="57"/>
      <c r="AP625" s="57"/>
      <c r="AQ625" s="57"/>
      <c r="AR625" s="57"/>
      <c r="AS625" s="57"/>
      <c r="AT625" s="57"/>
      <c r="AU625" s="57"/>
      <c r="AV625" s="57"/>
      <c r="AW625" s="57"/>
      <c r="AX625" s="57"/>
      <c r="AY625" s="57"/>
      <c r="AZ625" s="57"/>
      <c r="BA625" s="57"/>
      <c r="BB625" s="57"/>
      <c r="BC625" s="57"/>
      <c r="BD625" s="57"/>
      <c r="BE625" s="57"/>
    </row>
    <row r="626" spans="1:57" ht="24.75" hidden="1" customHeight="1">
      <c r="A626" s="57"/>
      <c r="B626" s="141" t="s">
        <v>677</v>
      </c>
      <c r="C626" s="141" t="s">
        <v>678</v>
      </c>
      <c r="D626" s="162"/>
      <c r="E626" s="33" t="s">
        <v>36</v>
      </c>
      <c r="F626" s="33" t="s">
        <v>380</v>
      </c>
      <c r="G626" s="33">
        <v>1</v>
      </c>
      <c r="H626" s="33" t="s">
        <v>26</v>
      </c>
      <c r="I626" s="33" t="s">
        <v>645</v>
      </c>
      <c r="J626" s="33"/>
      <c r="K626" s="33"/>
      <c r="L626" s="33"/>
      <c r="M626" s="33">
        <v>36</v>
      </c>
      <c r="N626" s="33"/>
      <c r="O626" s="33"/>
      <c r="P626" s="37"/>
      <c r="Q626" s="38" t="s">
        <v>20</v>
      </c>
      <c r="R626" s="34">
        <v>286.77999999999997</v>
      </c>
      <c r="S626" s="35">
        <f>R626*M626</f>
        <v>10324.079999999998</v>
      </c>
      <c r="T626" s="36">
        <f t="shared" si="353"/>
        <v>286.77999999999997</v>
      </c>
      <c r="U626" s="36">
        <f t="shared" si="353"/>
        <v>10324.079999999998</v>
      </c>
      <c r="V626" s="143">
        <v>0</v>
      </c>
      <c r="W626" s="144">
        <f>U626*V626</f>
        <v>0</v>
      </c>
      <c r="X626" s="144">
        <f t="shared" si="346"/>
        <v>0</v>
      </c>
      <c r="Y626" s="145">
        <f t="shared" si="347"/>
        <v>0</v>
      </c>
      <c r="Z626" s="145">
        <f t="shared" si="348"/>
        <v>0</v>
      </c>
      <c r="AA626" s="211"/>
      <c r="AB626" s="146">
        <v>0</v>
      </c>
      <c r="AC626" s="146"/>
      <c r="AD626" s="147"/>
      <c r="AE626" s="57"/>
      <c r="AF626" s="57"/>
      <c r="AG626" s="57"/>
      <c r="AH626" s="57"/>
      <c r="AI626" s="57"/>
      <c r="AJ626" s="57"/>
      <c r="AK626" s="57"/>
      <c r="AL626" s="57"/>
      <c r="AM626" s="57"/>
      <c r="AN626" s="57"/>
      <c r="AO626" s="57"/>
      <c r="AP626" s="57"/>
      <c r="AQ626" s="57"/>
      <c r="AR626" s="57"/>
      <c r="AS626" s="57"/>
      <c r="AT626" s="57"/>
      <c r="AU626" s="57"/>
      <c r="AV626" s="57"/>
      <c r="AW626" s="57"/>
      <c r="AX626" s="57"/>
      <c r="AY626" s="57"/>
      <c r="AZ626" s="57"/>
      <c r="BA626" s="57"/>
      <c r="BB626" s="57"/>
      <c r="BC626" s="57"/>
      <c r="BD626" s="57"/>
      <c r="BE626" s="57"/>
    </row>
    <row r="627" spans="1:57" ht="24.75" hidden="1" customHeight="1">
      <c r="A627" s="57"/>
      <c r="B627" s="206"/>
      <c r="C627" s="207" t="s">
        <v>679</v>
      </c>
      <c r="D627" s="208"/>
      <c r="E627" s="297"/>
      <c r="F627" s="297"/>
      <c r="G627" s="297"/>
      <c r="H627" s="297"/>
      <c r="I627" s="297"/>
      <c r="J627" s="297"/>
      <c r="K627" s="297"/>
      <c r="L627" s="297"/>
      <c r="M627" s="297"/>
      <c r="N627" s="297"/>
      <c r="O627" s="297"/>
      <c r="P627" s="49"/>
      <c r="Q627" s="297"/>
      <c r="R627" s="299"/>
      <c r="S627" s="299"/>
      <c r="T627" s="50"/>
      <c r="U627" s="50"/>
      <c r="V627" s="9"/>
      <c r="W627" s="9"/>
      <c r="X627" s="144">
        <f t="shared" si="346"/>
        <v>0</v>
      </c>
      <c r="Y627" s="145">
        <f t="shared" si="347"/>
        <v>0</v>
      </c>
      <c r="Z627" s="145">
        <f t="shared" si="348"/>
        <v>0</v>
      </c>
      <c r="AA627" s="219"/>
      <c r="AB627" s="146">
        <v>0</v>
      </c>
      <c r="AC627" s="146"/>
      <c r="AD627" s="147"/>
      <c r="AE627" s="57"/>
      <c r="AF627" s="57"/>
      <c r="AG627" s="57"/>
      <c r="AH627" s="57"/>
      <c r="AI627" s="57"/>
      <c r="AJ627" s="57"/>
      <c r="AK627" s="57"/>
      <c r="AL627" s="57"/>
      <c r="AM627" s="57"/>
      <c r="AN627" s="57"/>
      <c r="AO627" s="57"/>
      <c r="AP627" s="57"/>
      <c r="AQ627" s="57"/>
      <c r="AR627" s="57"/>
      <c r="AS627" s="57"/>
      <c r="AT627" s="57"/>
      <c r="AU627" s="57"/>
      <c r="AV627" s="57"/>
      <c r="AW627" s="57"/>
      <c r="AX627" s="57"/>
      <c r="AY627" s="57"/>
      <c r="AZ627" s="57"/>
      <c r="BA627" s="57"/>
      <c r="BB627" s="57"/>
      <c r="BC627" s="57"/>
      <c r="BD627" s="57"/>
      <c r="BE627" s="57"/>
    </row>
    <row r="628" spans="1:57" ht="24.75" hidden="1" customHeight="1">
      <c r="A628" s="57"/>
      <c r="B628" s="141" t="s">
        <v>680</v>
      </c>
      <c r="C628" s="141" t="s">
        <v>1060</v>
      </c>
      <c r="D628" s="162"/>
      <c r="E628" s="33" t="s">
        <v>644</v>
      </c>
      <c r="F628" s="33" t="s">
        <v>380</v>
      </c>
      <c r="G628" s="33">
        <v>1</v>
      </c>
      <c r="H628" s="33" t="s">
        <v>26</v>
      </c>
      <c r="I628" s="33" t="s">
        <v>645</v>
      </c>
      <c r="J628" s="33"/>
      <c r="K628" s="33">
        <v>18</v>
      </c>
      <c r="L628" s="33">
        <v>5.7000000000000002E-2</v>
      </c>
      <c r="M628" s="33">
        <v>36</v>
      </c>
      <c r="N628" s="33"/>
      <c r="O628" s="33"/>
      <c r="P628" s="37"/>
      <c r="Q628" s="38" t="s">
        <v>20</v>
      </c>
      <c r="R628" s="34">
        <v>276.02999999999997</v>
      </c>
      <c r="S628" s="35">
        <f>R628*M628</f>
        <v>9937.0799999999981</v>
      </c>
      <c r="T628" s="36">
        <f>R628*(1-$C$13)</f>
        <v>276.02999999999997</v>
      </c>
      <c r="U628" s="36">
        <f>S628*(1-$C$13)</f>
        <v>9937.0799999999981</v>
      </c>
      <c r="V628" s="143">
        <v>0</v>
      </c>
      <c r="W628" s="144">
        <f>U628*V628</f>
        <v>0</v>
      </c>
      <c r="X628" s="144">
        <f t="shared" si="346"/>
        <v>0</v>
      </c>
      <c r="Y628" s="145">
        <f t="shared" si="347"/>
        <v>0</v>
      </c>
      <c r="Z628" s="145">
        <f t="shared" si="348"/>
        <v>0</v>
      </c>
      <c r="AA628" s="211"/>
      <c r="AB628" s="146">
        <v>0</v>
      </c>
      <c r="AC628" s="146"/>
      <c r="AD628" s="147"/>
      <c r="AE628" s="57"/>
      <c r="AF628" s="57"/>
      <c r="AG628" s="57"/>
      <c r="AH628" s="57"/>
      <c r="AI628" s="57"/>
      <c r="AJ628" s="57"/>
      <c r="AK628" s="57"/>
      <c r="AL628" s="57"/>
      <c r="AM628" s="57"/>
      <c r="AN628" s="57"/>
      <c r="AO628" s="57"/>
      <c r="AP628" s="57"/>
      <c r="AQ628" s="57"/>
      <c r="AR628" s="57"/>
      <c r="AS628" s="57"/>
      <c r="AT628" s="57"/>
      <c r="AU628" s="57"/>
      <c r="AV628" s="57"/>
      <c r="AW628" s="57"/>
      <c r="AX628" s="57"/>
      <c r="AY628" s="57"/>
      <c r="AZ628" s="57"/>
      <c r="BA628" s="57"/>
      <c r="BB628" s="57"/>
      <c r="BC628" s="57"/>
      <c r="BD628" s="57"/>
      <c r="BE628" s="57"/>
    </row>
    <row r="629" spans="1:57" ht="24.75" hidden="1" customHeight="1">
      <c r="A629" s="57"/>
      <c r="B629" s="206"/>
      <c r="C629" s="207" t="s">
        <v>681</v>
      </c>
      <c r="D629" s="9"/>
      <c r="E629" s="297"/>
      <c r="F629" s="297"/>
      <c r="G629" s="297"/>
      <c r="H629" s="297"/>
      <c r="I629" s="297"/>
      <c r="J629" s="297"/>
      <c r="K629" s="297"/>
      <c r="L629" s="297"/>
      <c r="M629" s="297"/>
      <c r="N629" s="297"/>
      <c r="O629" s="297"/>
      <c r="P629" s="49"/>
      <c r="Q629" s="297"/>
      <c r="R629" s="299"/>
      <c r="S629" s="299"/>
      <c r="T629" s="50"/>
      <c r="U629" s="50"/>
      <c r="V629" s="9"/>
      <c r="W629" s="9"/>
      <c r="X629" s="144">
        <f t="shared" si="346"/>
        <v>0</v>
      </c>
      <c r="Y629" s="145">
        <f t="shared" si="347"/>
        <v>0</v>
      </c>
      <c r="Z629" s="145">
        <f t="shared" si="348"/>
        <v>0</v>
      </c>
      <c r="AA629" s="211"/>
      <c r="AB629" s="146">
        <v>0</v>
      </c>
      <c r="AC629" s="146"/>
      <c r="AD629" s="147"/>
      <c r="AE629" s="57"/>
      <c r="AF629" s="57"/>
      <c r="AG629" s="57"/>
      <c r="AH629" s="57"/>
      <c r="AI629" s="57"/>
      <c r="AJ629" s="57"/>
      <c r="AK629" s="57"/>
      <c r="AL629" s="57"/>
      <c r="AM629" s="57"/>
      <c r="AN629" s="57"/>
      <c r="AO629" s="57"/>
      <c r="AP629" s="57"/>
      <c r="AQ629" s="57"/>
      <c r="AR629" s="57"/>
      <c r="AS629" s="57"/>
      <c r="AT629" s="57"/>
      <c r="AU629" s="57"/>
      <c r="AV629" s="57"/>
      <c r="AW629" s="57"/>
      <c r="AX629" s="57"/>
      <c r="AY629" s="57"/>
      <c r="AZ629" s="57"/>
      <c r="BA629" s="57"/>
      <c r="BB629" s="57"/>
      <c r="BC629" s="57"/>
      <c r="BD629" s="57"/>
      <c r="BE629" s="57"/>
    </row>
    <row r="630" spans="1:57" ht="24.75" hidden="1" customHeight="1">
      <c r="A630" s="57"/>
      <c r="B630" s="141" t="s">
        <v>682</v>
      </c>
      <c r="C630" s="141" t="s">
        <v>1061</v>
      </c>
      <c r="D630" s="162"/>
      <c r="E630" s="33" t="s">
        <v>644</v>
      </c>
      <c r="F630" s="33" t="s">
        <v>380</v>
      </c>
      <c r="G630" s="33">
        <v>1</v>
      </c>
      <c r="H630" s="33" t="s">
        <v>26</v>
      </c>
      <c r="I630" s="33" t="s">
        <v>645</v>
      </c>
      <c r="J630" s="33"/>
      <c r="K630" s="33">
        <v>18</v>
      </c>
      <c r="L630" s="33">
        <v>5.7000000000000002E-2</v>
      </c>
      <c r="M630" s="33">
        <v>36</v>
      </c>
      <c r="N630" s="33"/>
      <c r="O630" s="33"/>
      <c r="P630" s="37"/>
      <c r="Q630" s="38" t="s">
        <v>54</v>
      </c>
      <c r="R630" s="34">
        <v>241.32</v>
      </c>
      <c r="S630" s="35">
        <f>R630*M630</f>
        <v>8687.52</v>
      </c>
      <c r="T630" s="36">
        <f t="shared" ref="T630:U632" si="354">R630*(1-$C$13)</f>
        <v>241.32</v>
      </c>
      <c r="U630" s="36">
        <f t="shared" si="354"/>
        <v>8687.52</v>
      </c>
      <c r="V630" s="143">
        <v>0</v>
      </c>
      <c r="W630" s="144">
        <f>U630*V630</f>
        <v>0</v>
      </c>
      <c r="X630" s="144">
        <f t="shared" si="346"/>
        <v>0</v>
      </c>
      <c r="Y630" s="145">
        <f t="shared" si="347"/>
        <v>0</v>
      </c>
      <c r="Z630" s="145">
        <f t="shared" si="348"/>
        <v>0</v>
      </c>
      <c r="AA630" s="211"/>
      <c r="AB630" s="146">
        <v>0</v>
      </c>
      <c r="AC630" s="146"/>
      <c r="AD630" s="147"/>
      <c r="AE630" s="57"/>
      <c r="AF630" s="57"/>
      <c r="AG630" s="57"/>
      <c r="AH630" s="57"/>
      <c r="AI630" s="57"/>
      <c r="AJ630" s="57"/>
      <c r="AK630" s="57"/>
      <c r="AL630" s="57"/>
      <c r="AM630" s="57"/>
      <c r="AN630" s="57"/>
      <c r="AO630" s="57"/>
      <c r="AP630" s="57"/>
      <c r="AQ630" s="57"/>
      <c r="AR630" s="57"/>
      <c r="AS630" s="57"/>
      <c r="AT630" s="57"/>
      <c r="AU630" s="57"/>
      <c r="AV630" s="57"/>
      <c r="AW630" s="57"/>
      <c r="AX630" s="57"/>
      <c r="AY630" s="57"/>
      <c r="AZ630" s="57"/>
      <c r="BA630" s="57"/>
      <c r="BB630" s="57"/>
      <c r="BC630" s="57"/>
      <c r="BD630" s="57"/>
      <c r="BE630" s="57"/>
    </row>
    <row r="631" spans="1:57" ht="24.75" hidden="1" customHeight="1">
      <c r="A631" s="57"/>
      <c r="B631" s="141" t="s">
        <v>683</v>
      </c>
      <c r="C631" s="141" t="s">
        <v>1062</v>
      </c>
      <c r="D631" s="162"/>
      <c r="E631" s="33" t="s">
        <v>644</v>
      </c>
      <c r="F631" s="33" t="s">
        <v>380</v>
      </c>
      <c r="G631" s="33">
        <v>1</v>
      </c>
      <c r="H631" s="33" t="s">
        <v>26</v>
      </c>
      <c r="I631" s="33" t="s">
        <v>645</v>
      </c>
      <c r="J631" s="33"/>
      <c r="K631" s="33">
        <v>19</v>
      </c>
      <c r="L631" s="33">
        <v>5.2999999999999999E-2</v>
      </c>
      <c r="M631" s="33">
        <v>36</v>
      </c>
      <c r="N631" s="33"/>
      <c r="O631" s="33"/>
      <c r="P631" s="37"/>
      <c r="Q631" s="38" t="s">
        <v>54</v>
      </c>
      <c r="R631" s="34">
        <v>265.29000000000002</v>
      </c>
      <c r="S631" s="35">
        <f>R631*M631</f>
        <v>9550.44</v>
      </c>
      <c r="T631" s="36">
        <f t="shared" si="354"/>
        <v>265.29000000000002</v>
      </c>
      <c r="U631" s="36">
        <f t="shared" si="354"/>
        <v>9550.44</v>
      </c>
      <c r="V631" s="143">
        <v>0</v>
      </c>
      <c r="W631" s="144">
        <f>U631*V631</f>
        <v>0</v>
      </c>
      <c r="X631" s="144">
        <f t="shared" si="346"/>
        <v>0</v>
      </c>
      <c r="Y631" s="145">
        <f t="shared" si="347"/>
        <v>0</v>
      </c>
      <c r="Z631" s="145">
        <f t="shared" si="348"/>
        <v>0</v>
      </c>
      <c r="AA631" s="211"/>
      <c r="AB631" s="146">
        <v>0</v>
      </c>
      <c r="AC631" s="146"/>
      <c r="AD631" s="147"/>
      <c r="AE631" s="57"/>
      <c r="AF631" s="57"/>
      <c r="AG631" s="57"/>
      <c r="AH631" s="57"/>
      <c r="AI631" s="57"/>
      <c r="AJ631" s="57"/>
      <c r="AK631" s="57"/>
      <c r="AL631" s="57"/>
      <c r="AM631" s="57"/>
      <c r="AN631" s="57"/>
      <c r="AO631" s="57"/>
      <c r="AP631" s="57"/>
      <c r="AQ631" s="57"/>
      <c r="AR631" s="57"/>
      <c r="AS631" s="57"/>
      <c r="AT631" s="57"/>
      <c r="AU631" s="57"/>
      <c r="AV631" s="57"/>
      <c r="AW631" s="57"/>
      <c r="AX631" s="57"/>
      <c r="AY631" s="57"/>
      <c r="AZ631" s="57"/>
      <c r="BA631" s="57"/>
      <c r="BB631" s="57"/>
      <c r="BC631" s="57"/>
      <c r="BD631" s="57"/>
      <c r="BE631" s="57"/>
    </row>
    <row r="632" spans="1:57" ht="24.75" hidden="1" customHeight="1">
      <c r="A632" s="57"/>
      <c r="B632" s="141" t="s">
        <v>684</v>
      </c>
      <c r="C632" s="141" t="s">
        <v>685</v>
      </c>
      <c r="D632" s="162"/>
      <c r="E632" s="33" t="s">
        <v>36</v>
      </c>
      <c r="F632" s="33" t="s">
        <v>380</v>
      </c>
      <c r="G632" s="33">
        <v>1</v>
      </c>
      <c r="H632" s="33" t="s">
        <v>26</v>
      </c>
      <c r="I632" s="33" t="s">
        <v>645</v>
      </c>
      <c r="J632" s="33"/>
      <c r="K632" s="33"/>
      <c r="L632" s="33"/>
      <c r="M632" s="33"/>
      <c r="N632" s="33"/>
      <c r="O632" s="33"/>
      <c r="P632" s="37"/>
      <c r="Q632" s="38" t="s">
        <v>20</v>
      </c>
      <c r="R632" s="34">
        <v>285.95</v>
      </c>
      <c r="S632" s="35">
        <f>R632*M632</f>
        <v>0</v>
      </c>
      <c r="T632" s="36">
        <f t="shared" si="354"/>
        <v>285.95</v>
      </c>
      <c r="U632" s="36">
        <f t="shared" si="354"/>
        <v>0</v>
      </c>
      <c r="V632" s="143">
        <v>0</v>
      </c>
      <c r="W632" s="144">
        <f>U632*V632</f>
        <v>0</v>
      </c>
      <c r="X632" s="144">
        <f t="shared" si="346"/>
        <v>0</v>
      </c>
      <c r="Y632" s="145">
        <f t="shared" si="347"/>
        <v>0</v>
      </c>
      <c r="Z632" s="145">
        <f t="shared" si="348"/>
        <v>0</v>
      </c>
      <c r="AA632" s="211"/>
      <c r="AB632" s="146">
        <v>0</v>
      </c>
      <c r="AC632" s="146"/>
      <c r="AD632" s="147"/>
      <c r="AE632" s="57"/>
      <c r="AF632" s="57"/>
      <c r="AG632" s="57"/>
      <c r="AH632" s="57"/>
      <c r="AI632" s="57"/>
      <c r="AJ632" s="57"/>
      <c r="AK632" s="57"/>
      <c r="AL632" s="57"/>
      <c r="AM632" s="57"/>
      <c r="AN632" s="57"/>
      <c r="AO632" s="57"/>
      <c r="AP632" s="57"/>
      <c r="AQ632" s="57"/>
      <c r="AR632" s="57"/>
      <c r="AS632" s="57"/>
      <c r="AT632" s="57"/>
      <c r="AU632" s="57"/>
      <c r="AV632" s="57"/>
      <c r="AW632" s="57"/>
      <c r="AX632" s="57"/>
      <c r="AY632" s="57"/>
      <c r="AZ632" s="57"/>
      <c r="BA632" s="57"/>
      <c r="BB632" s="57"/>
      <c r="BC632" s="57"/>
      <c r="BD632" s="57"/>
      <c r="BE632" s="57"/>
    </row>
    <row r="633" spans="1:57" ht="24.75" hidden="1" customHeight="1">
      <c r="A633" s="57"/>
      <c r="B633" s="206"/>
      <c r="C633" s="207" t="s">
        <v>686</v>
      </c>
      <c r="D633" s="208"/>
      <c r="E633" s="297"/>
      <c r="F633" s="297"/>
      <c r="G633" s="297"/>
      <c r="H633" s="297"/>
      <c r="I633" s="297"/>
      <c r="J633" s="297"/>
      <c r="K633" s="297"/>
      <c r="L633" s="297"/>
      <c r="M633" s="297"/>
      <c r="N633" s="297"/>
      <c r="O633" s="297"/>
      <c r="P633" s="49"/>
      <c r="Q633" s="297"/>
      <c r="R633" s="299"/>
      <c r="S633" s="299"/>
      <c r="T633" s="50"/>
      <c r="U633" s="50"/>
      <c r="V633" s="9"/>
      <c r="W633" s="9"/>
      <c r="X633" s="144">
        <f t="shared" si="346"/>
        <v>0</v>
      </c>
      <c r="Y633" s="145">
        <f t="shared" si="347"/>
        <v>0</v>
      </c>
      <c r="Z633" s="145">
        <f t="shared" si="348"/>
        <v>0</v>
      </c>
      <c r="AA633" s="211"/>
      <c r="AB633" s="146">
        <v>0</v>
      </c>
      <c r="AC633" s="146"/>
      <c r="AD633" s="147"/>
      <c r="AE633" s="57"/>
      <c r="AF633" s="57"/>
      <c r="AG633" s="57"/>
      <c r="AH633" s="57"/>
      <c r="AI633" s="57"/>
      <c r="AJ633" s="57"/>
      <c r="AK633" s="57"/>
      <c r="AL633" s="57"/>
      <c r="AM633" s="57"/>
      <c r="AN633" s="57"/>
      <c r="AO633" s="57"/>
      <c r="AP633" s="57"/>
      <c r="AQ633" s="57"/>
      <c r="AR633" s="57"/>
      <c r="AS633" s="57"/>
      <c r="AT633" s="57"/>
      <c r="AU633" s="57"/>
      <c r="AV633" s="57"/>
      <c r="AW633" s="57"/>
      <c r="AX633" s="57"/>
      <c r="AY633" s="57"/>
      <c r="AZ633" s="57"/>
      <c r="BA633" s="57"/>
      <c r="BB633" s="57"/>
      <c r="BC633" s="57"/>
      <c r="BD633" s="57"/>
      <c r="BE633" s="57"/>
    </row>
    <row r="634" spans="1:57" ht="24.75" hidden="1" customHeight="1">
      <c r="A634" s="57"/>
      <c r="B634" s="141" t="s">
        <v>687</v>
      </c>
      <c r="C634" s="141" t="s">
        <v>1063</v>
      </c>
      <c r="D634" s="162"/>
      <c r="E634" s="33" t="s">
        <v>644</v>
      </c>
      <c r="F634" s="33" t="s">
        <v>380</v>
      </c>
      <c r="G634" s="33">
        <v>1</v>
      </c>
      <c r="H634" s="33" t="s">
        <v>26</v>
      </c>
      <c r="I634" s="33" t="s">
        <v>645</v>
      </c>
      <c r="J634" s="33"/>
      <c r="K634" s="33">
        <v>19</v>
      </c>
      <c r="L634" s="33">
        <v>5.2999999999999999E-2</v>
      </c>
      <c r="M634" s="33">
        <v>36</v>
      </c>
      <c r="N634" s="33"/>
      <c r="O634" s="33"/>
      <c r="P634" s="37"/>
      <c r="Q634" s="38" t="s">
        <v>20</v>
      </c>
      <c r="R634" s="34">
        <v>285.12</v>
      </c>
      <c r="S634" s="35">
        <f>R634*M634</f>
        <v>10264.32</v>
      </c>
      <c r="T634" s="36">
        <f t="shared" ref="T634:U636" si="355">R634*(1-$C$13)</f>
        <v>285.12</v>
      </c>
      <c r="U634" s="36">
        <f t="shared" si="355"/>
        <v>10264.32</v>
      </c>
      <c r="V634" s="143">
        <v>0</v>
      </c>
      <c r="W634" s="144">
        <f>U634*V634</f>
        <v>0</v>
      </c>
      <c r="X634" s="144">
        <f t="shared" si="346"/>
        <v>0</v>
      </c>
      <c r="Y634" s="145">
        <f t="shared" si="347"/>
        <v>0</v>
      </c>
      <c r="Z634" s="145">
        <f t="shared" si="348"/>
        <v>0</v>
      </c>
      <c r="AA634" s="211"/>
      <c r="AB634" s="146">
        <v>0</v>
      </c>
      <c r="AC634" s="146"/>
      <c r="AD634" s="147"/>
      <c r="AE634" s="57"/>
      <c r="AF634" s="57"/>
      <c r="AG634" s="57"/>
      <c r="AH634" s="57"/>
      <c r="AI634" s="57"/>
      <c r="AJ634" s="57"/>
      <c r="AK634" s="57"/>
      <c r="AL634" s="57"/>
      <c r="AM634" s="57"/>
      <c r="AN634" s="57"/>
      <c r="AO634" s="57"/>
      <c r="AP634" s="57"/>
      <c r="AQ634" s="57"/>
      <c r="AR634" s="57"/>
      <c r="AS634" s="57"/>
      <c r="AT634" s="57"/>
      <c r="AU634" s="57"/>
      <c r="AV634" s="57"/>
      <c r="AW634" s="57"/>
      <c r="AX634" s="57"/>
      <c r="AY634" s="57"/>
      <c r="AZ634" s="57"/>
      <c r="BA634" s="57"/>
      <c r="BB634" s="57"/>
      <c r="BC634" s="57"/>
      <c r="BD634" s="57"/>
      <c r="BE634" s="57"/>
    </row>
    <row r="635" spans="1:57" ht="24.75" hidden="1" customHeight="1">
      <c r="A635" s="57"/>
      <c r="B635" s="141" t="s">
        <v>688</v>
      </c>
      <c r="C635" s="141" t="s">
        <v>1064</v>
      </c>
      <c r="D635" s="162"/>
      <c r="E635" s="33" t="s">
        <v>644</v>
      </c>
      <c r="F635" s="33" t="s">
        <v>380</v>
      </c>
      <c r="G635" s="33">
        <v>1</v>
      </c>
      <c r="H635" s="33" t="s">
        <v>26</v>
      </c>
      <c r="I635" s="33" t="s">
        <v>645</v>
      </c>
      <c r="J635" s="33"/>
      <c r="K635" s="33">
        <v>19</v>
      </c>
      <c r="L635" s="33">
        <v>5.2999999999999999E-2</v>
      </c>
      <c r="M635" s="33">
        <v>36</v>
      </c>
      <c r="N635" s="33"/>
      <c r="O635" s="33"/>
      <c r="P635" s="37"/>
      <c r="Q635" s="38" t="s">
        <v>27</v>
      </c>
      <c r="R635" s="34">
        <v>271.89999999999998</v>
      </c>
      <c r="S635" s="35">
        <f>R635*M635</f>
        <v>9788.4</v>
      </c>
      <c r="T635" s="36">
        <f t="shared" si="355"/>
        <v>271.89999999999998</v>
      </c>
      <c r="U635" s="36">
        <f t="shared" si="355"/>
        <v>9788.4</v>
      </c>
      <c r="V635" s="143">
        <v>0</v>
      </c>
      <c r="W635" s="144">
        <f>U635*V635</f>
        <v>0</v>
      </c>
      <c r="X635" s="144">
        <f t="shared" si="346"/>
        <v>0</v>
      </c>
      <c r="Y635" s="145">
        <f t="shared" si="347"/>
        <v>0</v>
      </c>
      <c r="Z635" s="145">
        <f t="shared" si="348"/>
        <v>0</v>
      </c>
      <c r="AA635" s="211"/>
      <c r="AB635" s="146">
        <v>0</v>
      </c>
      <c r="AC635" s="146"/>
      <c r="AD635" s="147"/>
      <c r="AE635" s="57"/>
      <c r="AF635" s="57"/>
      <c r="AG635" s="57"/>
      <c r="AH635" s="57"/>
      <c r="AI635" s="57"/>
      <c r="AJ635" s="57"/>
      <c r="AK635" s="57"/>
      <c r="AL635" s="57"/>
      <c r="AM635" s="57"/>
      <c r="AN635" s="57"/>
      <c r="AO635" s="57"/>
      <c r="AP635" s="57"/>
      <c r="AQ635" s="57"/>
      <c r="AR635" s="57"/>
      <c r="AS635" s="57"/>
      <c r="AT635" s="57"/>
      <c r="AU635" s="57"/>
      <c r="AV635" s="57"/>
      <c r="AW635" s="57"/>
      <c r="AX635" s="57"/>
      <c r="AY635" s="57"/>
      <c r="AZ635" s="57"/>
      <c r="BA635" s="57"/>
      <c r="BB635" s="57"/>
      <c r="BC635" s="57"/>
      <c r="BD635" s="57"/>
      <c r="BE635" s="57"/>
    </row>
    <row r="636" spans="1:57" ht="24.75" hidden="1" customHeight="1">
      <c r="A636" s="57"/>
      <c r="B636" s="141" t="s">
        <v>689</v>
      </c>
      <c r="C636" s="141" t="s">
        <v>690</v>
      </c>
      <c r="D636" s="162"/>
      <c r="E636" s="33" t="s">
        <v>36</v>
      </c>
      <c r="F636" s="33" t="s">
        <v>380</v>
      </c>
      <c r="G636" s="33">
        <v>1</v>
      </c>
      <c r="H636" s="33" t="s">
        <v>26</v>
      </c>
      <c r="I636" s="33" t="s">
        <v>645</v>
      </c>
      <c r="J636" s="33"/>
      <c r="K636" s="33">
        <v>19</v>
      </c>
      <c r="L636" s="33">
        <v>5.2999999999999999E-2</v>
      </c>
      <c r="M636" s="33">
        <v>36</v>
      </c>
      <c r="N636" s="33"/>
      <c r="O636" s="33"/>
      <c r="P636" s="37"/>
      <c r="Q636" s="38" t="s">
        <v>20</v>
      </c>
      <c r="R636" s="34">
        <v>305.79000000000002</v>
      </c>
      <c r="S636" s="35">
        <f>R636*M636</f>
        <v>11008.44</v>
      </c>
      <c r="T636" s="36">
        <f t="shared" si="355"/>
        <v>305.79000000000002</v>
      </c>
      <c r="U636" s="36">
        <f t="shared" si="355"/>
        <v>11008.44</v>
      </c>
      <c r="V636" s="143">
        <v>0</v>
      </c>
      <c r="W636" s="144">
        <f>U636*V636</f>
        <v>0</v>
      </c>
      <c r="X636" s="144">
        <f t="shared" si="346"/>
        <v>0</v>
      </c>
      <c r="Y636" s="145">
        <f t="shared" si="347"/>
        <v>0</v>
      </c>
      <c r="Z636" s="145">
        <f t="shared" si="348"/>
        <v>0</v>
      </c>
      <c r="AA636" s="211"/>
      <c r="AB636" s="146">
        <v>24</v>
      </c>
      <c r="AC636" s="146"/>
      <c r="AD636" s="147"/>
      <c r="AE636" s="57"/>
      <c r="AF636" s="57"/>
      <c r="AG636" s="57"/>
      <c r="AH636" s="57"/>
      <c r="AI636" s="57"/>
      <c r="AJ636" s="57"/>
      <c r="AK636" s="57"/>
      <c r="AL636" s="57"/>
      <c r="AM636" s="57"/>
      <c r="AN636" s="57"/>
      <c r="AO636" s="57"/>
      <c r="AP636" s="57"/>
      <c r="AQ636" s="57"/>
      <c r="AR636" s="57"/>
      <c r="AS636" s="57"/>
      <c r="AT636" s="57"/>
      <c r="AU636" s="57"/>
      <c r="AV636" s="57"/>
      <c r="AW636" s="57"/>
      <c r="AX636" s="57"/>
      <c r="AY636" s="57"/>
      <c r="AZ636" s="57"/>
      <c r="BA636" s="57"/>
      <c r="BB636" s="57"/>
      <c r="BC636" s="57"/>
      <c r="BD636" s="57"/>
      <c r="BE636" s="57"/>
    </row>
    <row r="637" spans="1:57" ht="24.75" customHeight="1">
      <c r="A637" s="57"/>
      <c r="B637" s="206"/>
      <c r="C637" s="207" t="s">
        <v>691</v>
      </c>
      <c r="D637" s="208"/>
      <c r="E637" s="297"/>
      <c r="F637" s="297"/>
      <c r="G637" s="297"/>
      <c r="H637" s="297"/>
      <c r="I637" s="297"/>
      <c r="J637" s="297"/>
      <c r="K637" s="297"/>
      <c r="L637" s="297"/>
      <c r="M637" s="297"/>
      <c r="N637" s="297"/>
      <c r="O637" s="297"/>
      <c r="P637" s="49"/>
      <c r="Q637" s="297"/>
      <c r="R637" s="299"/>
      <c r="S637" s="299"/>
      <c r="T637" s="50"/>
      <c r="U637" s="50"/>
      <c r="V637" s="9"/>
      <c r="W637" s="9"/>
      <c r="X637" s="9"/>
      <c r="Y637" s="9"/>
      <c r="Z637" s="9"/>
      <c r="AA637" s="211"/>
      <c r="AB637" s="146">
        <v>0</v>
      </c>
      <c r="AC637" s="146"/>
      <c r="AD637" s="147"/>
      <c r="AE637" s="57"/>
      <c r="AF637" s="57"/>
      <c r="AG637" s="57"/>
      <c r="AH637" s="57"/>
      <c r="AI637" s="57"/>
      <c r="AJ637" s="57"/>
      <c r="AK637" s="57"/>
      <c r="AL637" s="57"/>
      <c r="AM637" s="57"/>
      <c r="AN637" s="57"/>
      <c r="AO637" s="57"/>
      <c r="AP637" s="57"/>
      <c r="AQ637" s="57"/>
      <c r="AR637" s="57"/>
      <c r="AS637" s="57"/>
      <c r="AT637" s="57"/>
      <c r="AU637" s="57"/>
      <c r="AV637" s="57"/>
      <c r="AW637" s="57"/>
      <c r="AX637" s="57"/>
      <c r="AY637" s="57"/>
      <c r="AZ637" s="57"/>
      <c r="BA637" s="57"/>
      <c r="BB637" s="57"/>
      <c r="BC637" s="57"/>
      <c r="BD637" s="57"/>
      <c r="BE637" s="57"/>
    </row>
    <row r="638" spans="1:57" ht="24.75" hidden="1" customHeight="1">
      <c r="A638" s="57"/>
      <c r="B638" s="141" t="s">
        <v>692</v>
      </c>
      <c r="C638" s="141" t="s">
        <v>1065</v>
      </c>
      <c r="D638" s="162"/>
      <c r="E638" s="33" t="s">
        <v>644</v>
      </c>
      <c r="F638" s="33" t="s">
        <v>380</v>
      </c>
      <c r="G638" s="33">
        <v>1</v>
      </c>
      <c r="H638" s="33" t="s">
        <v>26</v>
      </c>
      <c r="I638" s="33" t="s">
        <v>645</v>
      </c>
      <c r="J638" s="33"/>
      <c r="K638" s="33">
        <v>19</v>
      </c>
      <c r="L638" s="33">
        <v>5.2999999999999999E-2</v>
      </c>
      <c r="M638" s="33">
        <v>36</v>
      </c>
      <c r="N638" s="33"/>
      <c r="O638" s="33"/>
      <c r="P638" s="37"/>
      <c r="Q638" s="38" t="s">
        <v>20</v>
      </c>
      <c r="R638" s="34">
        <v>296.69</v>
      </c>
      <c r="S638" s="35">
        <f>R638*M638</f>
        <v>10680.84</v>
      </c>
      <c r="T638" s="36">
        <f>R638*(1-$C$13)</f>
        <v>296.69</v>
      </c>
      <c r="U638" s="36">
        <f>S638*(1-$C$13)</f>
        <v>10680.84</v>
      </c>
      <c r="V638" s="143">
        <v>0</v>
      </c>
      <c r="W638" s="144">
        <f>U638*V638</f>
        <v>0</v>
      </c>
      <c r="X638" s="144">
        <f>V638*U638</f>
        <v>0</v>
      </c>
      <c r="Y638" s="145">
        <f>K638*V638</f>
        <v>0</v>
      </c>
      <c r="Z638" s="145">
        <f>V638*L638</f>
        <v>0</v>
      </c>
      <c r="AA638" s="211"/>
      <c r="AB638" s="146">
        <v>0</v>
      </c>
      <c r="AC638" s="146"/>
      <c r="AD638" s="160"/>
      <c r="AE638" s="161"/>
      <c r="AF638" s="57"/>
      <c r="AG638" s="57"/>
      <c r="AH638" s="57"/>
      <c r="AI638" s="57"/>
      <c r="AJ638" s="57"/>
      <c r="AK638" s="57"/>
      <c r="AL638" s="57"/>
      <c r="AM638" s="57"/>
      <c r="AN638" s="57"/>
      <c r="AO638" s="57"/>
      <c r="AP638" s="57"/>
      <c r="AQ638" s="57"/>
      <c r="AR638" s="57"/>
      <c r="AS638" s="57"/>
      <c r="AT638" s="57"/>
      <c r="AU638" s="57"/>
      <c r="AV638" s="57"/>
      <c r="AW638" s="57"/>
      <c r="AX638" s="57"/>
      <c r="AY638" s="57"/>
      <c r="AZ638" s="57"/>
      <c r="BA638" s="57"/>
      <c r="BB638" s="57"/>
      <c r="BC638" s="57"/>
      <c r="BD638" s="57"/>
      <c r="BE638" s="57"/>
    </row>
    <row r="639" spans="1:57" ht="24.75" customHeight="1">
      <c r="A639" s="57"/>
      <c r="B639" s="141" t="s">
        <v>693</v>
      </c>
      <c r="C639" s="141" t="s">
        <v>694</v>
      </c>
      <c r="D639" s="142" t="s">
        <v>1190</v>
      </c>
      <c r="E639" s="33" t="s">
        <v>36</v>
      </c>
      <c r="F639" s="33" t="s">
        <v>380</v>
      </c>
      <c r="G639" s="33">
        <v>1</v>
      </c>
      <c r="H639" s="33" t="s">
        <v>26</v>
      </c>
      <c r="I639" s="33" t="s">
        <v>645</v>
      </c>
      <c r="J639" s="33">
        <v>10</v>
      </c>
      <c r="K639" s="33">
        <v>19</v>
      </c>
      <c r="L639" s="33">
        <v>5.2999999999999999E-2</v>
      </c>
      <c r="M639" s="33">
        <v>36</v>
      </c>
      <c r="N639" s="33">
        <v>16</v>
      </c>
      <c r="O639" s="33"/>
      <c r="P639" s="37"/>
      <c r="Q639" s="38" t="s">
        <v>54</v>
      </c>
      <c r="R639" s="34">
        <v>337.77</v>
      </c>
      <c r="S639" s="35">
        <f>R639*M639</f>
        <v>12159.72</v>
      </c>
      <c r="T639" s="36">
        <f>R639*(1-$C$13)</f>
        <v>337.77</v>
      </c>
      <c r="U639" s="36">
        <f>S639*(1-$C$13)</f>
        <v>12159.72</v>
      </c>
      <c r="V639" s="143">
        <v>0</v>
      </c>
      <c r="W639" s="144">
        <f>U639*V639</f>
        <v>0</v>
      </c>
      <c r="X639" s="144">
        <f>V639*U639</f>
        <v>0</v>
      </c>
      <c r="Y639" s="145">
        <f>K639*V639</f>
        <v>0</v>
      </c>
      <c r="Z639" s="145">
        <f>V639*L639</f>
        <v>0</v>
      </c>
      <c r="AA639" s="211">
        <v>24</v>
      </c>
      <c r="AB639" s="146">
        <v>0</v>
      </c>
      <c r="AC639" s="146"/>
      <c r="AD639" s="147"/>
      <c r="AE639" s="57"/>
      <c r="AF639" s="57"/>
      <c r="AG639" s="57"/>
      <c r="AH639" s="57"/>
      <c r="AI639" s="57"/>
      <c r="AJ639" s="57"/>
      <c r="AK639" s="57"/>
      <c r="AL639" s="57"/>
      <c r="AM639" s="57"/>
      <c r="AN639" s="57"/>
      <c r="AO639" s="57"/>
      <c r="AP639" s="57"/>
      <c r="AQ639" s="57"/>
      <c r="AR639" s="57"/>
      <c r="AS639" s="57"/>
      <c r="AT639" s="57"/>
      <c r="AU639" s="57"/>
      <c r="AV639" s="57"/>
      <c r="AW639" s="57"/>
      <c r="AX639" s="57"/>
      <c r="AY639" s="57"/>
      <c r="AZ639" s="57"/>
      <c r="BA639" s="57"/>
      <c r="BB639" s="57"/>
      <c r="BC639" s="57"/>
      <c r="BD639" s="57"/>
      <c r="BE639" s="57"/>
    </row>
    <row r="640" spans="1:57" ht="24.75" customHeight="1">
      <c r="A640" s="57"/>
      <c r="B640" s="206"/>
      <c r="C640" s="207" t="s">
        <v>695</v>
      </c>
      <c r="D640" s="9"/>
      <c r="E640" s="297"/>
      <c r="F640" s="297"/>
      <c r="G640" s="297"/>
      <c r="H640" s="297"/>
      <c r="I640" s="297"/>
      <c r="J640" s="297"/>
      <c r="K640" s="297"/>
      <c r="L640" s="297"/>
      <c r="M640" s="297"/>
      <c r="N640" s="297"/>
      <c r="O640" s="297"/>
      <c r="P640" s="49"/>
      <c r="Q640" s="297"/>
      <c r="R640" s="299"/>
      <c r="S640" s="299"/>
      <c r="T640" s="50"/>
      <c r="U640" s="50"/>
      <c r="V640" s="9"/>
      <c r="W640" s="9"/>
      <c r="X640" s="9"/>
      <c r="Y640" s="9"/>
      <c r="Z640" s="9"/>
      <c r="AA640" s="211"/>
      <c r="AB640" s="146">
        <v>0</v>
      </c>
      <c r="AC640" s="146"/>
      <c r="AD640" s="147"/>
      <c r="AE640" s="57"/>
      <c r="AF640" s="57"/>
      <c r="AG640" s="57"/>
      <c r="AH640" s="57"/>
      <c r="AI640" s="57"/>
      <c r="AJ640" s="57"/>
      <c r="AK640" s="57"/>
      <c r="AL640" s="57"/>
      <c r="AM640" s="57"/>
      <c r="AN640" s="57"/>
      <c r="AO640" s="57"/>
      <c r="AP640" s="57"/>
      <c r="AQ640" s="57"/>
      <c r="AR640" s="57"/>
      <c r="AS640" s="57"/>
      <c r="AT640" s="57"/>
      <c r="AU640" s="57"/>
      <c r="AV640" s="57"/>
      <c r="AW640" s="57"/>
      <c r="AX640" s="57"/>
      <c r="AY640" s="57"/>
      <c r="AZ640" s="57"/>
      <c r="BA640" s="57"/>
      <c r="BB640" s="57"/>
      <c r="BC640" s="57"/>
      <c r="BD640" s="57"/>
      <c r="BE640" s="57"/>
    </row>
    <row r="641" spans="1:57" ht="24.75" hidden="1" customHeight="1">
      <c r="A641" s="57"/>
      <c r="B641" s="141" t="s">
        <v>696</v>
      </c>
      <c r="C641" s="141" t="s">
        <v>1066</v>
      </c>
      <c r="D641" s="162"/>
      <c r="E641" s="33" t="s">
        <v>644</v>
      </c>
      <c r="F641" s="33" t="s">
        <v>380</v>
      </c>
      <c r="G641" s="33">
        <v>1</v>
      </c>
      <c r="H641" s="33" t="s">
        <v>26</v>
      </c>
      <c r="I641" s="33" t="s">
        <v>645</v>
      </c>
      <c r="J641" s="33"/>
      <c r="K641" s="33">
        <v>19</v>
      </c>
      <c r="L641" s="33">
        <v>5.2999999999999999E-2</v>
      </c>
      <c r="M641" s="33">
        <v>36</v>
      </c>
      <c r="N641" s="33"/>
      <c r="O641" s="33"/>
      <c r="P641" s="37"/>
      <c r="Q641" s="38" t="s">
        <v>20</v>
      </c>
      <c r="R641" s="34">
        <v>266.12</v>
      </c>
      <c r="S641" s="35">
        <f t="shared" ref="S641:S648" si="356">R641*M641</f>
        <v>9580.32</v>
      </c>
      <c r="T641" s="36">
        <f t="shared" ref="T641:T648" si="357">R641*(1-$C$13)</f>
        <v>266.12</v>
      </c>
      <c r="U641" s="36">
        <f t="shared" ref="U641:U648" si="358">S641*(1-$C$13)</f>
        <v>9580.32</v>
      </c>
      <c r="V641" s="143">
        <v>0</v>
      </c>
      <c r="W641" s="144">
        <f t="shared" ref="W641:W648" si="359">U641*V641</f>
        <v>0</v>
      </c>
      <c r="X641" s="144">
        <f t="shared" ref="X641:X653" si="360">V641*U641</f>
        <v>0</v>
      </c>
      <c r="Y641" s="145">
        <f t="shared" ref="Y641:Y653" si="361">K641*V641</f>
        <v>0</v>
      </c>
      <c r="Z641" s="145">
        <f t="shared" ref="Z641:Z653" si="362">V641*L641</f>
        <v>0</v>
      </c>
      <c r="AA641" s="211"/>
      <c r="AB641" s="146">
        <v>0</v>
      </c>
      <c r="AC641" s="146"/>
      <c r="AD641" s="147"/>
      <c r="AE641" s="57"/>
      <c r="AF641" s="57"/>
      <c r="AG641" s="57"/>
      <c r="AH641" s="57"/>
      <c r="AI641" s="57"/>
      <c r="AJ641" s="57"/>
      <c r="AK641" s="57"/>
      <c r="AL641" s="57"/>
      <c r="AM641" s="57"/>
      <c r="AN641" s="57"/>
      <c r="AO641" s="57"/>
      <c r="AP641" s="57"/>
      <c r="AQ641" s="57"/>
      <c r="AR641" s="57"/>
      <c r="AS641" s="57"/>
      <c r="AT641" s="57"/>
      <c r="AU641" s="57"/>
      <c r="AV641" s="57"/>
      <c r="AW641" s="57"/>
      <c r="AX641" s="57"/>
      <c r="AY641" s="57"/>
      <c r="AZ641" s="57"/>
      <c r="BA641" s="57"/>
      <c r="BB641" s="57"/>
      <c r="BC641" s="57"/>
      <c r="BD641" s="57"/>
      <c r="BE641" s="57"/>
    </row>
    <row r="642" spans="1:57" ht="24.75" hidden="1" customHeight="1">
      <c r="A642" s="57"/>
      <c r="B642" s="141" t="s">
        <v>697</v>
      </c>
      <c r="C642" s="141" t="s">
        <v>1067</v>
      </c>
      <c r="D642" s="162"/>
      <c r="E642" s="33" t="s">
        <v>644</v>
      </c>
      <c r="F642" s="33" t="s">
        <v>380</v>
      </c>
      <c r="G642" s="33">
        <v>1</v>
      </c>
      <c r="H642" s="33" t="s">
        <v>26</v>
      </c>
      <c r="I642" s="33" t="s">
        <v>645</v>
      </c>
      <c r="J642" s="33"/>
      <c r="K642" s="33">
        <v>19</v>
      </c>
      <c r="L642" s="33">
        <v>5.2999999999999999E-2</v>
      </c>
      <c r="M642" s="33">
        <v>36</v>
      </c>
      <c r="N642" s="33"/>
      <c r="O642" s="33"/>
      <c r="P642" s="37"/>
      <c r="Q642" s="38" t="s">
        <v>20</v>
      </c>
      <c r="R642" s="34">
        <v>273.55</v>
      </c>
      <c r="S642" s="35">
        <f t="shared" si="356"/>
        <v>9847.8000000000011</v>
      </c>
      <c r="T642" s="36">
        <f t="shared" si="357"/>
        <v>273.55</v>
      </c>
      <c r="U642" s="36">
        <f t="shared" si="358"/>
        <v>9847.8000000000011</v>
      </c>
      <c r="V642" s="143">
        <v>0</v>
      </c>
      <c r="W642" s="144">
        <f t="shared" si="359"/>
        <v>0</v>
      </c>
      <c r="X642" s="144">
        <f t="shared" si="360"/>
        <v>0</v>
      </c>
      <c r="Y642" s="145">
        <f t="shared" si="361"/>
        <v>0</v>
      </c>
      <c r="Z642" s="145">
        <f t="shared" si="362"/>
        <v>0</v>
      </c>
      <c r="AA642" s="211"/>
      <c r="AB642" s="146">
        <v>0</v>
      </c>
      <c r="AC642" s="146"/>
      <c r="AD642" s="147"/>
      <c r="AE642" s="57"/>
      <c r="AF642" s="57"/>
      <c r="AG642" s="57"/>
      <c r="AH642" s="57"/>
      <c r="AI642" s="57"/>
      <c r="AJ642" s="57"/>
      <c r="AK642" s="57"/>
      <c r="AL642" s="57"/>
      <c r="AM642" s="57"/>
      <c r="AN642" s="57"/>
      <c r="AO642" s="57"/>
      <c r="AP642" s="57"/>
      <c r="AQ642" s="57"/>
      <c r="AR642" s="57"/>
      <c r="AS642" s="57"/>
      <c r="AT642" s="57"/>
      <c r="AU642" s="57"/>
      <c r="AV642" s="57"/>
      <c r="AW642" s="57"/>
      <c r="AX642" s="57"/>
      <c r="AY642" s="57"/>
      <c r="AZ642" s="57"/>
      <c r="BA642" s="57"/>
      <c r="BB642" s="57"/>
      <c r="BC642" s="57"/>
      <c r="BD642" s="57"/>
      <c r="BE642" s="57"/>
    </row>
    <row r="643" spans="1:57" ht="24.75" hidden="1" customHeight="1">
      <c r="A643" s="57"/>
      <c r="B643" s="141" t="s">
        <v>698</v>
      </c>
      <c r="C643" s="141" t="s">
        <v>1068</v>
      </c>
      <c r="D643" s="162"/>
      <c r="E643" s="33" t="s">
        <v>644</v>
      </c>
      <c r="F643" s="33" t="s">
        <v>863</v>
      </c>
      <c r="G643" s="33">
        <v>1</v>
      </c>
      <c r="H643" s="33" t="s">
        <v>26</v>
      </c>
      <c r="I643" s="33" t="s">
        <v>645</v>
      </c>
      <c r="J643" s="33"/>
      <c r="K643" s="33">
        <v>19</v>
      </c>
      <c r="L643" s="33">
        <v>5.2999999999999999E-2</v>
      </c>
      <c r="M643" s="33">
        <v>36</v>
      </c>
      <c r="N643" s="33"/>
      <c r="O643" s="33"/>
      <c r="P643" s="37"/>
      <c r="Q643" s="38" t="s">
        <v>27</v>
      </c>
      <c r="R643" s="34">
        <v>266.12</v>
      </c>
      <c r="S643" s="35">
        <f t="shared" si="356"/>
        <v>9580.32</v>
      </c>
      <c r="T643" s="36">
        <f t="shared" si="357"/>
        <v>266.12</v>
      </c>
      <c r="U643" s="36">
        <f t="shared" si="358"/>
        <v>9580.32</v>
      </c>
      <c r="V643" s="143">
        <v>0</v>
      </c>
      <c r="W643" s="144">
        <f t="shared" si="359"/>
        <v>0</v>
      </c>
      <c r="X643" s="144">
        <f t="shared" si="360"/>
        <v>0</v>
      </c>
      <c r="Y643" s="145">
        <f t="shared" si="361"/>
        <v>0</v>
      </c>
      <c r="Z643" s="145">
        <f t="shared" si="362"/>
        <v>0</v>
      </c>
      <c r="AA643" s="211"/>
      <c r="AB643" s="146">
        <v>0</v>
      </c>
      <c r="AC643" s="146"/>
      <c r="AD643" s="147"/>
      <c r="AE643" s="57"/>
      <c r="AF643" s="57"/>
      <c r="AG643" s="57"/>
      <c r="AH643" s="57"/>
      <c r="AI643" s="57"/>
      <c r="AJ643" s="57"/>
      <c r="AK643" s="57"/>
      <c r="AL643" s="57"/>
      <c r="AM643" s="57"/>
      <c r="AN643" s="57"/>
      <c r="AO643" s="57"/>
      <c r="AP643" s="57"/>
      <c r="AQ643" s="57"/>
      <c r="AR643" s="57"/>
      <c r="AS643" s="57"/>
      <c r="AT643" s="57"/>
      <c r="AU643" s="57"/>
      <c r="AV643" s="57"/>
      <c r="AW643" s="57"/>
      <c r="AX643" s="57"/>
      <c r="AY643" s="57"/>
      <c r="AZ643" s="57"/>
      <c r="BA643" s="57"/>
      <c r="BB643" s="57"/>
      <c r="BC643" s="57"/>
      <c r="BD643" s="57"/>
      <c r="BE643" s="57"/>
    </row>
    <row r="644" spans="1:57" ht="24.75" hidden="1" customHeight="1">
      <c r="A644" s="57"/>
      <c r="B644" s="141" t="s">
        <v>699</v>
      </c>
      <c r="C644" s="141" t="s">
        <v>1069</v>
      </c>
      <c r="D644" s="162"/>
      <c r="E644" s="33" t="s">
        <v>644</v>
      </c>
      <c r="F644" s="33" t="s">
        <v>1258</v>
      </c>
      <c r="G644" s="33">
        <v>1</v>
      </c>
      <c r="H644" s="33" t="s">
        <v>26</v>
      </c>
      <c r="I644" s="33" t="s">
        <v>645</v>
      </c>
      <c r="J644" s="33"/>
      <c r="K644" s="33">
        <v>19</v>
      </c>
      <c r="L644" s="33">
        <v>5.2999999999999999E-2</v>
      </c>
      <c r="M644" s="33">
        <v>36</v>
      </c>
      <c r="N644" s="33"/>
      <c r="O644" s="33"/>
      <c r="P644" s="37"/>
      <c r="Q644" s="38" t="s">
        <v>20</v>
      </c>
      <c r="R644" s="34">
        <v>274.38</v>
      </c>
      <c r="S644" s="35">
        <f t="shared" si="356"/>
        <v>9877.68</v>
      </c>
      <c r="T644" s="36">
        <f t="shared" si="357"/>
        <v>274.38</v>
      </c>
      <c r="U644" s="36">
        <f t="shared" si="358"/>
        <v>9877.68</v>
      </c>
      <c r="V644" s="143">
        <v>0</v>
      </c>
      <c r="W644" s="144">
        <f t="shared" si="359"/>
        <v>0</v>
      </c>
      <c r="X644" s="144">
        <f t="shared" si="360"/>
        <v>0</v>
      </c>
      <c r="Y644" s="145">
        <f t="shared" si="361"/>
        <v>0</v>
      </c>
      <c r="Z644" s="145">
        <f t="shared" si="362"/>
        <v>0</v>
      </c>
      <c r="AA644" s="211"/>
      <c r="AB644" s="146">
        <v>0</v>
      </c>
      <c r="AC644" s="146"/>
      <c r="AD644" s="147"/>
      <c r="AE644" s="57"/>
      <c r="AF644" s="57"/>
      <c r="AG644" s="57"/>
      <c r="AH644" s="57"/>
      <c r="AI644" s="57"/>
      <c r="AJ644" s="57"/>
      <c r="AK644" s="57"/>
      <c r="AL644" s="57"/>
      <c r="AM644" s="57"/>
      <c r="AN644" s="57"/>
      <c r="AO644" s="57"/>
      <c r="AP644" s="57"/>
      <c r="AQ644" s="57"/>
      <c r="AR644" s="57"/>
      <c r="AS644" s="57"/>
      <c r="AT644" s="57"/>
      <c r="AU644" s="57"/>
      <c r="AV644" s="57"/>
      <c r="AW644" s="57"/>
      <c r="AX644" s="57"/>
      <c r="AY644" s="57"/>
      <c r="AZ644" s="57"/>
      <c r="BA644" s="57"/>
      <c r="BB644" s="57"/>
      <c r="BC644" s="57"/>
      <c r="BD644" s="57"/>
      <c r="BE644" s="57"/>
    </row>
    <row r="645" spans="1:57" ht="24.75" hidden="1" customHeight="1">
      <c r="A645" s="57"/>
      <c r="B645" s="141" t="s">
        <v>700</v>
      </c>
      <c r="C645" s="141" t="s">
        <v>1070</v>
      </c>
      <c r="D645" s="162"/>
      <c r="E645" s="33" t="s">
        <v>644</v>
      </c>
      <c r="F645" s="33" t="s">
        <v>1259</v>
      </c>
      <c r="G645" s="33">
        <v>1</v>
      </c>
      <c r="H645" s="33" t="s">
        <v>26</v>
      </c>
      <c r="I645" s="33" t="s">
        <v>645</v>
      </c>
      <c r="J645" s="33"/>
      <c r="K645" s="33">
        <v>19</v>
      </c>
      <c r="L645" s="33">
        <v>5.2999999999999999E-2</v>
      </c>
      <c r="M645" s="33">
        <v>36</v>
      </c>
      <c r="N645" s="33"/>
      <c r="O645" s="33"/>
      <c r="P645" s="37"/>
      <c r="Q645" s="38" t="s">
        <v>54</v>
      </c>
      <c r="R645" s="34">
        <v>287.60000000000002</v>
      </c>
      <c r="S645" s="35">
        <f t="shared" si="356"/>
        <v>10353.6</v>
      </c>
      <c r="T645" s="36">
        <f t="shared" si="357"/>
        <v>287.60000000000002</v>
      </c>
      <c r="U645" s="36">
        <f t="shared" si="358"/>
        <v>10353.6</v>
      </c>
      <c r="V645" s="143">
        <v>0</v>
      </c>
      <c r="W645" s="144">
        <f t="shared" si="359"/>
        <v>0</v>
      </c>
      <c r="X645" s="144">
        <f t="shared" si="360"/>
        <v>0</v>
      </c>
      <c r="Y645" s="145">
        <f t="shared" si="361"/>
        <v>0</v>
      </c>
      <c r="Z645" s="145">
        <f t="shared" si="362"/>
        <v>0</v>
      </c>
      <c r="AA645" s="211"/>
      <c r="AB645" s="146">
        <v>0</v>
      </c>
      <c r="AC645" s="146"/>
      <c r="AD645" s="147"/>
      <c r="AE645" s="161"/>
      <c r="AF645" s="57"/>
      <c r="AG645" s="57"/>
      <c r="AH645" s="57"/>
      <c r="AI645" s="57"/>
      <c r="AJ645" s="57"/>
      <c r="AK645" s="57"/>
      <c r="AL645" s="57"/>
      <c r="AM645" s="57"/>
      <c r="AN645" s="57"/>
      <c r="AO645" s="57"/>
      <c r="AP645" s="57"/>
      <c r="AQ645" s="57"/>
      <c r="AR645" s="57"/>
      <c r="AS645" s="57"/>
      <c r="AT645" s="57"/>
      <c r="AU645" s="57"/>
      <c r="AV645" s="57"/>
      <c r="AW645" s="57"/>
      <c r="AX645" s="57"/>
      <c r="AY645" s="57"/>
      <c r="AZ645" s="57"/>
      <c r="BA645" s="57"/>
      <c r="BB645" s="57"/>
      <c r="BC645" s="57"/>
      <c r="BD645" s="57"/>
      <c r="BE645" s="57"/>
    </row>
    <row r="646" spans="1:57" ht="24.75" customHeight="1">
      <c r="A646" s="57"/>
      <c r="B646" s="141" t="s">
        <v>1256</v>
      </c>
      <c r="C646" s="141" t="s">
        <v>1257</v>
      </c>
      <c r="D646" s="197" t="s">
        <v>1190</v>
      </c>
      <c r="E646" s="42" t="s">
        <v>644</v>
      </c>
      <c r="F646" s="33" t="s">
        <v>380</v>
      </c>
      <c r="G646" s="33">
        <v>1</v>
      </c>
      <c r="H646" s="33" t="s">
        <v>26</v>
      </c>
      <c r="I646" s="33" t="s">
        <v>645</v>
      </c>
      <c r="J646" s="33"/>
      <c r="K646" s="33">
        <v>19</v>
      </c>
      <c r="L646" s="33">
        <v>5.2999999999999999E-2</v>
      </c>
      <c r="M646" s="33">
        <v>36</v>
      </c>
      <c r="N646" s="33"/>
      <c r="O646" s="41"/>
      <c r="P646" s="37"/>
      <c r="Q646" s="38" t="s">
        <v>27</v>
      </c>
      <c r="R646" s="34">
        <v>337.77</v>
      </c>
      <c r="S646" s="35">
        <f t="shared" si="356"/>
        <v>12159.72</v>
      </c>
      <c r="T646" s="36">
        <f t="shared" si="357"/>
        <v>337.77</v>
      </c>
      <c r="U646" s="36">
        <f t="shared" si="358"/>
        <v>12159.72</v>
      </c>
      <c r="V646" s="143">
        <v>0</v>
      </c>
      <c r="W646" s="144">
        <f t="shared" si="359"/>
        <v>0</v>
      </c>
      <c r="X646" s="144">
        <f t="shared" si="360"/>
        <v>0</v>
      </c>
      <c r="Y646" s="145">
        <f t="shared" si="361"/>
        <v>0</v>
      </c>
      <c r="Z646" s="145">
        <f t="shared" si="362"/>
        <v>0</v>
      </c>
      <c r="AA646" s="211">
        <v>96</v>
      </c>
      <c r="AB646" s="146">
        <v>96</v>
      </c>
      <c r="AC646" s="146"/>
      <c r="AD646" s="147"/>
      <c r="AE646" s="161"/>
      <c r="AF646" s="57"/>
      <c r="AG646" s="57"/>
      <c r="AH646" s="57"/>
      <c r="AI646" s="57"/>
      <c r="AJ646" s="57"/>
      <c r="AK646" s="57"/>
      <c r="AL646" s="57"/>
      <c r="AM646" s="57"/>
      <c r="AN646" s="57"/>
      <c r="AO646" s="57"/>
      <c r="AP646" s="57"/>
      <c r="AQ646" s="57"/>
      <c r="AR646" s="57"/>
      <c r="AS646" s="57"/>
      <c r="AT646" s="57"/>
      <c r="AU646" s="57"/>
      <c r="AV646" s="57"/>
      <c r="AW646" s="57"/>
      <c r="AX646" s="57"/>
      <c r="AY646" s="57"/>
      <c r="AZ646" s="57"/>
      <c r="BA646" s="57"/>
      <c r="BB646" s="57"/>
      <c r="BC646" s="57"/>
      <c r="BD646" s="57"/>
      <c r="BE646" s="57"/>
    </row>
    <row r="647" spans="1:57" ht="24.75" customHeight="1">
      <c r="A647" s="57"/>
      <c r="B647" s="141" t="s">
        <v>1288</v>
      </c>
      <c r="C647" s="141" t="s">
        <v>1289</v>
      </c>
      <c r="D647" s="220" t="s">
        <v>1190</v>
      </c>
      <c r="E647" s="303" t="s">
        <v>36</v>
      </c>
      <c r="F647" s="33" t="s">
        <v>380</v>
      </c>
      <c r="G647" s="33">
        <v>1</v>
      </c>
      <c r="H647" s="33" t="s">
        <v>26</v>
      </c>
      <c r="I647" s="33" t="s">
        <v>645</v>
      </c>
      <c r="J647" s="33">
        <v>10</v>
      </c>
      <c r="K647" s="33">
        <v>19</v>
      </c>
      <c r="L647" s="33">
        <v>5.2999999999999999E-2</v>
      </c>
      <c r="M647" s="33">
        <v>36</v>
      </c>
      <c r="N647" s="33">
        <v>16</v>
      </c>
      <c r="O647" s="41"/>
      <c r="P647" s="37"/>
      <c r="Q647" s="38" t="s">
        <v>27</v>
      </c>
      <c r="R647" s="34">
        <v>337.77</v>
      </c>
      <c r="S647" s="35">
        <f t="shared" si="356"/>
        <v>12159.72</v>
      </c>
      <c r="T647" s="36">
        <f t="shared" si="357"/>
        <v>337.77</v>
      </c>
      <c r="U647" s="36">
        <f t="shared" si="358"/>
        <v>12159.72</v>
      </c>
      <c r="V647" s="143">
        <v>0</v>
      </c>
      <c r="W647" s="144">
        <f t="shared" si="359"/>
        <v>0</v>
      </c>
      <c r="X647" s="144">
        <f t="shared" si="360"/>
        <v>0</v>
      </c>
      <c r="Y647" s="145">
        <f t="shared" si="361"/>
        <v>0</v>
      </c>
      <c r="Z647" s="145">
        <f t="shared" si="362"/>
        <v>0</v>
      </c>
      <c r="AA647" s="211">
        <v>96</v>
      </c>
      <c r="AB647" s="146">
        <v>96</v>
      </c>
      <c r="AC647" s="146"/>
      <c r="AD647" s="147"/>
      <c r="AE647" s="161"/>
      <c r="AF647" s="57"/>
      <c r="AG647" s="57"/>
      <c r="AH647" s="57"/>
      <c r="AI647" s="57"/>
      <c r="AJ647" s="57"/>
      <c r="AK647" s="57"/>
      <c r="AL647" s="57"/>
      <c r="AM647" s="57"/>
      <c r="AN647" s="57"/>
      <c r="AO647" s="57"/>
      <c r="AP647" s="57"/>
      <c r="AQ647" s="57"/>
      <c r="AR647" s="57"/>
      <c r="AS647" s="57"/>
      <c r="AT647" s="57"/>
      <c r="AU647" s="57"/>
      <c r="AV647" s="57"/>
      <c r="AW647" s="57"/>
      <c r="AX647" s="57"/>
      <c r="AY647" s="57"/>
      <c r="AZ647" s="57"/>
      <c r="BA647" s="57"/>
      <c r="BB647" s="57"/>
      <c r="BC647" s="57"/>
      <c r="BD647" s="57"/>
      <c r="BE647" s="57"/>
    </row>
    <row r="648" spans="1:57" ht="24.75" hidden="1" customHeight="1">
      <c r="A648" s="57"/>
      <c r="B648" s="141" t="s">
        <v>701</v>
      </c>
      <c r="C648" s="141" t="s">
        <v>1071</v>
      </c>
      <c r="D648" s="162"/>
      <c r="E648" s="33" t="s">
        <v>644</v>
      </c>
      <c r="F648" s="33" t="s">
        <v>380</v>
      </c>
      <c r="G648" s="33">
        <v>1</v>
      </c>
      <c r="H648" s="33" t="s">
        <v>26</v>
      </c>
      <c r="I648" s="33" t="s">
        <v>645</v>
      </c>
      <c r="J648" s="33"/>
      <c r="K648" s="33">
        <v>19</v>
      </c>
      <c r="L648" s="33">
        <v>5.2999999999999999E-2</v>
      </c>
      <c r="M648" s="33">
        <v>36</v>
      </c>
      <c r="N648" s="33"/>
      <c r="O648" s="41"/>
      <c r="P648" s="37"/>
      <c r="Q648" s="38" t="s">
        <v>27</v>
      </c>
      <c r="R648" s="34">
        <v>287.60000000000002</v>
      </c>
      <c r="S648" s="35">
        <f t="shared" si="356"/>
        <v>10353.6</v>
      </c>
      <c r="T648" s="36">
        <f t="shared" si="357"/>
        <v>287.60000000000002</v>
      </c>
      <c r="U648" s="36">
        <f t="shared" si="358"/>
        <v>10353.6</v>
      </c>
      <c r="V648" s="143">
        <v>0</v>
      </c>
      <c r="W648" s="144">
        <f t="shared" si="359"/>
        <v>0</v>
      </c>
      <c r="X648" s="144">
        <f t="shared" si="360"/>
        <v>0</v>
      </c>
      <c r="Y648" s="145">
        <f t="shared" si="361"/>
        <v>0</v>
      </c>
      <c r="Z648" s="145">
        <f t="shared" si="362"/>
        <v>0</v>
      </c>
      <c r="AA648" s="309"/>
      <c r="AB648" s="146">
        <v>0</v>
      </c>
      <c r="AC648" s="146"/>
      <c r="AD648" s="147"/>
      <c r="AE648" s="57"/>
      <c r="AF648" s="57"/>
      <c r="AG648" s="57"/>
      <c r="AH648" s="57"/>
      <c r="AI648" s="57"/>
      <c r="AJ648" s="57"/>
      <c r="AK648" s="57"/>
      <c r="AL648" s="57"/>
      <c r="AM648" s="57"/>
      <c r="AN648" s="57"/>
      <c r="AO648" s="57"/>
      <c r="AP648" s="57"/>
      <c r="AQ648" s="57"/>
      <c r="AR648" s="57"/>
      <c r="AS648" s="57"/>
      <c r="AT648" s="57"/>
      <c r="AU648" s="57"/>
      <c r="AV648" s="57"/>
      <c r="AW648" s="57"/>
      <c r="AX648" s="57"/>
      <c r="AY648" s="57"/>
      <c r="AZ648" s="57"/>
      <c r="BA648" s="57"/>
      <c r="BB648" s="57"/>
      <c r="BC648" s="57"/>
      <c r="BD648" s="57"/>
      <c r="BE648" s="57"/>
    </row>
    <row r="649" spans="1:57" ht="24.75" hidden="1" customHeight="1">
      <c r="A649" s="57"/>
      <c r="B649" s="206"/>
      <c r="C649" s="207" t="s">
        <v>603</v>
      </c>
      <c r="D649" s="9"/>
      <c r="E649" s="297"/>
      <c r="F649" s="297"/>
      <c r="G649" s="297"/>
      <c r="H649" s="297"/>
      <c r="I649" s="297"/>
      <c r="J649" s="297"/>
      <c r="K649" s="297"/>
      <c r="L649" s="297"/>
      <c r="M649" s="297"/>
      <c r="N649" s="297"/>
      <c r="O649" s="41"/>
      <c r="P649" s="49"/>
      <c r="Q649" s="297"/>
      <c r="R649" s="299"/>
      <c r="S649" s="299"/>
      <c r="T649" s="50"/>
      <c r="U649" s="50"/>
      <c r="V649" s="9">
        <v>0</v>
      </c>
      <c r="W649" s="9"/>
      <c r="X649" s="144">
        <f t="shared" si="360"/>
        <v>0</v>
      </c>
      <c r="Y649" s="145">
        <f t="shared" si="361"/>
        <v>0</v>
      </c>
      <c r="Z649" s="145">
        <f t="shared" si="362"/>
        <v>0</v>
      </c>
      <c r="AA649" s="211"/>
      <c r="AB649" s="146">
        <v>0</v>
      </c>
      <c r="AC649" s="146"/>
      <c r="AD649" s="147"/>
      <c r="AE649" s="57"/>
      <c r="AF649" s="57"/>
      <c r="AG649" s="57"/>
      <c r="AH649" s="57"/>
      <c r="AI649" s="57"/>
      <c r="AJ649" s="57"/>
      <c r="AK649" s="57"/>
      <c r="AL649" s="57"/>
      <c r="AM649" s="57"/>
      <c r="AN649" s="57"/>
      <c r="AO649" s="57"/>
      <c r="AP649" s="57"/>
      <c r="AQ649" s="57"/>
      <c r="AR649" s="57"/>
      <c r="AS649" s="57"/>
      <c r="AT649" s="57"/>
      <c r="AU649" s="57"/>
      <c r="AV649" s="57"/>
      <c r="AW649" s="57"/>
      <c r="AX649" s="57"/>
      <c r="AY649" s="57"/>
      <c r="AZ649" s="57"/>
      <c r="BA649" s="57"/>
      <c r="BB649" s="57"/>
      <c r="BC649" s="57"/>
      <c r="BD649" s="57"/>
      <c r="BE649" s="57"/>
    </row>
    <row r="650" spans="1:57" ht="24.75" hidden="1" customHeight="1">
      <c r="A650" s="57"/>
      <c r="B650" s="141" t="s">
        <v>702</v>
      </c>
      <c r="C650" s="141" t="s">
        <v>1072</v>
      </c>
      <c r="D650" s="162"/>
      <c r="E650" s="33" t="s">
        <v>644</v>
      </c>
      <c r="F650" s="33" t="s">
        <v>380</v>
      </c>
      <c r="G650" s="33">
        <v>1</v>
      </c>
      <c r="H650" s="33" t="s">
        <v>26</v>
      </c>
      <c r="I650" s="33" t="s">
        <v>645</v>
      </c>
      <c r="J650" s="33"/>
      <c r="K650" s="33">
        <v>19</v>
      </c>
      <c r="L650" s="33">
        <v>5.2999999999999999E-2</v>
      </c>
      <c r="M650" s="33">
        <v>36</v>
      </c>
      <c r="N650" s="33"/>
      <c r="O650" s="41"/>
      <c r="P650" s="37"/>
      <c r="Q650" s="38" t="s">
        <v>27</v>
      </c>
      <c r="R650" s="34">
        <v>262.81</v>
      </c>
      <c r="S650" s="35">
        <f>R650*M650</f>
        <v>9461.16</v>
      </c>
      <c r="T650" s="36">
        <f t="shared" ref="T650:U653" si="363">R650*(1-$C$13)</f>
        <v>262.81</v>
      </c>
      <c r="U650" s="36">
        <f t="shared" si="363"/>
        <v>9461.16</v>
      </c>
      <c r="V650" s="143">
        <v>0</v>
      </c>
      <c r="W650" s="144">
        <f>U650*V650</f>
        <v>0</v>
      </c>
      <c r="X650" s="144">
        <f t="shared" si="360"/>
        <v>0</v>
      </c>
      <c r="Y650" s="145">
        <f t="shared" si="361"/>
        <v>0</v>
      </c>
      <c r="Z650" s="145">
        <f t="shared" si="362"/>
        <v>0</v>
      </c>
      <c r="AA650" s="211"/>
      <c r="AB650" s="146">
        <v>0</v>
      </c>
      <c r="AC650" s="146"/>
      <c r="AD650" s="147"/>
      <c r="AE650" s="57"/>
      <c r="AF650" s="57"/>
      <c r="AG650" s="57"/>
      <c r="AH650" s="57"/>
      <c r="AI650" s="57"/>
      <c r="AJ650" s="57"/>
      <c r="AK650" s="57"/>
      <c r="AL650" s="57"/>
      <c r="AM650" s="57"/>
      <c r="AN650" s="57"/>
      <c r="AO650" s="57"/>
      <c r="AP650" s="57"/>
      <c r="AQ650" s="57"/>
      <c r="AR650" s="57"/>
      <c r="AS650" s="57"/>
      <c r="AT650" s="57"/>
      <c r="AU650" s="57"/>
      <c r="AV650" s="57"/>
      <c r="AW650" s="57"/>
      <c r="AX650" s="57"/>
      <c r="AY650" s="57"/>
      <c r="AZ650" s="57"/>
      <c r="BA650" s="57"/>
      <c r="BB650" s="57"/>
      <c r="BC650" s="57"/>
      <c r="BD650" s="57"/>
      <c r="BE650" s="57"/>
    </row>
    <row r="651" spans="1:57" ht="24.75" hidden="1" customHeight="1">
      <c r="A651" s="57"/>
      <c r="B651" s="141" t="s">
        <v>703</v>
      </c>
      <c r="C651" s="141" t="s">
        <v>1073</v>
      </c>
      <c r="D651" s="162"/>
      <c r="E651" s="33" t="s">
        <v>644</v>
      </c>
      <c r="F651" s="33" t="s">
        <v>380</v>
      </c>
      <c r="G651" s="33">
        <v>1</v>
      </c>
      <c r="H651" s="33" t="s">
        <v>26</v>
      </c>
      <c r="I651" s="33" t="s">
        <v>645</v>
      </c>
      <c r="J651" s="33"/>
      <c r="K651" s="33">
        <v>19</v>
      </c>
      <c r="L651" s="33">
        <v>5.2999999999999999E-2</v>
      </c>
      <c r="M651" s="33">
        <v>36</v>
      </c>
      <c r="N651" s="33"/>
      <c r="O651" s="41"/>
      <c r="P651" s="37"/>
      <c r="Q651" s="38" t="s">
        <v>27</v>
      </c>
      <c r="R651" s="34">
        <v>260.33</v>
      </c>
      <c r="S651" s="35">
        <f>R651*M651</f>
        <v>9371.8799999999992</v>
      </c>
      <c r="T651" s="36">
        <f t="shared" si="363"/>
        <v>260.33</v>
      </c>
      <c r="U651" s="36">
        <f t="shared" si="363"/>
        <v>9371.8799999999992</v>
      </c>
      <c r="V651" s="143">
        <v>0</v>
      </c>
      <c r="W651" s="144">
        <f>U651*V651</f>
        <v>0</v>
      </c>
      <c r="X651" s="144">
        <f t="shared" si="360"/>
        <v>0</v>
      </c>
      <c r="Y651" s="145">
        <f t="shared" si="361"/>
        <v>0</v>
      </c>
      <c r="Z651" s="145">
        <f t="shared" si="362"/>
        <v>0</v>
      </c>
      <c r="AA651" s="211"/>
      <c r="AB651" s="146">
        <v>0</v>
      </c>
      <c r="AC651" s="146"/>
      <c r="AD651" s="147"/>
      <c r="AE651" s="57"/>
      <c r="AF651" s="57"/>
      <c r="AG651" s="57"/>
      <c r="AH651" s="57"/>
      <c r="AI651" s="57"/>
      <c r="AJ651" s="57"/>
      <c r="AK651" s="57"/>
      <c r="AL651" s="57"/>
      <c r="AM651" s="57"/>
      <c r="AN651" s="57"/>
      <c r="AO651" s="57"/>
      <c r="AP651" s="57"/>
      <c r="AQ651" s="57"/>
      <c r="AR651" s="57"/>
      <c r="AS651" s="57"/>
      <c r="AT651" s="57"/>
      <c r="AU651" s="57"/>
      <c r="AV651" s="57"/>
      <c r="AW651" s="57"/>
      <c r="AX651" s="57"/>
      <c r="AY651" s="57"/>
      <c r="AZ651" s="57"/>
      <c r="BA651" s="57"/>
      <c r="BB651" s="57"/>
      <c r="BC651" s="57"/>
      <c r="BD651" s="57"/>
      <c r="BE651" s="57"/>
    </row>
    <row r="652" spans="1:57" ht="24.75" hidden="1" customHeight="1">
      <c r="A652" s="57"/>
      <c r="B652" s="141" t="s">
        <v>704</v>
      </c>
      <c r="C652" s="141" t="s">
        <v>1074</v>
      </c>
      <c r="D652" s="162"/>
      <c r="E652" s="33" t="s">
        <v>644</v>
      </c>
      <c r="F652" s="33" t="s">
        <v>380</v>
      </c>
      <c r="G652" s="33">
        <v>1</v>
      </c>
      <c r="H652" s="33" t="s">
        <v>26</v>
      </c>
      <c r="I652" s="33" t="s">
        <v>645</v>
      </c>
      <c r="J652" s="33"/>
      <c r="K652" s="33">
        <v>19</v>
      </c>
      <c r="L652" s="33">
        <v>5.2999999999999999E-2</v>
      </c>
      <c r="M652" s="33">
        <v>36</v>
      </c>
      <c r="N652" s="33"/>
      <c r="O652" s="41"/>
      <c r="P652" s="37"/>
      <c r="Q652" s="38" t="s">
        <v>54</v>
      </c>
      <c r="R652" s="34">
        <v>262.81</v>
      </c>
      <c r="S652" s="35">
        <f>R652*M652</f>
        <v>9461.16</v>
      </c>
      <c r="T652" s="36">
        <f t="shared" si="363"/>
        <v>262.81</v>
      </c>
      <c r="U652" s="36">
        <f t="shared" si="363"/>
        <v>9461.16</v>
      </c>
      <c r="V652" s="143">
        <v>0</v>
      </c>
      <c r="W652" s="144">
        <f>U652*V652</f>
        <v>0</v>
      </c>
      <c r="X652" s="144">
        <f t="shared" si="360"/>
        <v>0</v>
      </c>
      <c r="Y652" s="145">
        <f t="shared" si="361"/>
        <v>0</v>
      </c>
      <c r="Z652" s="145">
        <f t="shared" si="362"/>
        <v>0</v>
      </c>
      <c r="AA652" s="211"/>
      <c r="AB652" s="146">
        <v>0</v>
      </c>
      <c r="AC652" s="146"/>
      <c r="AD652" s="147"/>
      <c r="AE652" s="57"/>
      <c r="AF652" s="57"/>
      <c r="AG652" s="57"/>
      <c r="AH652" s="57"/>
      <c r="AI652" s="57"/>
      <c r="AJ652" s="57"/>
      <c r="AK652" s="57"/>
      <c r="AL652" s="57"/>
      <c r="AM652" s="57"/>
      <c r="AN652" s="57"/>
      <c r="AO652" s="57"/>
      <c r="AP652" s="57"/>
      <c r="AQ652" s="57"/>
      <c r="AR652" s="57"/>
      <c r="AS652" s="57"/>
      <c r="AT652" s="57"/>
      <c r="AU652" s="57"/>
      <c r="AV652" s="57"/>
      <c r="AW652" s="57"/>
      <c r="AX652" s="57"/>
      <c r="AY652" s="57"/>
      <c r="AZ652" s="57"/>
      <c r="BA652" s="57"/>
      <c r="BB652" s="57"/>
      <c r="BC652" s="57"/>
      <c r="BD652" s="57"/>
      <c r="BE652" s="57"/>
    </row>
    <row r="653" spans="1:57" ht="24.75" hidden="1" customHeight="1">
      <c r="A653" s="57"/>
      <c r="B653" s="141" t="s">
        <v>705</v>
      </c>
      <c r="C653" s="141" t="s">
        <v>1075</v>
      </c>
      <c r="D653" s="162"/>
      <c r="E653" s="33" t="s">
        <v>644</v>
      </c>
      <c r="F653" s="33" t="s">
        <v>380</v>
      </c>
      <c r="G653" s="33">
        <v>1</v>
      </c>
      <c r="H653" s="33" t="s">
        <v>26</v>
      </c>
      <c r="I653" s="33" t="s">
        <v>645</v>
      </c>
      <c r="J653" s="33"/>
      <c r="K653" s="33">
        <v>19</v>
      </c>
      <c r="L653" s="33">
        <v>5.2999999999999999E-2</v>
      </c>
      <c r="M653" s="33">
        <v>36</v>
      </c>
      <c r="N653" s="33"/>
      <c r="O653" s="41"/>
      <c r="P653" s="37"/>
      <c r="Q653" s="38" t="s">
        <v>20</v>
      </c>
      <c r="R653" s="34">
        <v>218.18</v>
      </c>
      <c r="S653" s="35">
        <f>R653*M653</f>
        <v>7854.4800000000005</v>
      </c>
      <c r="T653" s="36">
        <f t="shared" si="363"/>
        <v>218.18</v>
      </c>
      <c r="U653" s="36">
        <f t="shared" si="363"/>
        <v>7854.4800000000005</v>
      </c>
      <c r="V653" s="143">
        <v>0</v>
      </c>
      <c r="W653" s="144">
        <f>U653*V653</f>
        <v>0</v>
      </c>
      <c r="X653" s="144">
        <f t="shared" si="360"/>
        <v>0</v>
      </c>
      <c r="Y653" s="145">
        <f t="shared" si="361"/>
        <v>0</v>
      </c>
      <c r="Z653" s="145">
        <f t="shared" si="362"/>
        <v>0</v>
      </c>
      <c r="AA653" s="211"/>
      <c r="AB653" s="146">
        <v>0</v>
      </c>
      <c r="AC653" s="146"/>
      <c r="AD653" s="147"/>
      <c r="AE653" s="57"/>
      <c r="AF653" s="57"/>
      <c r="AG653" s="57"/>
      <c r="AH653" s="57"/>
      <c r="AI653" s="57"/>
      <c r="AJ653" s="57"/>
      <c r="AK653" s="57"/>
      <c r="AL653" s="57"/>
      <c r="AM653" s="57"/>
      <c r="AN653" s="57"/>
      <c r="AO653" s="57"/>
      <c r="AP653" s="57"/>
      <c r="AQ653" s="57"/>
      <c r="AR653" s="57"/>
      <c r="AS653" s="57"/>
      <c r="AT653" s="57"/>
      <c r="AU653" s="57"/>
      <c r="AV653" s="57"/>
      <c r="AW653" s="57"/>
      <c r="AX653" s="57"/>
      <c r="AY653" s="57"/>
      <c r="AZ653" s="57"/>
      <c r="BA653" s="57"/>
      <c r="BB653" s="57"/>
      <c r="BC653" s="57"/>
      <c r="BD653" s="57"/>
      <c r="BE653" s="57"/>
    </row>
    <row r="654" spans="1:57" ht="24.75" customHeight="1">
      <c r="A654" s="57"/>
      <c r="B654" s="206"/>
      <c r="C654" s="207" t="s">
        <v>606</v>
      </c>
      <c r="D654" s="9"/>
      <c r="E654" s="297"/>
      <c r="F654" s="297"/>
      <c r="G654" s="297"/>
      <c r="H654" s="297"/>
      <c r="I654" s="297"/>
      <c r="J654" s="297"/>
      <c r="K654" s="297"/>
      <c r="L654" s="297"/>
      <c r="M654" s="297"/>
      <c r="N654" s="297"/>
      <c r="O654" s="297"/>
      <c r="P654" s="49"/>
      <c r="Q654" s="297"/>
      <c r="R654" s="299"/>
      <c r="S654" s="299"/>
      <c r="T654" s="50"/>
      <c r="U654" s="50"/>
      <c r="V654" s="9"/>
      <c r="W654" s="9"/>
      <c r="X654" s="9"/>
      <c r="Y654" s="9"/>
      <c r="Z654" s="9"/>
      <c r="AA654" s="211"/>
      <c r="AB654" s="146">
        <v>0</v>
      </c>
      <c r="AC654" s="146"/>
      <c r="AD654" s="147"/>
      <c r="AE654" s="57"/>
      <c r="AF654" s="57"/>
      <c r="AG654" s="57"/>
      <c r="AH654" s="57"/>
      <c r="AI654" s="57"/>
      <c r="AJ654" s="57"/>
      <c r="AK654" s="57"/>
      <c r="AL654" s="57"/>
      <c r="AM654" s="57"/>
      <c r="AN654" s="57"/>
      <c r="AO654" s="57"/>
      <c r="AP654" s="57"/>
      <c r="AQ654" s="57"/>
      <c r="AR654" s="57"/>
      <c r="AS654" s="57"/>
      <c r="AT654" s="57"/>
      <c r="AU654" s="57"/>
      <c r="AV654" s="57"/>
      <c r="AW654" s="57"/>
      <c r="AX654" s="57"/>
      <c r="AY654" s="57"/>
      <c r="AZ654" s="57"/>
      <c r="BA654" s="57"/>
      <c r="BB654" s="57"/>
      <c r="BC654" s="57"/>
      <c r="BD654" s="57"/>
      <c r="BE654" s="57"/>
    </row>
    <row r="655" spans="1:57" ht="24.75" hidden="1" customHeight="1">
      <c r="A655" s="57"/>
      <c r="B655" s="141" t="s">
        <v>706</v>
      </c>
      <c r="C655" s="141" t="s">
        <v>1076</v>
      </c>
      <c r="D655" s="162"/>
      <c r="E655" s="33" t="s">
        <v>644</v>
      </c>
      <c r="F655" s="33" t="s">
        <v>380</v>
      </c>
      <c r="G655" s="33">
        <v>1</v>
      </c>
      <c r="H655" s="33" t="s">
        <v>26</v>
      </c>
      <c r="I655" s="33" t="s">
        <v>645</v>
      </c>
      <c r="J655" s="33"/>
      <c r="K655" s="33">
        <v>19</v>
      </c>
      <c r="L655" s="33">
        <v>5.2999999999999999E-2</v>
      </c>
      <c r="M655" s="33">
        <v>36</v>
      </c>
      <c r="N655" s="33"/>
      <c r="O655" s="41"/>
      <c r="P655" s="37"/>
      <c r="Q655" s="38" t="s">
        <v>54</v>
      </c>
      <c r="R655" s="34">
        <v>260.33</v>
      </c>
      <c r="S655" s="35">
        <f>R655*M655</f>
        <v>9371.8799999999992</v>
      </c>
      <c r="T655" s="36">
        <f t="shared" ref="T655:U658" si="364">R655*(1-$C$13)</f>
        <v>260.33</v>
      </c>
      <c r="U655" s="36">
        <f t="shared" si="364"/>
        <v>9371.8799999999992</v>
      </c>
      <c r="V655" s="143">
        <v>0</v>
      </c>
      <c r="W655" s="144">
        <f>U655*V655</f>
        <v>0</v>
      </c>
      <c r="X655" s="144">
        <f t="shared" ref="X655:X664" si="365">V655*U655</f>
        <v>0</v>
      </c>
      <c r="Y655" s="145">
        <f t="shared" ref="Y655:Y664" si="366">K655*V655</f>
        <v>0</v>
      </c>
      <c r="Z655" s="145">
        <f t="shared" ref="Z655:Z664" si="367">V655*L655</f>
        <v>0</v>
      </c>
      <c r="AA655" s="211"/>
      <c r="AB655" s="146">
        <v>0</v>
      </c>
      <c r="AC655" s="146"/>
      <c r="AD655" s="147"/>
      <c r="AE655" s="57"/>
      <c r="AF655" s="57"/>
      <c r="AG655" s="57"/>
      <c r="AH655" s="57"/>
      <c r="AI655" s="57"/>
      <c r="AJ655" s="57"/>
      <c r="AK655" s="57"/>
      <c r="AL655" s="57"/>
      <c r="AM655" s="57"/>
      <c r="AN655" s="57"/>
      <c r="AO655" s="57"/>
      <c r="AP655" s="57"/>
      <c r="AQ655" s="57"/>
      <c r="AR655" s="57"/>
      <c r="AS655" s="57"/>
      <c r="AT655" s="57"/>
      <c r="AU655" s="57"/>
      <c r="AV655" s="57"/>
      <c r="AW655" s="57"/>
      <c r="AX655" s="57"/>
      <c r="AY655" s="57"/>
      <c r="AZ655" s="57"/>
      <c r="BA655" s="57"/>
      <c r="BB655" s="57"/>
      <c r="BC655" s="57"/>
      <c r="BD655" s="57"/>
      <c r="BE655" s="57"/>
    </row>
    <row r="656" spans="1:57" ht="24.75" hidden="1" customHeight="1">
      <c r="A656" s="57"/>
      <c r="B656" s="141" t="s">
        <v>701</v>
      </c>
      <c r="C656" s="141" t="s">
        <v>1071</v>
      </c>
      <c r="D656" s="162"/>
      <c r="E656" s="33" t="s">
        <v>644</v>
      </c>
      <c r="F656" s="33" t="s">
        <v>380</v>
      </c>
      <c r="G656" s="33">
        <v>1</v>
      </c>
      <c r="H656" s="33" t="s">
        <v>26</v>
      </c>
      <c r="I656" s="33" t="s">
        <v>645</v>
      </c>
      <c r="J656" s="33"/>
      <c r="K656" s="33">
        <v>19</v>
      </c>
      <c r="L656" s="33">
        <v>5.2999999999999999E-2</v>
      </c>
      <c r="M656" s="33">
        <v>36</v>
      </c>
      <c r="N656" s="33"/>
      <c r="O656" s="41"/>
      <c r="P656" s="37"/>
      <c r="Q656" s="38" t="s">
        <v>20</v>
      </c>
      <c r="R656" s="34">
        <v>287.60000000000002</v>
      </c>
      <c r="S656" s="35">
        <f>R656*M656</f>
        <v>10353.6</v>
      </c>
      <c r="T656" s="36">
        <f t="shared" si="364"/>
        <v>287.60000000000002</v>
      </c>
      <c r="U656" s="36">
        <f t="shared" si="364"/>
        <v>10353.6</v>
      </c>
      <c r="V656" s="143">
        <v>0</v>
      </c>
      <c r="W656" s="144">
        <f>U656*V656</f>
        <v>0</v>
      </c>
      <c r="X656" s="144">
        <f t="shared" si="365"/>
        <v>0</v>
      </c>
      <c r="Y656" s="145">
        <f t="shared" si="366"/>
        <v>0</v>
      </c>
      <c r="Z656" s="145">
        <f t="shared" si="367"/>
        <v>0</v>
      </c>
      <c r="AA656" s="211"/>
      <c r="AB656" s="146">
        <v>0</v>
      </c>
      <c r="AC656" s="146"/>
      <c r="AD656" s="147"/>
      <c r="AE656" s="57"/>
      <c r="AF656" s="57"/>
      <c r="AG656" s="57"/>
      <c r="AH656" s="57"/>
      <c r="AI656" s="57"/>
      <c r="AJ656" s="57"/>
      <c r="AK656" s="57"/>
      <c r="AL656" s="57"/>
      <c r="AM656" s="57"/>
      <c r="AN656" s="57"/>
      <c r="AO656" s="57"/>
      <c r="AP656" s="57"/>
      <c r="AQ656" s="57"/>
      <c r="AR656" s="57"/>
      <c r="AS656" s="57"/>
      <c r="AT656" s="57"/>
      <c r="AU656" s="57"/>
      <c r="AV656" s="57"/>
      <c r="AW656" s="57"/>
      <c r="AX656" s="57"/>
      <c r="AY656" s="57"/>
      <c r="AZ656" s="57"/>
      <c r="BA656" s="57"/>
      <c r="BB656" s="57"/>
      <c r="BC656" s="57"/>
      <c r="BD656" s="57"/>
      <c r="BE656" s="57"/>
    </row>
    <row r="657" spans="1:57" ht="24.75" customHeight="1">
      <c r="A657" s="57"/>
      <c r="B657" s="141" t="s">
        <v>707</v>
      </c>
      <c r="C657" s="141" t="s">
        <v>708</v>
      </c>
      <c r="D657" s="142" t="s">
        <v>1190</v>
      </c>
      <c r="E657" s="33" t="s">
        <v>36</v>
      </c>
      <c r="F657" s="33" t="s">
        <v>380</v>
      </c>
      <c r="G657" s="33">
        <v>1</v>
      </c>
      <c r="H657" s="33" t="s">
        <v>26</v>
      </c>
      <c r="I657" s="33" t="s">
        <v>645</v>
      </c>
      <c r="J657" s="33">
        <v>10</v>
      </c>
      <c r="K657" s="33">
        <v>19</v>
      </c>
      <c r="L657" s="33">
        <v>5.2999999999999999E-2</v>
      </c>
      <c r="M657" s="33">
        <v>36</v>
      </c>
      <c r="N657" s="33">
        <v>16</v>
      </c>
      <c r="O657" s="41"/>
      <c r="P657" s="37"/>
      <c r="Q657" s="38" t="s">
        <v>27</v>
      </c>
      <c r="R657" s="34">
        <v>414.25</v>
      </c>
      <c r="S657" s="35">
        <f>R657*M657</f>
        <v>14913</v>
      </c>
      <c r="T657" s="36">
        <f t="shared" si="364"/>
        <v>414.25</v>
      </c>
      <c r="U657" s="36">
        <f t="shared" si="364"/>
        <v>14913</v>
      </c>
      <c r="V657" s="143">
        <v>0</v>
      </c>
      <c r="W657" s="144">
        <f>U657*V657</f>
        <v>0</v>
      </c>
      <c r="X657" s="144">
        <f t="shared" si="365"/>
        <v>0</v>
      </c>
      <c r="Y657" s="145">
        <f t="shared" si="366"/>
        <v>0</v>
      </c>
      <c r="Z657" s="145">
        <f t="shared" si="367"/>
        <v>0</v>
      </c>
      <c r="AA657" s="211">
        <v>96</v>
      </c>
      <c r="AB657" s="146">
        <v>0</v>
      </c>
      <c r="AC657" s="146"/>
      <c r="AD657" s="147"/>
      <c r="AE657" s="57"/>
      <c r="AF657" s="57"/>
      <c r="AG657" s="57"/>
      <c r="AH657" s="57"/>
      <c r="AI657" s="57"/>
      <c r="AJ657" s="57"/>
      <c r="AK657" s="57"/>
      <c r="AL657" s="57"/>
      <c r="AM657" s="57"/>
      <c r="AN657" s="57"/>
      <c r="AO657" s="57"/>
      <c r="AP657" s="57"/>
      <c r="AQ657" s="57"/>
      <c r="AR657" s="57"/>
      <c r="AS657" s="57"/>
      <c r="AT657" s="57"/>
      <c r="AU657" s="57"/>
      <c r="AV657" s="57"/>
      <c r="AW657" s="57"/>
      <c r="AX657" s="57"/>
      <c r="AY657" s="57"/>
      <c r="AZ657" s="57"/>
      <c r="BA657" s="57"/>
      <c r="BB657" s="57"/>
      <c r="BC657" s="57"/>
      <c r="BD657" s="57"/>
      <c r="BE657" s="57"/>
    </row>
    <row r="658" spans="1:57" ht="24.75" customHeight="1">
      <c r="A658" s="57"/>
      <c r="B658" s="141" t="s">
        <v>1286</v>
      </c>
      <c r="C658" s="141" t="s">
        <v>1287</v>
      </c>
      <c r="D658" s="142" t="s">
        <v>1190</v>
      </c>
      <c r="E658" s="33" t="s">
        <v>36</v>
      </c>
      <c r="F658" s="33" t="s">
        <v>380</v>
      </c>
      <c r="G658" s="33">
        <v>1</v>
      </c>
      <c r="H658" s="33" t="s">
        <v>26</v>
      </c>
      <c r="I658" s="33" t="s">
        <v>645</v>
      </c>
      <c r="J658" s="33"/>
      <c r="K658" s="33">
        <v>19</v>
      </c>
      <c r="L658" s="33">
        <v>5.2999999999999999E-2</v>
      </c>
      <c r="M658" s="33">
        <v>36</v>
      </c>
      <c r="N658" s="33"/>
      <c r="O658" s="41"/>
      <c r="P658" s="37"/>
      <c r="Q658" s="38" t="s">
        <v>27</v>
      </c>
      <c r="R658" s="34">
        <v>414.25</v>
      </c>
      <c r="S658" s="35">
        <f>R658*M658</f>
        <v>14913</v>
      </c>
      <c r="T658" s="36">
        <f t="shared" si="364"/>
        <v>414.25</v>
      </c>
      <c r="U658" s="36">
        <f t="shared" si="364"/>
        <v>14913</v>
      </c>
      <c r="V658" s="143">
        <v>0</v>
      </c>
      <c r="W658" s="144">
        <f>U658*V658</f>
        <v>0</v>
      </c>
      <c r="X658" s="144">
        <f t="shared" si="365"/>
        <v>0</v>
      </c>
      <c r="Y658" s="145">
        <f t="shared" si="366"/>
        <v>0</v>
      </c>
      <c r="Z658" s="145">
        <f t="shared" si="367"/>
        <v>0</v>
      </c>
      <c r="AA658" s="211">
        <v>17</v>
      </c>
      <c r="AB658" s="146">
        <v>17</v>
      </c>
      <c r="AC658" s="146"/>
      <c r="AD658" s="147"/>
      <c r="AE658" s="57"/>
      <c r="AF658" s="57"/>
      <c r="AG658" s="57"/>
      <c r="AH658" s="57"/>
      <c r="AI658" s="57"/>
      <c r="AJ658" s="57"/>
      <c r="AK658" s="57"/>
      <c r="AL658" s="57"/>
      <c r="AM658" s="57"/>
      <c r="AN658" s="57"/>
      <c r="AO658" s="57"/>
      <c r="AP658" s="57"/>
      <c r="AQ658" s="57"/>
      <c r="AR658" s="57"/>
      <c r="AS658" s="57"/>
      <c r="AT658" s="57"/>
      <c r="AU658" s="57"/>
      <c r="AV658" s="57"/>
      <c r="AW658" s="57"/>
      <c r="AX658" s="57"/>
      <c r="AY658" s="57"/>
      <c r="AZ658" s="57"/>
      <c r="BA658" s="57"/>
      <c r="BB658" s="57"/>
      <c r="BC658" s="57"/>
      <c r="BD658" s="57"/>
      <c r="BE658" s="57"/>
    </row>
    <row r="659" spans="1:57" ht="24.75" hidden="1" customHeight="1">
      <c r="A659" s="57"/>
      <c r="B659" s="206"/>
      <c r="C659" s="207" t="s">
        <v>608</v>
      </c>
      <c r="D659" s="208"/>
      <c r="E659" s="297"/>
      <c r="F659" s="297"/>
      <c r="G659" s="297"/>
      <c r="H659" s="297"/>
      <c r="I659" s="297"/>
      <c r="J659" s="297"/>
      <c r="K659" s="297"/>
      <c r="L659" s="297"/>
      <c r="M659" s="297"/>
      <c r="N659" s="297"/>
      <c r="O659" s="297"/>
      <c r="P659" s="49"/>
      <c r="Q659" s="297"/>
      <c r="R659" s="299"/>
      <c r="S659" s="299"/>
      <c r="T659" s="50"/>
      <c r="U659" s="50"/>
      <c r="V659" s="9"/>
      <c r="W659" s="9"/>
      <c r="X659" s="144">
        <f t="shared" si="365"/>
        <v>0</v>
      </c>
      <c r="Y659" s="145">
        <f t="shared" si="366"/>
        <v>0</v>
      </c>
      <c r="Z659" s="145">
        <f t="shared" si="367"/>
        <v>0</v>
      </c>
      <c r="AA659" s="307"/>
      <c r="AB659" s="146">
        <v>0</v>
      </c>
      <c r="AC659" s="146"/>
      <c r="AD659" s="147"/>
      <c r="AE659" s="57"/>
      <c r="AF659" s="57"/>
      <c r="AG659" s="57"/>
      <c r="AH659" s="57"/>
      <c r="AI659" s="57"/>
      <c r="AJ659" s="57"/>
      <c r="AK659" s="57"/>
      <c r="AL659" s="57"/>
      <c r="AM659" s="57"/>
      <c r="AN659" s="57"/>
      <c r="AO659" s="57"/>
      <c r="AP659" s="57"/>
      <c r="AQ659" s="57"/>
      <c r="AR659" s="57"/>
      <c r="AS659" s="57"/>
      <c r="AT659" s="57"/>
      <c r="AU659" s="57"/>
      <c r="AV659" s="57"/>
      <c r="AW659" s="57"/>
      <c r="AX659" s="57"/>
      <c r="AY659" s="57"/>
      <c r="AZ659" s="57"/>
      <c r="BA659" s="57"/>
      <c r="BB659" s="57"/>
      <c r="BC659" s="57"/>
      <c r="BD659" s="57"/>
      <c r="BE659" s="57"/>
    </row>
    <row r="660" spans="1:57" ht="24.75" hidden="1" customHeight="1">
      <c r="A660" s="57"/>
      <c r="B660" s="141" t="s">
        <v>709</v>
      </c>
      <c r="C660" s="141" t="s">
        <v>1077</v>
      </c>
      <c r="D660" s="162"/>
      <c r="E660" s="33" t="s">
        <v>644</v>
      </c>
      <c r="F660" s="33" t="s">
        <v>380</v>
      </c>
      <c r="G660" s="33">
        <v>1</v>
      </c>
      <c r="H660" s="33" t="s">
        <v>26</v>
      </c>
      <c r="I660" s="33" t="s">
        <v>645</v>
      </c>
      <c r="J660" s="33"/>
      <c r="K660" s="33">
        <v>19</v>
      </c>
      <c r="L660" s="33">
        <v>5.2999999999999999E-2</v>
      </c>
      <c r="M660" s="33">
        <v>36</v>
      </c>
      <c r="N660" s="33"/>
      <c r="O660" s="33"/>
      <c r="P660" s="37"/>
      <c r="Q660" s="38" t="s">
        <v>20</v>
      </c>
      <c r="R660" s="34">
        <v>285.12</v>
      </c>
      <c r="S660" s="35">
        <f>R660*M660</f>
        <v>10264.32</v>
      </c>
      <c r="T660" s="36">
        <f t="shared" ref="T660:U664" si="368">R660*(1-$C$13)</f>
        <v>285.12</v>
      </c>
      <c r="U660" s="36">
        <f t="shared" si="368"/>
        <v>10264.32</v>
      </c>
      <c r="V660" s="143">
        <v>0</v>
      </c>
      <c r="W660" s="144">
        <f>U660*V660</f>
        <v>0</v>
      </c>
      <c r="X660" s="144">
        <f t="shared" si="365"/>
        <v>0</v>
      </c>
      <c r="Y660" s="145">
        <f t="shared" si="366"/>
        <v>0</v>
      </c>
      <c r="Z660" s="145">
        <f t="shared" si="367"/>
        <v>0</v>
      </c>
      <c r="AA660" s="211"/>
      <c r="AB660" s="146">
        <v>0</v>
      </c>
      <c r="AC660" s="146"/>
      <c r="AD660" s="147"/>
      <c r="AE660" s="57"/>
      <c r="AF660" s="57"/>
      <c r="AG660" s="57"/>
      <c r="AH660" s="57"/>
      <c r="AI660" s="57"/>
      <c r="AJ660" s="57"/>
      <c r="AK660" s="57"/>
      <c r="AL660" s="57"/>
      <c r="AM660" s="57"/>
      <c r="AN660" s="57"/>
      <c r="AO660" s="57"/>
      <c r="AP660" s="57"/>
      <c r="AQ660" s="57"/>
      <c r="AR660" s="57"/>
      <c r="AS660" s="57"/>
      <c r="AT660" s="57"/>
      <c r="AU660" s="57"/>
      <c r="AV660" s="57"/>
      <c r="AW660" s="57"/>
      <c r="AX660" s="57"/>
      <c r="AY660" s="57"/>
      <c r="AZ660" s="57"/>
      <c r="BA660" s="57"/>
      <c r="BB660" s="57"/>
      <c r="BC660" s="57"/>
      <c r="BD660" s="57"/>
      <c r="BE660" s="57"/>
    </row>
    <row r="661" spans="1:57" ht="24.75" hidden="1" customHeight="1">
      <c r="A661" s="57"/>
      <c r="B661" s="141" t="s">
        <v>710</v>
      </c>
      <c r="C661" s="141" t="s">
        <v>1078</v>
      </c>
      <c r="D661" s="162"/>
      <c r="E661" s="33" t="s">
        <v>644</v>
      </c>
      <c r="F661" s="33" t="s">
        <v>380</v>
      </c>
      <c r="G661" s="33">
        <v>1</v>
      </c>
      <c r="H661" s="33" t="s">
        <v>26</v>
      </c>
      <c r="I661" s="33" t="s">
        <v>645</v>
      </c>
      <c r="J661" s="33"/>
      <c r="K661" s="33">
        <v>19</v>
      </c>
      <c r="L661" s="33">
        <v>5.2999999999999999E-2</v>
      </c>
      <c r="M661" s="33">
        <v>36</v>
      </c>
      <c r="N661" s="33"/>
      <c r="O661" s="33"/>
      <c r="P661" s="37"/>
      <c r="Q661" s="38" t="s">
        <v>20</v>
      </c>
      <c r="R661" s="34">
        <v>285.12</v>
      </c>
      <c r="S661" s="35">
        <f>R661*M661</f>
        <v>10264.32</v>
      </c>
      <c r="T661" s="36">
        <f t="shared" si="368"/>
        <v>285.12</v>
      </c>
      <c r="U661" s="36">
        <f t="shared" si="368"/>
        <v>10264.32</v>
      </c>
      <c r="V661" s="143">
        <v>0</v>
      </c>
      <c r="W661" s="144">
        <f>U661*V661</f>
        <v>0</v>
      </c>
      <c r="X661" s="144">
        <f t="shared" si="365"/>
        <v>0</v>
      </c>
      <c r="Y661" s="145">
        <f t="shared" si="366"/>
        <v>0</v>
      </c>
      <c r="Z661" s="145">
        <f t="shared" si="367"/>
        <v>0</v>
      </c>
      <c r="AA661" s="211"/>
      <c r="AB661" s="146">
        <v>0</v>
      </c>
      <c r="AC661" s="146"/>
      <c r="AD661" s="147"/>
      <c r="AE661" s="57"/>
      <c r="AF661" s="57"/>
      <c r="AG661" s="57"/>
      <c r="AH661" s="57"/>
      <c r="AI661" s="57"/>
      <c r="AJ661" s="57"/>
      <c r="AK661" s="57"/>
      <c r="AL661" s="57"/>
      <c r="AM661" s="57"/>
      <c r="AN661" s="57"/>
      <c r="AO661" s="57"/>
      <c r="AP661" s="57"/>
      <c r="AQ661" s="57"/>
      <c r="AR661" s="57"/>
      <c r="AS661" s="57"/>
      <c r="AT661" s="57"/>
      <c r="AU661" s="57"/>
      <c r="AV661" s="57"/>
      <c r="AW661" s="57"/>
      <c r="AX661" s="57"/>
      <c r="AY661" s="57"/>
      <c r="AZ661" s="57"/>
      <c r="BA661" s="57"/>
      <c r="BB661" s="57"/>
      <c r="BC661" s="57"/>
      <c r="BD661" s="57"/>
      <c r="BE661" s="57"/>
    </row>
    <row r="662" spans="1:57" ht="24.75" hidden="1" customHeight="1">
      <c r="A662" s="57"/>
      <c r="B662" s="141" t="s">
        <v>1254</v>
      </c>
      <c r="C662" s="141" t="s">
        <v>1255</v>
      </c>
      <c r="D662" s="197"/>
      <c r="E662" s="33" t="s">
        <v>36</v>
      </c>
      <c r="F662" s="33" t="s">
        <v>380</v>
      </c>
      <c r="G662" s="33">
        <v>1</v>
      </c>
      <c r="H662" s="33" t="s">
        <v>26</v>
      </c>
      <c r="I662" s="33" t="s">
        <v>645</v>
      </c>
      <c r="J662" s="33"/>
      <c r="K662" s="33">
        <v>19</v>
      </c>
      <c r="L662" s="33">
        <v>5.2999999999999999E-2</v>
      </c>
      <c r="M662" s="33">
        <v>36</v>
      </c>
      <c r="N662" s="33"/>
      <c r="O662" s="33"/>
      <c r="P662" s="37"/>
      <c r="Q662" s="38" t="s">
        <v>20</v>
      </c>
      <c r="R662" s="34">
        <v>344.41</v>
      </c>
      <c r="S662" s="35">
        <f>R662*M662</f>
        <v>12398.76</v>
      </c>
      <c r="T662" s="36">
        <f t="shared" si="368"/>
        <v>344.41</v>
      </c>
      <c r="U662" s="36">
        <f t="shared" si="368"/>
        <v>12398.76</v>
      </c>
      <c r="V662" s="143">
        <v>0</v>
      </c>
      <c r="W662" s="144">
        <f>U662*V662</f>
        <v>0</v>
      </c>
      <c r="X662" s="144">
        <f t="shared" si="365"/>
        <v>0</v>
      </c>
      <c r="Y662" s="145">
        <f t="shared" si="366"/>
        <v>0</v>
      </c>
      <c r="Z662" s="145">
        <f t="shared" si="367"/>
        <v>0</v>
      </c>
      <c r="AA662" s="211"/>
      <c r="AB662" s="146">
        <v>0</v>
      </c>
      <c r="AC662" s="146"/>
      <c r="AD662" s="147"/>
      <c r="AE662" s="57"/>
      <c r="AF662" s="57"/>
      <c r="AG662" s="57"/>
      <c r="AH662" s="57"/>
      <c r="AI662" s="57"/>
      <c r="AJ662" s="57"/>
      <c r="AK662" s="57"/>
      <c r="AL662" s="57"/>
      <c r="AM662" s="57"/>
      <c r="AN662" s="57"/>
      <c r="AO662" s="57"/>
      <c r="AP662" s="57"/>
      <c r="AQ662" s="57"/>
      <c r="AR662" s="57"/>
      <c r="AS662" s="57"/>
      <c r="AT662" s="57"/>
      <c r="AU662" s="57"/>
      <c r="AV662" s="57"/>
      <c r="AW662" s="57"/>
      <c r="AX662" s="57"/>
      <c r="AY662" s="57"/>
      <c r="AZ662" s="57"/>
      <c r="BA662" s="57"/>
      <c r="BB662" s="57"/>
      <c r="BC662" s="57"/>
      <c r="BD662" s="57"/>
      <c r="BE662" s="57"/>
    </row>
    <row r="663" spans="1:57" ht="24.75" hidden="1" customHeight="1">
      <c r="A663" s="57"/>
      <c r="B663" s="141" t="s">
        <v>711</v>
      </c>
      <c r="C663" s="141" t="s">
        <v>712</v>
      </c>
      <c r="D663" s="197" t="s">
        <v>1190</v>
      </c>
      <c r="E663" s="33" t="s">
        <v>36</v>
      </c>
      <c r="F663" s="33" t="s">
        <v>380</v>
      </c>
      <c r="G663" s="33">
        <v>1</v>
      </c>
      <c r="H663" s="33" t="s">
        <v>26</v>
      </c>
      <c r="I663" s="33" t="s">
        <v>645</v>
      </c>
      <c r="J663" s="33"/>
      <c r="K663" s="33">
        <v>19</v>
      </c>
      <c r="L663" s="33">
        <v>5.2999999999999999E-2</v>
      </c>
      <c r="M663" s="33">
        <v>36</v>
      </c>
      <c r="N663" s="33"/>
      <c r="O663" s="41"/>
      <c r="P663" s="37"/>
      <c r="Q663" s="38" t="s">
        <v>20</v>
      </c>
      <c r="R663" s="34">
        <v>360.33</v>
      </c>
      <c r="S663" s="35">
        <f>R663*M663</f>
        <v>12971.88</v>
      </c>
      <c r="T663" s="36">
        <f t="shared" si="368"/>
        <v>360.33</v>
      </c>
      <c r="U663" s="36">
        <f t="shared" si="368"/>
        <v>12971.88</v>
      </c>
      <c r="V663" s="143">
        <v>0</v>
      </c>
      <c r="W663" s="144">
        <f>U663*V663</f>
        <v>0</v>
      </c>
      <c r="X663" s="144">
        <f t="shared" si="365"/>
        <v>0</v>
      </c>
      <c r="Y663" s="145">
        <f t="shared" si="366"/>
        <v>0</v>
      </c>
      <c r="Z663" s="145">
        <f t="shared" si="367"/>
        <v>0</v>
      </c>
      <c r="AA663" s="211"/>
      <c r="AB663" s="146">
        <v>0</v>
      </c>
      <c r="AC663" s="146"/>
      <c r="AD663" s="147"/>
      <c r="AE663" s="57"/>
      <c r="AF663" s="57"/>
      <c r="AG663" s="57"/>
      <c r="AH663" s="57"/>
      <c r="AI663" s="57"/>
      <c r="AJ663" s="57"/>
      <c r="AK663" s="57"/>
      <c r="AL663" s="57"/>
      <c r="AM663" s="57"/>
      <c r="AN663" s="57"/>
      <c r="AO663" s="57"/>
      <c r="AP663" s="57"/>
      <c r="AQ663" s="57"/>
      <c r="AR663" s="57"/>
      <c r="AS663" s="57"/>
      <c r="AT663" s="57"/>
      <c r="AU663" s="57"/>
      <c r="AV663" s="57"/>
      <c r="AW663" s="57"/>
      <c r="AX663" s="57"/>
      <c r="AY663" s="57"/>
      <c r="AZ663" s="57"/>
      <c r="BA663" s="57"/>
      <c r="BB663" s="57"/>
      <c r="BC663" s="57"/>
      <c r="BD663" s="57"/>
      <c r="BE663" s="57"/>
    </row>
    <row r="664" spans="1:57" ht="24.75" hidden="1" customHeight="1">
      <c r="A664" s="57"/>
      <c r="B664" s="141" t="s">
        <v>713</v>
      </c>
      <c r="C664" s="141" t="s">
        <v>714</v>
      </c>
      <c r="D664" s="162"/>
      <c r="E664" s="33" t="s">
        <v>36</v>
      </c>
      <c r="F664" s="33" t="s">
        <v>380</v>
      </c>
      <c r="G664" s="33">
        <v>1</v>
      </c>
      <c r="H664" s="33" t="s">
        <v>26</v>
      </c>
      <c r="I664" s="33" t="s">
        <v>645</v>
      </c>
      <c r="J664" s="33"/>
      <c r="K664" s="33">
        <v>19</v>
      </c>
      <c r="L664" s="33">
        <v>5.2999999999999999E-2</v>
      </c>
      <c r="M664" s="33">
        <v>36</v>
      </c>
      <c r="N664" s="33"/>
      <c r="O664" s="33"/>
      <c r="P664" s="37"/>
      <c r="Q664" s="38" t="s">
        <v>20</v>
      </c>
      <c r="R664" s="34">
        <v>379.34</v>
      </c>
      <c r="S664" s="35">
        <f>R664*M664</f>
        <v>13656.24</v>
      </c>
      <c r="T664" s="36">
        <f t="shared" si="368"/>
        <v>379.34</v>
      </c>
      <c r="U664" s="36">
        <f t="shared" si="368"/>
        <v>13656.24</v>
      </c>
      <c r="V664" s="143">
        <v>0</v>
      </c>
      <c r="W664" s="144">
        <f>U664*V664</f>
        <v>0</v>
      </c>
      <c r="X664" s="144">
        <f t="shared" si="365"/>
        <v>0</v>
      </c>
      <c r="Y664" s="145">
        <f t="shared" si="366"/>
        <v>0</v>
      </c>
      <c r="Z664" s="145">
        <f t="shared" si="367"/>
        <v>0</v>
      </c>
      <c r="AA664" s="211"/>
      <c r="AB664" s="146">
        <v>0</v>
      </c>
      <c r="AC664" s="146"/>
      <c r="AD664" s="147"/>
      <c r="AE664" s="57"/>
      <c r="AF664" s="57"/>
      <c r="AG664" s="57"/>
      <c r="AH664" s="57"/>
      <c r="AI664" s="57"/>
      <c r="AJ664" s="57"/>
      <c r="AK664" s="57"/>
      <c r="AL664" s="57"/>
      <c r="AM664" s="57"/>
      <c r="AN664" s="57"/>
      <c r="AO664" s="57"/>
      <c r="AP664" s="57"/>
      <c r="AQ664" s="57"/>
      <c r="AR664" s="57"/>
      <c r="AS664" s="57"/>
      <c r="AT664" s="57"/>
      <c r="AU664" s="57"/>
      <c r="AV664" s="57"/>
      <c r="AW664" s="57"/>
      <c r="AX664" s="57"/>
      <c r="AY664" s="57"/>
      <c r="AZ664" s="57"/>
      <c r="BA664" s="57"/>
      <c r="BB664" s="57"/>
      <c r="BC664" s="57"/>
      <c r="BD664" s="57"/>
      <c r="BE664" s="57"/>
    </row>
    <row r="665" spans="1:57" ht="24.75" customHeight="1">
      <c r="A665" s="57"/>
      <c r="B665" s="206"/>
      <c r="C665" s="207" t="s">
        <v>715</v>
      </c>
      <c r="D665" s="9"/>
      <c r="E665" s="297"/>
      <c r="F665" s="297"/>
      <c r="G665" s="297"/>
      <c r="H665" s="297"/>
      <c r="I665" s="297"/>
      <c r="J665" s="297"/>
      <c r="K665" s="297"/>
      <c r="L665" s="297"/>
      <c r="M665" s="297"/>
      <c r="N665" s="297"/>
      <c r="O665" s="297"/>
      <c r="P665" s="49"/>
      <c r="Q665" s="297"/>
      <c r="R665" s="299"/>
      <c r="S665" s="299"/>
      <c r="T665" s="50"/>
      <c r="U665" s="50"/>
      <c r="V665" s="9"/>
      <c r="W665" s="9"/>
      <c r="X665" s="9"/>
      <c r="Y665" s="9"/>
      <c r="Z665" s="9"/>
      <c r="AA665" s="211"/>
      <c r="AB665" s="146">
        <v>0</v>
      </c>
      <c r="AC665" s="146"/>
      <c r="AD665" s="147"/>
      <c r="AE665" s="57"/>
      <c r="AF665" s="57"/>
      <c r="AG665" s="57"/>
      <c r="AH665" s="57"/>
      <c r="AI665" s="57"/>
      <c r="AJ665" s="57"/>
      <c r="AK665" s="57"/>
      <c r="AL665" s="57"/>
      <c r="AM665" s="57"/>
      <c r="AN665" s="57"/>
      <c r="AO665" s="57"/>
      <c r="AP665" s="57"/>
      <c r="AQ665" s="57"/>
      <c r="AR665" s="57"/>
      <c r="AS665" s="57"/>
      <c r="AT665" s="57"/>
      <c r="AU665" s="57"/>
      <c r="AV665" s="57"/>
      <c r="AW665" s="57"/>
      <c r="AX665" s="57"/>
      <c r="AY665" s="57"/>
      <c r="AZ665" s="57"/>
      <c r="BA665" s="57"/>
      <c r="BB665" s="57"/>
      <c r="BC665" s="57"/>
      <c r="BD665" s="57"/>
      <c r="BE665" s="57"/>
    </row>
    <row r="666" spans="1:57" ht="24.75" hidden="1" customHeight="1">
      <c r="A666" s="57"/>
      <c r="B666" s="141" t="s">
        <v>716</v>
      </c>
      <c r="C666" s="141" t="s">
        <v>1079</v>
      </c>
      <c r="D666" s="162"/>
      <c r="E666" s="33" t="s">
        <v>644</v>
      </c>
      <c r="F666" s="33" t="s">
        <v>380</v>
      </c>
      <c r="G666" s="33">
        <v>1</v>
      </c>
      <c r="H666" s="33" t="s">
        <v>26</v>
      </c>
      <c r="I666" s="33" t="s">
        <v>645</v>
      </c>
      <c r="J666" s="33"/>
      <c r="K666" s="33">
        <v>19</v>
      </c>
      <c r="L666" s="33">
        <v>5.2999999999999999E-2</v>
      </c>
      <c r="M666" s="33">
        <v>36</v>
      </c>
      <c r="N666" s="33"/>
      <c r="O666" s="33"/>
      <c r="P666" s="37"/>
      <c r="Q666" s="38" t="s">
        <v>54</v>
      </c>
      <c r="R666" s="34">
        <v>271.89999999999998</v>
      </c>
      <c r="S666" s="35">
        <f t="shared" ref="S666:S715" si="369">R666*M666</f>
        <v>9788.4</v>
      </c>
      <c r="T666" s="36">
        <f t="shared" ref="T666:T715" si="370">R666*(1-$C$13)</f>
        <v>271.89999999999998</v>
      </c>
      <c r="U666" s="36">
        <f t="shared" ref="U666:U715" si="371">S666*(1-$C$13)</f>
        <v>9788.4</v>
      </c>
      <c r="V666" s="143">
        <v>0</v>
      </c>
      <c r="W666" s="144">
        <f t="shared" ref="W666:W697" si="372">U666*V666</f>
        <v>0</v>
      </c>
      <c r="X666" s="144">
        <f t="shared" ref="X666:X697" si="373">V666*U666</f>
        <v>0</v>
      </c>
      <c r="Y666" s="145">
        <f t="shared" ref="Y666:Y697" si="374">K666*V666</f>
        <v>0</v>
      </c>
      <c r="Z666" s="145">
        <f t="shared" ref="Z666:Z697" si="375">V666*L666</f>
        <v>0</v>
      </c>
      <c r="AA666" s="211"/>
      <c r="AB666" s="146">
        <v>0</v>
      </c>
      <c r="AC666" s="146"/>
      <c r="AD666" s="147"/>
      <c r="AE666" s="57"/>
      <c r="AF666" s="57"/>
      <c r="AG666" s="57"/>
      <c r="AH666" s="57"/>
      <c r="AI666" s="57"/>
      <c r="AJ666" s="57"/>
      <c r="AK666" s="57"/>
      <c r="AL666" s="57"/>
      <c r="AM666" s="57"/>
      <c r="AN666" s="57"/>
      <c r="AO666" s="57"/>
      <c r="AP666" s="57"/>
      <c r="AQ666" s="57"/>
      <c r="AR666" s="57"/>
      <c r="AS666" s="57"/>
      <c r="AT666" s="57"/>
      <c r="AU666" s="57"/>
      <c r="AV666" s="57"/>
      <c r="AW666" s="57"/>
      <c r="AX666" s="57"/>
      <c r="AY666" s="57"/>
      <c r="AZ666" s="57"/>
      <c r="BA666" s="57"/>
      <c r="BB666" s="57"/>
      <c r="BC666" s="57"/>
      <c r="BD666" s="57"/>
      <c r="BE666" s="57"/>
    </row>
    <row r="667" spans="1:57" ht="24.75" hidden="1" customHeight="1">
      <c r="A667" s="57"/>
      <c r="B667" s="141" t="s">
        <v>717</v>
      </c>
      <c r="C667" s="141" t="s">
        <v>1080</v>
      </c>
      <c r="D667" s="162"/>
      <c r="E667" s="33" t="s">
        <v>644</v>
      </c>
      <c r="F667" s="33" t="s">
        <v>380</v>
      </c>
      <c r="G667" s="33">
        <v>1</v>
      </c>
      <c r="H667" s="33" t="s">
        <v>26</v>
      </c>
      <c r="I667" s="33" t="s">
        <v>645</v>
      </c>
      <c r="J667" s="33"/>
      <c r="K667" s="33">
        <v>19</v>
      </c>
      <c r="L667" s="33">
        <v>5.2999999999999999E-2</v>
      </c>
      <c r="M667" s="33">
        <v>36</v>
      </c>
      <c r="N667" s="33"/>
      <c r="O667" s="33"/>
      <c r="P667" s="37"/>
      <c r="Q667" s="38" t="s">
        <v>27</v>
      </c>
      <c r="R667" s="34">
        <v>271.89999999999998</v>
      </c>
      <c r="S667" s="35">
        <f t="shared" si="369"/>
        <v>9788.4</v>
      </c>
      <c r="T667" s="36">
        <f t="shared" si="370"/>
        <v>271.89999999999998</v>
      </c>
      <c r="U667" s="36">
        <f t="shared" si="371"/>
        <v>9788.4</v>
      </c>
      <c r="V667" s="143">
        <v>0</v>
      </c>
      <c r="W667" s="144">
        <f t="shared" si="372"/>
        <v>0</v>
      </c>
      <c r="X667" s="144">
        <f t="shared" si="373"/>
        <v>0</v>
      </c>
      <c r="Y667" s="145">
        <f t="shared" si="374"/>
        <v>0</v>
      </c>
      <c r="Z667" s="145">
        <f t="shared" si="375"/>
        <v>0</v>
      </c>
      <c r="AA667" s="211"/>
      <c r="AB667" s="146">
        <v>0</v>
      </c>
      <c r="AC667" s="146"/>
      <c r="AD667" s="147"/>
      <c r="AE667" s="57"/>
      <c r="AF667" s="57"/>
      <c r="AG667" s="57"/>
      <c r="AH667" s="57"/>
      <c r="AI667" s="57"/>
      <c r="AJ667" s="57"/>
      <c r="AK667" s="57"/>
      <c r="AL667" s="57"/>
      <c r="AM667" s="57"/>
      <c r="AN667" s="57"/>
      <c r="AO667" s="57"/>
      <c r="AP667" s="57"/>
      <c r="AQ667" s="57"/>
      <c r="AR667" s="57"/>
      <c r="AS667" s="57"/>
      <c r="AT667" s="57"/>
      <c r="AU667" s="57"/>
      <c r="AV667" s="57"/>
      <c r="AW667" s="57"/>
      <c r="AX667" s="57"/>
      <c r="AY667" s="57"/>
      <c r="AZ667" s="57"/>
      <c r="BA667" s="57"/>
      <c r="BB667" s="57"/>
      <c r="BC667" s="57"/>
      <c r="BD667" s="57"/>
      <c r="BE667" s="57"/>
    </row>
    <row r="668" spans="1:57" ht="24.75" hidden="1" customHeight="1">
      <c r="A668" s="57"/>
      <c r="B668" s="141" t="s">
        <v>718</v>
      </c>
      <c r="C668" s="141" t="s">
        <v>1081</v>
      </c>
      <c r="D668" s="162"/>
      <c r="E668" s="33" t="s">
        <v>644</v>
      </c>
      <c r="F668" s="33" t="s">
        <v>380</v>
      </c>
      <c r="G668" s="33">
        <v>1</v>
      </c>
      <c r="H668" s="33" t="s">
        <v>26</v>
      </c>
      <c r="I668" s="33" t="s">
        <v>645</v>
      </c>
      <c r="J668" s="33"/>
      <c r="K668" s="33">
        <v>19</v>
      </c>
      <c r="L668" s="33">
        <v>5.2999999999999999E-2</v>
      </c>
      <c r="M668" s="33">
        <v>36</v>
      </c>
      <c r="N668" s="33"/>
      <c r="O668" s="33"/>
      <c r="P668" s="37"/>
      <c r="Q668" s="38" t="s">
        <v>54</v>
      </c>
      <c r="R668" s="34">
        <v>264.45999999999998</v>
      </c>
      <c r="S668" s="35">
        <f t="shared" si="369"/>
        <v>9520.56</v>
      </c>
      <c r="T668" s="36">
        <f t="shared" si="370"/>
        <v>264.45999999999998</v>
      </c>
      <c r="U668" s="36">
        <f t="shared" si="371"/>
        <v>9520.56</v>
      </c>
      <c r="V668" s="143">
        <v>0</v>
      </c>
      <c r="W668" s="144">
        <f t="shared" si="372"/>
        <v>0</v>
      </c>
      <c r="X668" s="144">
        <f t="shared" si="373"/>
        <v>0</v>
      </c>
      <c r="Y668" s="145">
        <f t="shared" si="374"/>
        <v>0</v>
      </c>
      <c r="Z668" s="145">
        <f t="shared" si="375"/>
        <v>0</v>
      </c>
      <c r="AA668" s="211"/>
      <c r="AB668" s="146">
        <v>0</v>
      </c>
      <c r="AC668" s="146"/>
      <c r="AD668" s="147"/>
      <c r="AE668" s="57"/>
      <c r="AF668" s="57"/>
      <c r="AG668" s="57"/>
      <c r="AH668" s="57"/>
      <c r="AI668" s="57"/>
      <c r="AJ668" s="57"/>
      <c r="AK668" s="57"/>
      <c r="AL668" s="57"/>
      <c r="AM668" s="57"/>
      <c r="AN668" s="57"/>
      <c r="AO668" s="57"/>
      <c r="AP668" s="57"/>
      <c r="AQ668" s="57"/>
      <c r="AR668" s="57"/>
      <c r="AS668" s="57"/>
      <c r="AT668" s="57"/>
      <c r="AU668" s="57"/>
      <c r="AV668" s="57"/>
      <c r="AW668" s="57"/>
      <c r="AX668" s="57"/>
      <c r="AY668" s="57"/>
      <c r="AZ668" s="57"/>
      <c r="BA668" s="57"/>
      <c r="BB668" s="57"/>
      <c r="BC668" s="57"/>
      <c r="BD668" s="57"/>
      <c r="BE668" s="57"/>
    </row>
    <row r="669" spans="1:57" ht="24.75" hidden="1" customHeight="1">
      <c r="A669" s="57"/>
      <c r="B669" s="141" t="s">
        <v>719</v>
      </c>
      <c r="C669" s="141" t="s">
        <v>1082</v>
      </c>
      <c r="D669" s="162"/>
      <c r="E669" s="33" t="s">
        <v>644</v>
      </c>
      <c r="F669" s="33" t="s">
        <v>380</v>
      </c>
      <c r="G669" s="33">
        <v>1</v>
      </c>
      <c r="H669" s="33" t="s">
        <v>26</v>
      </c>
      <c r="I669" s="33" t="s">
        <v>645</v>
      </c>
      <c r="J669" s="33"/>
      <c r="K669" s="33">
        <v>19</v>
      </c>
      <c r="L669" s="33">
        <v>5.2999999999999999E-2</v>
      </c>
      <c r="M669" s="33">
        <v>36</v>
      </c>
      <c r="N669" s="33"/>
      <c r="O669" s="33"/>
      <c r="P669" s="37"/>
      <c r="Q669" s="38" t="s">
        <v>27</v>
      </c>
      <c r="R669" s="34">
        <v>296.69</v>
      </c>
      <c r="S669" s="35">
        <f t="shared" si="369"/>
        <v>10680.84</v>
      </c>
      <c r="T669" s="36">
        <f t="shared" si="370"/>
        <v>296.69</v>
      </c>
      <c r="U669" s="36">
        <f t="shared" si="371"/>
        <v>10680.84</v>
      </c>
      <c r="V669" s="143">
        <v>0</v>
      </c>
      <c r="W669" s="144">
        <f t="shared" si="372"/>
        <v>0</v>
      </c>
      <c r="X669" s="144">
        <f t="shared" si="373"/>
        <v>0</v>
      </c>
      <c r="Y669" s="145">
        <f t="shared" si="374"/>
        <v>0</v>
      </c>
      <c r="Z669" s="145">
        <f t="shared" si="375"/>
        <v>0</v>
      </c>
      <c r="AA669" s="211"/>
      <c r="AB669" s="146">
        <v>0</v>
      </c>
      <c r="AC669" s="146"/>
      <c r="AD669" s="147"/>
      <c r="AE669" s="57"/>
      <c r="AF669" s="57"/>
      <c r="AG669" s="57"/>
      <c r="AH669" s="57"/>
      <c r="AI669" s="57"/>
      <c r="AJ669" s="57"/>
      <c r="AK669" s="57"/>
      <c r="AL669" s="57"/>
      <c r="AM669" s="57"/>
      <c r="AN669" s="57"/>
      <c r="AO669" s="57"/>
      <c r="AP669" s="57"/>
      <c r="AQ669" s="57"/>
      <c r="AR669" s="57"/>
      <c r="AS669" s="57"/>
      <c r="AT669" s="57"/>
      <c r="AU669" s="57"/>
      <c r="AV669" s="57"/>
      <c r="AW669" s="57"/>
      <c r="AX669" s="57"/>
      <c r="AY669" s="57"/>
      <c r="AZ669" s="57"/>
      <c r="BA669" s="57"/>
      <c r="BB669" s="57"/>
      <c r="BC669" s="57"/>
      <c r="BD669" s="57"/>
      <c r="BE669" s="57"/>
    </row>
    <row r="670" spans="1:57" ht="24.75" hidden="1" customHeight="1">
      <c r="A670" s="57"/>
      <c r="B670" s="141" t="s">
        <v>720</v>
      </c>
      <c r="C670" s="141" t="s">
        <v>1083</v>
      </c>
      <c r="D670" s="162"/>
      <c r="E670" s="33" t="s">
        <v>644</v>
      </c>
      <c r="F670" s="33" t="s">
        <v>380</v>
      </c>
      <c r="G670" s="33">
        <v>1</v>
      </c>
      <c r="H670" s="33" t="s">
        <v>26</v>
      </c>
      <c r="I670" s="33" t="s">
        <v>645</v>
      </c>
      <c r="J670" s="33"/>
      <c r="K670" s="33">
        <v>19</v>
      </c>
      <c r="L670" s="33">
        <v>5.2999999999999999E-2</v>
      </c>
      <c r="M670" s="33">
        <v>36</v>
      </c>
      <c r="N670" s="33"/>
      <c r="O670" s="33"/>
      <c r="P670" s="37"/>
      <c r="Q670" s="38" t="s">
        <v>20</v>
      </c>
      <c r="R670" s="34">
        <v>273.55</v>
      </c>
      <c r="S670" s="35">
        <f t="shared" si="369"/>
        <v>9847.8000000000011</v>
      </c>
      <c r="T670" s="36">
        <f t="shared" si="370"/>
        <v>273.55</v>
      </c>
      <c r="U670" s="36">
        <f t="shared" si="371"/>
        <v>9847.8000000000011</v>
      </c>
      <c r="V670" s="143">
        <v>0</v>
      </c>
      <c r="W670" s="144">
        <f t="shared" si="372"/>
        <v>0</v>
      </c>
      <c r="X670" s="144">
        <f t="shared" si="373"/>
        <v>0</v>
      </c>
      <c r="Y670" s="145">
        <f t="shared" si="374"/>
        <v>0</v>
      </c>
      <c r="Z670" s="145">
        <f t="shared" si="375"/>
        <v>0</v>
      </c>
      <c r="AA670" s="309"/>
      <c r="AB670" s="146">
        <v>0</v>
      </c>
      <c r="AC670" s="146"/>
      <c r="AD670" s="147"/>
      <c r="AE670" s="57"/>
      <c r="AF670" s="57"/>
      <c r="AG670" s="57"/>
      <c r="AH670" s="57"/>
      <c r="AI670" s="57"/>
      <c r="AJ670" s="57"/>
      <c r="AK670" s="57"/>
      <c r="AL670" s="57"/>
      <c r="AM670" s="57"/>
      <c r="AN670" s="57"/>
      <c r="AO670" s="57"/>
      <c r="AP670" s="57"/>
      <c r="AQ670" s="57"/>
      <c r="AR670" s="57"/>
      <c r="AS670" s="57"/>
      <c r="AT670" s="57"/>
      <c r="AU670" s="57"/>
      <c r="AV670" s="57"/>
      <c r="AW670" s="57"/>
      <c r="AX670" s="57"/>
      <c r="AY670" s="57"/>
      <c r="AZ670" s="57"/>
      <c r="BA670" s="57"/>
      <c r="BB670" s="57"/>
      <c r="BC670" s="57"/>
      <c r="BD670" s="57"/>
      <c r="BE670" s="57"/>
    </row>
    <row r="671" spans="1:57" ht="24.75" hidden="1" customHeight="1">
      <c r="A671" s="57"/>
      <c r="B671" s="141" t="s">
        <v>721</v>
      </c>
      <c r="C671" s="141" t="s">
        <v>1084</v>
      </c>
      <c r="D671" s="162"/>
      <c r="E671" s="33" t="s">
        <v>644</v>
      </c>
      <c r="F671" s="33" t="s">
        <v>380</v>
      </c>
      <c r="G671" s="33">
        <v>1</v>
      </c>
      <c r="H671" s="33" t="s">
        <v>26</v>
      </c>
      <c r="I671" s="33" t="s">
        <v>645</v>
      </c>
      <c r="J671" s="33"/>
      <c r="K671" s="33">
        <v>19</v>
      </c>
      <c r="L671" s="33">
        <v>5.2999999999999999E-2</v>
      </c>
      <c r="M671" s="33">
        <v>36</v>
      </c>
      <c r="N671" s="33"/>
      <c r="O671" s="33"/>
      <c r="P671" s="37"/>
      <c r="Q671" s="38" t="s">
        <v>27</v>
      </c>
      <c r="R671" s="34">
        <v>285.12</v>
      </c>
      <c r="S671" s="35">
        <f t="shared" si="369"/>
        <v>10264.32</v>
      </c>
      <c r="T671" s="36">
        <f t="shared" si="370"/>
        <v>285.12</v>
      </c>
      <c r="U671" s="36">
        <f t="shared" si="371"/>
        <v>10264.32</v>
      </c>
      <c r="V671" s="143">
        <v>0</v>
      </c>
      <c r="W671" s="144">
        <f t="shared" si="372"/>
        <v>0</v>
      </c>
      <c r="X671" s="144">
        <f t="shared" si="373"/>
        <v>0</v>
      </c>
      <c r="Y671" s="145">
        <f t="shared" si="374"/>
        <v>0</v>
      </c>
      <c r="Z671" s="145">
        <f t="shared" si="375"/>
        <v>0</v>
      </c>
      <c r="AA671" s="211"/>
      <c r="AB671" s="146">
        <v>0</v>
      </c>
      <c r="AC671" s="146"/>
      <c r="AD671" s="147"/>
      <c r="AE671" s="57"/>
      <c r="AF671" s="57"/>
      <c r="AG671" s="57"/>
      <c r="AH671" s="57"/>
      <c r="AI671" s="57"/>
      <c r="AJ671" s="57"/>
      <c r="AK671" s="57"/>
      <c r="AL671" s="57"/>
      <c r="AM671" s="57"/>
      <c r="AN671" s="57"/>
      <c r="AO671" s="57"/>
      <c r="AP671" s="57"/>
      <c r="AQ671" s="57"/>
      <c r="AR671" s="57"/>
      <c r="AS671" s="57"/>
      <c r="AT671" s="57"/>
      <c r="AU671" s="57"/>
      <c r="AV671" s="57"/>
      <c r="AW671" s="57"/>
      <c r="AX671" s="57"/>
      <c r="AY671" s="57"/>
      <c r="AZ671" s="57"/>
      <c r="BA671" s="57"/>
      <c r="BB671" s="57"/>
      <c r="BC671" s="57"/>
      <c r="BD671" s="57"/>
      <c r="BE671" s="57"/>
    </row>
    <row r="672" spans="1:57" ht="24.75" hidden="1" customHeight="1">
      <c r="A672" s="57"/>
      <c r="B672" s="141" t="s">
        <v>722</v>
      </c>
      <c r="C672" s="141" t="s">
        <v>1085</v>
      </c>
      <c r="D672" s="162"/>
      <c r="E672" s="33" t="s">
        <v>644</v>
      </c>
      <c r="F672" s="33" t="s">
        <v>380</v>
      </c>
      <c r="G672" s="33">
        <v>1</v>
      </c>
      <c r="H672" s="33" t="s">
        <v>26</v>
      </c>
      <c r="I672" s="33" t="s">
        <v>645</v>
      </c>
      <c r="J672" s="33"/>
      <c r="K672" s="33">
        <v>19</v>
      </c>
      <c r="L672" s="33">
        <v>5.2999999999999999E-2</v>
      </c>
      <c r="M672" s="33">
        <v>36</v>
      </c>
      <c r="N672" s="33"/>
      <c r="O672" s="33"/>
      <c r="P672" s="37"/>
      <c r="Q672" s="38" t="s">
        <v>20</v>
      </c>
      <c r="R672" s="34">
        <v>264.45999999999998</v>
      </c>
      <c r="S672" s="35">
        <f t="shared" si="369"/>
        <v>9520.56</v>
      </c>
      <c r="T672" s="36">
        <f t="shared" si="370"/>
        <v>264.45999999999998</v>
      </c>
      <c r="U672" s="36">
        <f t="shared" si="371"/>
        <v>9520.56</v>
      </c>
      <c r="V672" s="143">
        <v>0</v>
      </c>
      <c r="W672" s="144">
        <f t="shared" si="372"/>
        <v>0</v>
      </c>
      <c r="X672" s="144">
        <f t="shared" si="373"/>
        <v>0</v>
      </c>
      <c r="Y672" s="145">
        <f t="shared" si="374"/>
        <v>0</v>
      </c>
      <c r="Z672" s="145">
        <f t="shared" si="375"/>
        <v>0</v>
      </c>
      <c r="AA672" s="211"/>
      <c r="AB672" s="146">
        <v>0</v>
      </c>
      <c r="AC672" s="146"/>
      <c r="AD672" s="147"/>
      <c r="AE672" s="57"/>
      <c r="AF672" s="57"/>
      <c r="AG672" s="57"/>
      <c r="AH672" s="57"/>
      <c r="AI672" s="57"/>
      <c r="AJ672" s="57"/>
      <c r="AK672" s="57"/>
      <c r="AL672" s="57"/>
      <c r="AM672" s="57"/>
      <c r="AN672" s="57"/>
      <c r="AO672" s="57"/>
      <c r="AP672" s="57"/>
      <c r="AQ672" s="57"/>
      <c r="AR672" s="57"/>
      <c r="AS672" s="57"/>
      <c r="AT672" s="57"/>
      <c r="AU672" s="57"/>
      <c r="AV672" s="57"/>
      <c r="AW672" s="57"/>
      <c r="AX672" s="57"/>
      <c r="AY672" s="57"/>
      <c r="AZ672" s="57"/>
      <c r="BA672" s="57"/>
      <c r="BB672" s="57"/>
      <c r="BC672" s="57"/>
      <c r="BD672" s="57"/>
      <c r="BE672" s="57"/>
    </row>
    <row r="673" spans="1:57" ht="24.75" customHeight="1">
      <c r="A673" s="57"/>
      <c r="B673" s="141" t="s">
        <v>1781</v>
      </c>
      <c r="C673" s="141" t="s">
        <v>1041</v>
      </c>
      <c r="D673" s="142" t="s">
        <v>1190</v>
      </c>
      <c r="E673" s="33" t="s">
        <v>36</v>
      </c>
      <c r="F673" s="33" t="s">
        <v>380</v>
      </c>
      <c r="G673" s="33">
        <v>1</v>
      </c>
      <c r="H673" s="33" t="s">
        <v>26</v>
      </c>
      <c r="I673" s="33" t="s">
        <v>645</v>
      </c>
      <c r="J673" s="33">
        <v>10</v>
      </c>
      <c r="K673" s="33">
        <v>19</v>
      </c>
      <c r="L673" s="33">
        <v>5.2999999999999999E-2</v>
      </c>
      <c r="M673" s="33">
        <v>36</v>
      </c>
      <c r="N673" s="33">
        <v>16</v>
      </c>
      <c r="O673" s="41"/>
      <c r="P673" s="37"/>
      <c r="Q673" s="38" t="s">
        <v>27</v>
      </c>
      <c r="R673" s="34">
        <v>337.77</v>
      </c>
      <c r="S673" s="35">
        <f t="shared" si="369"/>
        <v>12159.72</v>
      </c>
      <c r="T673" s="36">
        <f t="shared" si="370"/>
        <v>337.77</v>
      </c>
      <c r="U673" s="36">
        <f t="shared" si="371"/>
        <v>12159.72</v>
      </c>
      <c r="V673" s="143">
        <v>0</v>
      </c>
      <c r="W673" s="144">
        <f t="shared" si="372"/>
        <v>0</v>
      </c>
      <c r="X673" s="144">
        <f t="shared" si="373"/>
        <v>0</v>
      </c>
      <c r="Y673" s="145">
        <f t="shared" si="374"/>
        <v>0</v>
      </c>
      <c r="Z673" s="145">
        <f t="shared" si="375"/>
        <v>0</v>
      </c>
      <c r="AA673" s="211">
        <v>24</v>
      </c>
      <c r="AB673" s="146">
        <v>24</v>
      </c>
      <c r="AC673" s="146"/>
      <c r="AD673" s="147"/>
      <c r="AE673" s="57"/>
      <c r="AF673" s="57"/>
      <c r="AG673" s="57"/>
      <c r="AH673" s="57"/>
      <c r="AI673" s="57"/>
      <c r="AJ673" s="57"/>
      <c r="AK673" s="57"/>
      <c r="AL673" s="57"/>
      <c r="AM673" s="57"/>
      <c r="AN673" s="57"/>
      <c r="AO673" s="57"/>
      <c r="AP673" s="57"/>
      <c r="AQ673" s="57"/>
      <c r="AR673" s="57"/>
      <c r="AS673" s="57"/>
      <c r="AT673" s="57"/>
      <c r="AU673" s="57"/>
      <c r="AV673" s="57"/>
      <c r="AW673" s="57"/>
      <c r="AX673" s="57"/>
      <c r="AY673" s="57"/>
      <c r="AZ673" s="57"/>
      <c r="BA673" s="57"/>
      <c r="BB673" s="57"/>
      <c r="BC673" s="57"/>
      <c r="BD673" s="57"/>
      <c r="BE673" s="57"/>
    </row>
    <row r="674" spans="1:57" ht="24.75" customHeight="1">
      <c r="A674" s="57"/>
      <c r="B674" s="141" t="s">
        <v>1252</v>
      </c>
      <c r="C674" s="141" t="s">
        <v>1253</v>
      </c>
      <c r="D674" s="197" t="s">
        <v>1190</v>
      </c>
      <c r="E674" s="33" t="s">
        <v>36</v>
      </c>
      <c r="F674" s="33" t="s">
        <v>380</v>
      </c>
      <c r="G674" s="33">
        <v>1</v>
      </c>
      <c r="H674" s="33" t="s">
        <v>26</v>
      </c>
      <c r="I674" s="33" t="s">
        <v>645</v>
      </c>
      <c r="J674" s="33">
        <v>10</v>
      </c>
      <c r="K674" s="33">
        <v>19</v>
      </c>
      <c r="L674" s="33">
        <v>5.2999999999999999E-2</v>
      </c>
      <c r="M674" s="33">
        <v>36</v>
      </c>
      <c r="N674" s="33">
        <v>16</v>
      </c>
      <c r="O674" s="41"/>
      <c r="P674" s="37"/>
      <c r="Q674" s="38" t="s">
        <v>27</v>
      </c>
      <c r="R674" s="34">
        <v>302.27999999999997</v>
      </c>
      <c r="S674" s="35">
        <f>R674*M674</f>
        <v>10882.079999999998</v>
      </c>
      <c r="T674" s="36">
        <f t="shared" si="370"/>
        <v>302.27999999999997</v>
      </c>
      <c r="U674" s="36">
        <f t="shared" si="371"/>
        <v>10882.079999999998</v>
      </c>
      <c r="V674" s="143">
        <v>0</v>
      </c>
      <c r="W674" s="144">
        <f t="shared" si="372"/>
        <v>0</v>
      </c>
      <c r="X674" s="144">
        <f t="shared" si="373"/>
        <v>0</v>
      </c>
      <c r="Y674" s="145">
        <f t="shared" si="374"/>
        <v>0</v>
      </c>
      <c r="Z674" s="145">
        <f t="shared" si="375"/>
        <v>0</v>
      </c>
      <c r="AA674" s="211">
        <v>153</v>
      </c>
      <c r="AB674" s="146">
        <v>153</v>
      </c>
      <c r="AC674" s="146"/>
      <c r="AD674" s="147"/>
      <c r="AE674" s="57"/>
      <c r="AF674" s="57"/>
      <c r="AG674" s="57"/>
      <c r="AH674" s="57"/>
      <c r="AI674" s="57"/>
      <c r="AJ674" s="57"/>
      <c r="AK674" s="57"/>
      <c r="AL674" s="57"/>
      <c r="AM674" s="57"/>
      <c r="AN674" s="57"/>
      <c r="AO674" s="57"/>
      <c r="AP674" s="57"/>
      <c r="AQ674" s="57"/>
      <c r="AR674" s="57"/>
      <c r="AS674" s="57"/>
      <c r="AT674" s="57"/>
      <c r="AU674" s="57"/>
      <c r="AV674" s="57"/>
      <c r="AW674" s="57"/>
      <c r="AX674" s="57"/>
      <c r="AY674" s="57"/>
      <c r="AZ674" s="57"/>
      <c r="BA674" s="57"/>
      <c r="BB674" s="57"/>
      <c r="BC674" s="57"/>
      <c r="BD674" s="57"/>
      <c r="BE674" s="57"/>
    </row>
    <row r="675" spans="1:57" ht="24.75" customHeight="1">
      <c r="A675" s="57"/>
      <c r="B675" s="141" t="s">
        <v>1782</v>
      </c>
      <c r="C675" s="141" t="s">
        <v>1783</v>
      </c>
      <c r="D675" s="220" t="s">
        <v>1190</v>
      </c>
      <c r="E675" s="33" t="s">
        <v>36</v>
      </c>
      <c r="F675" s="33" t="s">
        <v>380</v>
      </c>
      <c r="G675" s="33">
        <v>1</v>
      </c>
      <c r="H675" s="33" t="s">
        <v>26</v>
      </c>
      <c r="I675" s="33" t="s">
        <v>645</v>
      </c>
      <c r="J675" s="33">
        <v>10</v>
      </c>
      <c r="K675" s="33">
        <v>19</v>
      </c>
      <c r="L675" s="33">
        <v>5.2999999999999999E-2</v>
      </c>
      <c r="M675" s="33">
        <v>36</v>
      </c>
      <c r="N675" s="33">
        <v>16</v>
      </c>
      <c r="O675" s="41"/>
      <c r="P675" s="37"/>
      <c r="Q675" s="38" t="s">
        <v>27</v>
      </c>
      <c r="R675" s="34">
        <v>337.77</v>
      </c>
      <c r="S675" s="35">
        <f>R675*M675</f>
        <v>12159.72</v>
      </c>
      <c r="T675" s="36">
        <f t="shared" si="370"/>
        <v>337.77</v>
      </c>
      <c r="U675" s="36">
        <f t="shared" si="371"/>
        <v>12159.72</v>
      </c>
      <c r="V675" s="143">
        <v>0</v>
      </c>
      <c r="W675" s="144">
        <f t="shared" si="372"/>
        <v>0</v>
      </c>
      <c r="X675" s="144">
        <f t="shared" si="373"/>
        <v>0</v>
      </c>
      <c r="Y675" s="145">
        <f t="shared" si="374"/>
        <v>0</v>
      </c>
      <c r="Z675" s="145">
        <f t="shared" si="375"/>
        <v>0</v>
      </c>
      <c r="AA675" s="211">
        <v>96</v>
      </c>
      <c r="AB675" s="146">
        <v>96</v>
      </c>
      <c r="AC675" s="146"/>
      <c r="AD675" s="147"/>
      <c r="AE675" s="57"/>
      <c r="AF675" s="57"/>
      <c r="AG675" s="57"/>
      <c r="AH675" s="57"/>
      <c r="AI675" s="57"/>
      <c r="AJ675" s="57"/>
      <c r="AK675" s="57"/>
      <c r="AL675" s="57"/>
      <c r="AM675" s="57"/>
      <c r="AN675" s="57"/>
      <c r="AO675" s="57"/>
      <c r="AP675" s="57"/>
      <c r="AQ675" s="57"/>
      <c r="AR675" s="57"/>
      <c r="AS675" s="57"/>
      <c r="AT675" s="57"/>
      <c r="AU675" s="57"/>
      <c r="AV675" s="57"/>
      <c r="AW675" s="57"/>
      <c r="AX675" s="57"/>
      <c r="AY675" s="57"/>
      <c r="AZ675" s="57"/>
      <c r="BA675" s="57"/>
      <c r="BB675" s="57"/>
      <c r="BC675" s="57"/>
      <c r="BD675" s="57"/>
      <c r="BE675" s="57"/>
    </row>
    <row r="676" spans="1:57" ht="24.75" customHeight="1">
      <c r="A676" s="57"/>
      <c r="B676" s="141" t="s">
        <v>1784</v>
      </c>
      <c r="C676" s="141" t="s">
        <v>1785</v>
      </c>
      <c r="D676" s="220" t="s">
        <v>1190</v>
      </c>
      <c r="E676" s="33" t="s">
        <v>36</v>
      </c>
      <c r="F676" s="33" t="s">
        <v>380</v>
      </c>
      <c r="G676" s="33">
        <v>1</v>
      </c>
      <c r="H676" s="33" t="s">
        <v>26</v>
      </c>
      <c r="I676" s="33" t="s">
        <v>645</v>
      </c>
      <c r="J676" s="33">
        <v>10</v>
      </c>
      <c r="K676" s="33">
        <v>19</v>
      </c>
      <c r="L676" s="33">
        <v>5.2999999999999999E-2</v>
      </c>
      <c r="M676" s="33">
        <v>36</v>
      </c>
      <c r="N676" s="33">
        <v>16</v>
      </c>
      <c r="O676" s="41"/>
      <c r="P676" s="37"/>
      <c r="Q676" s="38" t="s">
        <v>27</v>
      </c>
      <c r="R676" s="34">
        <v>337.77</v>
      </c>
      <c r="S676" s="35">
        <f>R676*M676</f>
        <v>12159.72</v>
      </c>
      <c r="T676" s="36">
        <f t="shared" si="370"/>
        <v>337.77</v>
      </c>
      <c r="U676" s="36">
        <f t="shared" si="371"/>
        <v>12159.72</v>
      </c>
      <c r="V676" s="143">
        <v>0</v>
      </c>
      <c r="W676" s="144">
        <f t="shared" si="372"/>
        <v>0</v>
      </c>
      <c r="X676" s="144">
        <f t="shared" si="373"/>
        <v>0</v>
      </c>
      <c r="Y676" s="145">
        <f t="shared" si="374"/>
        <v>0</v>
      </c>
      <c r="Z676" s="145">
        <f t="shared" si="375"/>
        <v>0</v>
      </c>
      <c r="AA676" s="211">
        <v>24</v>
      </c>
      <c r="AB676" s="146">
        <v>24</v>
      </c>
      <c r="AC676" s="146"/>
      <c r="AD676" s="147"/>
      <c r="AE676" s="57"/>
      <c r="AF676" s="57"/>
      <c r="AG676" s="57"/>
      <c r="AH676" s="57"/>
      <c r="AI676" s="57"/>
      <c r="AJ676" s="57"/>
      <c r="AK676" s="57"/>
      <c r="AL676" s="57"/>
      <c r="AM676" s="57"/>
      <c r="AN676" s="57"/>
      <c r="AO676" s="57"/>
      <c r="AP676" s="57"/>
      <c r="AQ676" s="57"/>
      <c r="AR676" s="57"/>
      <c r="AS676" s="57"/>
      <c r="AT676" s="57"/>
      <c r="AU676" s="57"/>
      <c r="AV676" s="57"/>
      <c r="AW676" s="57"/>
      <c r="AX676" s="57"/>
      <c r="AY676" s="57"/>
      <c r="AZ676" s="57"/>
      <c r="BA676" s="57"/>
      <c r="BB676" s="57"/>
      <c r="BC676" s="57"/>
      <c r="BD676" s="57"/>
      <c r="BE676" s="57"/>
    </row>
    <row r="677" spans="1:57" ht="24.75" customHeight="1">
      <c r="A677" s="57"/>
      <c r="B677" s="141" t="s">
        <v>723</v>
      </c>
      <c r="C677" s="141" t="s">
        <v>1691</v>
      </c>
      <c r="D677" s="142" t="s">
        <v>1190</v>
      </c>
      <c r="E677" s="33" t="s">
        <v>36</v>
      </c>
      <c r="F677" s="33" t="s">
        <v>380</v>
      </c>
      <c r="G677" s="33">
        <v>1</v>
      </c>
      <c r="H677" s="33" t="s">
        <v>26</v>
      </c>
      <c r="I677" s="33" t="s">
        <v>645</v>
      </c>
      <c r="J677" s="33">
        <v>10</v>
      </c>
      <c r="K677" s="33">
        <v>19</v>
      </c>
      <c r="L677" s="33">
        <v>5.2999999999999999E-2</v>
      </c>
      <c r="M677" s="33">
        <v>36</v>
      </c>
      <c r="N677" s="33">
        <v>16</v>
      </c>
      <c r="O677" s="41"/>
      <c r="P677" s="37"/>
      <c r="Q677" s="38" t="s">
        <v>54</v>
      </c>
      <c r="R677" s="34">
        <v>356.89</v>
      </c>
      <c r="S677" s="35">
        <f t="shared" si="369"/>
        <v>12848.039999999999</v>
      </c>
      <c r="T677" s="36">
        <f t="shared" si="370"/>
        <v>356.89</v>
      </c>
      <c r="U677" s="36">
        <f t="shared" si="371"/>
        <v>12848.039999999999</v>
      </c>
      <c r="V677" s="143">
        <v>0</v>
      </c>
      <c r="W677" s="144">
        <f t="shared" si="372"/>
        <v>0</v>
      </c>
      <c r="X677" s="144">
        <f t="shared" si="373"/>
        <v>0</v>
      </c>
      <c r="Y677" s="145">
        <f t="shared" si="374"/>
        <v>0</v>
      </c>
      <c r="Z677" s="145">
        <f t="shared" si="375"/>
        <v>0</v>
      </c>
      <c r="AA677" s="211">
        <v>29</v>
      </c>
      <c r="AB677" s="146">
        <v>27</v>
      </c>
      <c r="AC677" s="146"/>
      <c r="AD677" s="147"/>
      <c r="AE677" s="57"/>
      <c r="AF677" s="57"/>
      <c r="AG677" s="57"/>
      <c r="AH677" s="57"/>
      <c r="AI677" s="57"/>
      <c r="AJ677" s="57"/>
      <c r="AK677" s="57"/>
      <c r="AL677" s="57"/>
      <c r="AM677" s="57"/>
      <c r="AN677" s="57"/>
      <c r="AO677" s="57"/>
      <c r="AP677" s="57"/>
      <c r="AQ677" s="57"/>
      <c r="AR677" s="57"/>
      <c r="AS677" s="57"/>
      <c r="AT677" s="57"/>
      <c r="AU677" s="57"/>
      <c r="AV677" s="57"/>
      <c r="AW677" s="57"/>
      <c r="AX677" s="57"/>
      <c r="AY677" s="57"/>
      <c r="AZ677" s="57"/>
      <c r="BA677" s="57"/>
      <c r="BB677" s="57"/>
      <c r="BC677" s="57"/>
      <c r="BD677" s="57"/>
      <c r="BE677" s="57"/>
    </row>
    <row r="678" spans="1:57" ht="24.75" customHeight="1">
      <c r="A678" s="57"/>
      <c r="B678" s="141" t="s">
        <v>724</v>
      </c>
      <c r="C678" s="141" t="s">
        <v>725</v>
      </c>
      <c r="D678" s="142" t="s">
        <v>1190</v>
      </c>
      <c r="E678" s="33" t="s">
        <v>36</v>
      </c>
      <c r="F678" s="33" t="s">
        <v>380</v>
      </c>
      <c r="G678" s="33">
        <v>1</v>
      </c>
      <c r="H678" s="33" t="s">
        <v>26</v>
      </c>
      <c r="I678" s="33" t="s">
        <v>645</v>
      </c>
      <c r="J678" s="33">
        <v>10</v>
      </c>
      <c r="K678" s="33">
        <v>19</v>
      </c>
      <c r="L678" s="33">
        <v>5.2999999999999999E-2</v>
      </c>
      <c r="M678" s="33">
        <v>36</v>
      </c>
      <c r="N678" s="33">
        <v>16</v>
      </c>
      <c r="O678" s="41"/>
      <c r="P678" s="37"/>
      <c r="Q678" s="38" t="s">
        <v>20</v>
      </c>
      <c r="R678" s="34">
        <v>356.89</v>
      </c>
      <c r="S678" s="35">
        <f t="shared" si="369"/>
        <v>12848.039999999999</v>
      </c>
      <c r="T678" s="36">
        <f t="shared" si="370"/>
        <v>356.89</v>
      </c>
      <c r="U678" s="36">
        <f t="shared" si="371"/>
        <v>12848.039999999999</v>
      </c>
      <c r="V678" s="143">
        <v>0</v>
      </c>
      <c r="W678" s="144">
        <f t="shared" si="372"/>
        <v>0</v>
      </c>
      <c r="X678" s="144">
        <f t="shared" si="373"/>
        <v>0</v>
      </c>
      <c r="Y678" s="145">
        <f t="shared" si="374"/>
        <v>0</v>
      </c>
      <c r="Z678" s="145">
        <f t="shared" si="375"/>
        <v>0</v>
      </c>
      <c r="AA678" s="211">
        <v>0</v>
      </c>
      <c r="AB678" s="146">
        <v>0</v>
      </c>
      <c r="AC678" s="146"/>
      <c r="AD678" s="147"/>
      <c r="AE678" s="57"/>
      <c r="AF678" s="57"/>
      <c r="AG678" s="57"/>
      <c r="AH678" s="57"/>
      <c r="AI678" s="57"/>
      <c r="AJ678" s="57"/>
      <c r="AK678" s="57"/>
      <c r="AL678" s="57"/>
      <c r="AM678" s="57"/>
      <c r="AN678" s="57"/>
      <c r="AO678" s="57"/>
      <c r="AP678" s="57"/>
      <c r="AQ678" s="57"/>
      <c r="AR678" s="57"/>
      <c r="AS678" s="57"/>
      <c r="AT678" s="57"/>
      <c r="AU678" s="57"/>
      <c r="AV678" s="57"/>
      <c r="AW678" s="57"/>
      <c r="AX678" s="57"/>
      <c r="AY678" s="57"/>
      <c r="AZ678" s="57"/>
      <c r="BA678" s="57"/>
      <c r="BB678" s="57"/>
      <c r="BC678" s="57"/>
      <c r="BD678" s="57"/>
      <c r="BE678" s="57"/>
    </row>
    <row r="679" spans="1:57" ht="24.75" customHeight="1">
      <c r="A679" s="57"/>
      <c r="B679" s="141" t="s">
        <v>677</v>
      </c>
      <c r="C679" s="141" t="s">
        <v>678</v>
      </c>
      <c r="D679" s="142" t="s">
        <v>1190</v>
      </c>
      <c r="E679" s="33" t="s">
        <v>36</v>
      </c>
      <c r="F679" s="33" t="s">
        <v>380</v>
      </c>
      <c r="G679" s="33">
        <v>1</v>
      </c>
      <c r="H679" s="33" t="s">
        <v>26</v>
      </c>
      <c r="I679" s="33" t="s">
        <v>645</v>
      </c>
      <c r="J679" s="33">
        <v>10</v>
      </c>
      <c r="K679" s="33">
        <v>19</v>
      </c>
      <c r="L679" s="33">
        <v>5.2999999999999999E-2</v>
      </c>
      <c r="M679" s="33">
        <v>36</v>
      </c>
      <c r="N679" s="33">
        <v>16</v>
      </c>
      <c r="O679" s="41"/>
      <c r="P679" s="37"/>
      <c r="Q679" s="38" t="s">
        <v>20</v>
      </c>
      <c r="R679" s="34">
        <v>337.77</v>
      </c>
      <c r="S679" s="35">
        <f t="shared" si="369"/>
        <v>12159.72</v>
      </c>
      <c r="T679" s="36">
        <f t="shared" si="370"/>
        <v>337.77</v>
      </c>
      <c r="U679" s="36">
        <f t="shared" si="371"/>
        <v>12159.72</v>
      </c>
      <c r="V679" s="143">
        <v>0</v>
      </c>
      <c r="W679" s="144">
        <f t="shared" si="372"/>
        <v>0</v>
      </c>
      <c r="X679" s="144">
        <f t="shared" si="373"/>
        <v>0</v>
      </c>
      <c r="Y679" s="145">
        <f t="shared" si="374"/>
        <v>0</v>
      </c>
      <c r="Z679" s="145">
        <f t="shared" si="375"/>
        <v>0</v>
      </c>
      <c r="AA679" s="211"/>
      <c r="AB679" s="146">
        <v>0</v>
      </c>
      <c r="AC679" s="146"/>
      <c r="AD679" s="147"/>
      <c r="AE679" s="57"/>
      <c r="AF679" s="57"/>
      <c r="AG679" s="57"/>
      <c r="AH679" s="57"/>
      <c r="AI679" s="57"/>
      <c r="AJ679" s="57"/>
      <c r="AK679" s="57"/>
      <c r="AL679" s="57"/>
      <c r="AM679" s="57"/>
      <c r="AN679" s="57"/>
      <c r="AO679" s="57"/>
      <c r="AP679" s="57"/>
      <c r="AQ679" s="57"/>
      <c r="AR679" s="57"/>
      <c r="AS679" s="57"/>
      <c r="AT679" s="57"/>
      <c r="AU679" s="57"/>
      <c r="AV679" s="57"/>
      <c r="AW679" s="57"/>
      <c r="AX679" s="57"/>
      <c r="AY679" s="57"/>
      <c r="AZ679" s="57"/>
      <c r="BA679" s="57"/>
      <c r="BB679" s="57"/>
      <c r="BC679" s="57"/>
      <c r="BD679" s="57"/>
      <c r="BE679" s="57"/>
    </row>
    <row r="680" spans="1:57" ht="24.75" customHeight="1">
      <c r="A680" s="57"/>
      <c r="B680" s="141" t="s">
        <v>1786</v>
      </c>
      <c r="C680" s="141" t="s">
        <v>1063</v>
      </c>
      <c r="D680" s="142" t="s">
        <v>1190</v>
      </c>
      <c r="E680" s="33" t="s">
        <v>36</v>
      </c>
      <c r="F680" s="33" t="s">
        <v>380</v>
      </c>
      <c r="G680" s="33">
        <v>1</v>
      </c>
      <c r="H680" s="33" t="s">
        <v>26</v>
      </c>
      <c r="I680" s="33" t="s">
        <v>645</v>
      </c>
      <c r="J680" s="33">
        <v>10</v>
      </c>
      <c r="K680" s="33">
        <v>19</v>
      </c>
      <c r="L680" s="33">
        <v>5.2999999999999999E-2</v>
      </c>
      <c r="M680" s="33">
        <v>36</v>
      </c>
      <c r="N680" s="33">
        <v>16</v>
      </c>
      <c r="O680" s="41"/>
      <c r="P680" s="37"/>
      <c r="Q680" s="38" t="s">
        <v>27</v>
      </c>
      <c r="R680" s="34">
        <v>356.89</v>
      </c>
      <c r="S680" s="35">
        <f t="shared" si="369"/>
        <v>12848.039999999999</v>
      </c>
      <c r="T680" s="36">
        <f t="shared" si="370"/>
        <v>356.89</v>
      </c>
      <c r="U680" s="36">
        <f t="shared" si="371"/>
        <v>12848.039999999999</v>
      </c>
      <c r="V680" s="143">
        <v>0</v>
      </c>
      <c r="W680" s="144">
        <f t="shared" si="372"/>
        <v>0</v>
      </c>
      <c r="X680" s="144">
        <f t="shared" si="373"/>
        <v>0</v>
      </c>
      <c r="Y680" s="145">
        <f t="shared" si="374"/>
        <v>0</v>
      </c>
      <c r="Z680" s="145">
        <f t="shared" si="375"/>
        <v>0</v>
      </c>
      <c r="AA680" s="211">
        <v>24</v>
      </c>
      <c r="AB680" s="146">
        <v>24</v>
      </c>
      <c r="AC680" s="146"/>
      <c r="AD680" s="147"/>
      <c r="AE680" s="57"/>
      <c r="AF680" s="57"/>
      <c r="AG680" s="57"/>
      <c r="AH680" s="57"/>
      <c r="AI680" s="57"/>
      <c r="AJ680" s="57"/>
      <c r="AK680" s="57"/>
      <c r="AL680" s="57"/>
      <c r="AM680" s="57"/>
      <c r="AN680" s="57"/>
      <c r="AO680" s="57"/>
      <c r="AP680" s="57"/>
      <c r="AQ680" s="57"/>
      <c r="AR680" s="57"/>
      <c r="AS680" s="57"/>
      <c r="AT680" s="57"/>
      <c r="AU680" s="57"/>
      <c r="AV680" s="57"/>
      <c r="AW680" s="57"/>
      <c r="AX680" s="57"/>
      <c r="AY680" s="57"/>
      <c r="AZ680" s="57"/>
      <c r="BA680" s="57"/>
      <c r="BB680" s="57"/>
      <c r="BC680" s="57"/>
      <c r="BD680" s="57"/>
      <c r="BE680" s="57"/>
    </row>
    <row r="681" spans="1:57" ht="24.75" customHeight="1">
      <c r="A681" s="57"/>
      <c r="B681" s="141" t="s">
        <v>1728</v>
      </c>
      <c r="C681" s="141" t="s">
        <v>1729</v>
      </c>
      <c r="D681" s="142" t="s">
        <v>1190</v>
      </c>
      <c r="E681" s="33" t="s">
        <v>36</v>
      </c>
      <c r="F681" s="33" t="s">
        <v>380</v>
      </c>
      <c r="G681" s="33">
        <v>1</v>
      </c>
      <c r="H681" s="33" t="s">
        <v>26</v>
      </c>
      <c r="I681" s="33" t="s">
        <v>645</v>
      </c>
      <c r="J681" s="33">
        <v>10</v>
      </c>
      <c r="K681" s="33">
        <v>19</v>
      </c>
      <c r="L681" s="33">
        <v>5.2999999999999999E-2</v>
      </c>
      <c r="M681" s="33">
        <v>36</v>
      </c>
      <c r="N681" s="33">
        <v>16</v>
      </c>
      <c r="O681" s="41"/>
      <c r="P681" s="37"/>
      <c r="Q681" s="38" t="s">
        <v>54</v>
      </c>
      <c r="R681" s="34">
        <v>337.77</v>
      </c>
      <c r="S681" s="35">
        <f t="shared" si="369"/>
        <v>12159.72</v>
      </c>
      <c r="T681" s="36">
        <f t="shared" si="370"/>
        <v>337.77</v>
      </c>
      <c r="U681" s="36">
        <f t="shared" si="371"/>
        <v>12159.72</v>
      </c>
      <c r="V681" s="143">
        <v>0</v>
      </c>
      <c r="W681" s="144">
        <f t="shared" si="372"/>
        <v>0</v>
      </c>
      <c r="X681" s="144">
        <f t="shared" si="373"/>
        <v>0</v>
      </c>
      <c r="Y681" s="145">
        <f t="shared" si="374"/>
        <v>0</v>
      </c>
      <c r="Z681" s="145">
        <f t="shared" si="375"/>
        <v>0</v>
      </c>
      <c r="AA681" s="211">
        <v>25</v>
      </c>
      <c r="AB681" s="146">
        <v>61</v>
      </c>
      <c r="AC681" s="146"/>
      <c r="AD681" s="147"/>
      <c r="AE681" s="57"/>
      <c r="AF681" s="57"/>
      <c r="AG681" s="57"/>
      <c r="AH681" s="57"/>
      <c r="AI681" s="57"/>
      <c r="AJ681" s="57"/>
      <c r="AK681" s="57"/>
      <c r="AL681" s="57"/>
      <c r="AM681" s="57"/>
      <c r="AN681" s="57"/>
      <c r="AO681" s="57"/>
      <c r="AP681" s="57"/>
      <c r="AQ681" s="57"/>
      <c r="AR681" s="57"/>
      <c r="AS681" s="57"/>
      <c r="AT681" s="57"/>
      <c r="AU681" s="57"/>
      <c r="AV681" s="57"/>
      <c r="AW681" s="57"/>
      <c r="AX681" s="57"/>
      <c r="AY681" s="57"/>
      <c r="AZ681" s="57"/>
      <c r="BA681" s="57"/>
      <c r="BB681" s="57"/>
      <c r="BC681" s="57"/>
      <c r="BD681" s="57"/>
      <c r="BE681" s="57"/>
    </row>
    <row r="682" spans="1:57" ht="24.75" customHeight="1">
      <c r="A682" s="57"/>
      <c r="B682" s="141" t="s">
        <v>726</v>
      </c>
      <c r="C682" s="141" t="s">
        <v>727</v>
      </c>
      <c r="D682" s="142" t="s">
        <v>1190</v>
      </c>
      <c r="E682" s="33" t="s">
        <v>36</v>
      </c>
      <c r="F682" s="33" t="s">
        <v>380</v>
      </c>
      <c r="G682" s="33">
        <v>1</v>
      </c>
      <c r="H682" s="33" t="s">
        <v>26</v>
      </c>
      <c r="I682" s="33" t="s">
        <v>645</v>
      </c>
      <c r="J682" s="33">
        <v>10</v>
      </c>
      <c r="K682" s="33">
        <v>19</v>
      </c>
      <c r="L682" s="33">
        <v>5.2999999999999999E-2</v>
      </c>
      <c r="M682" s="33">
        <v>36</v>
      </c>
      <c r="N682" s="33">
        <v>16</v>
      </c>
      <c r="O682" s="41"/>
      <c r="P682" s="37"/>
      <c r="Q682" s="38" t="s">
        <v>54</v>
      </c>
      <c r="R682" s="34">
        <v>395.13</v>
      </c>
      <c r="S682" s="35">
        <f t="shared" si="369"/>
        <v>14224.68</v>
      </c>
      <c r="T682" s="36">
        <f t="shared" si="370"/>
        <v>395.13</v>
      </c>
      <c r="U682" s="36">
        <f t="shared" si="371"/>
        <v>14224.68</v>
      </c>
      <c r="V682" s="143">
        <v>0</v>
      </c>
      <c r="W682" s="144">
        <f t="shared" si="372"/>
        <v>0</v>
      </c>
      <c r="X682" s="144">
        <f t="shared" si="373"/>
        <v>0</v>
      </c>
      <c r="Y682" s="145">
        <f t="shared" si="374"/>
        <v>0</v>
      </c>
      <c r="Z682" s="145">
        <f t="shared" si="375"/>
        <v>0</v>
      </c>
      <c r="AA682" s="211">
        <v>36</v>
      </c>
      <c r="AB682" s="146">
        <v>0</v>
      </c>
      <c r="AC682" s="146"/>
      <c r="AD682" s="147"/>
      <c r="AE682" s="57"/>
      <c r="AF682" s="57"/>
      <c r="AG682" s="57"/>
      <c r="AH682" s="57"/>
      <c r="AI682" s="57"/>
      <c r="AJ682" s="57"/>
      <c r="AK682" s="57"/>
      <c r="AL682" s="57"/>
      <c r="AM682" s="57"/>
      <c r="AN682" s="57"/>
      <c r="AO682" s="57"/>
      <c r="AP682" s="57"/>
      <c r="AQ682" s="57"/>
      <c r="AR682" s="57"/>
      <c r="AS682" s="57"/>
      <c r="AT682" s="57"/>
      <c r="AU682" s="57"/>
      <c r="AV682" s="57"/>
      <c r="AW682" s="57"/>
      <c r="AX682" s="57"/>
      <c r="AY682" s="57"/>
      <c r="AZ682" s="57"/>
      <c r="BA682" s="57"/>
      <c r="BB682" s="57"/>
      <c r="BC682" s="57"/>
      <c r="BD682" s="57"/>
      <c r="BE682" s="57"/>
    </row>
    <row r="683" spans="1:57" ht="24.75" hidden="1" customHeight="1">
      <c r="A683" s="57"/>
      <c r="B683" s="141" t="s">
        <v>728</v>
      </c>
      <c r="C683" s="141" t="s">
        <v>729</v>
      </c>
      <c r="D683" s="162"/>
      <c r="E683" s="33" t="s">
        <v>36</v>
      </c>
      <c r="F683" s="33" t="s">
        <v>380</v>
      </c>
      <c r="G683" s="33">
        <v>1</v>
      </c>
      <c r="H683" s="33" t="s">
        <v>26</v>
      </c>
      <c r="I683" s="33" t="s">
        <v>645</v>
      </c>
      <c r="J683" s="33"/>
      <c r="K683" s="33">
        <v>19</v>
      </c>
      <c r="L683" s="33">
        <v>5.2999999999999999E-2</v>
      </c>
      <c r="M683" s="33">
        <v>36</v>
      </c>
      <c r="N683" s="33"/>
      <c r="O683" s="41"/>
      <c r="P683" s="37"/>
      <c r="Q683" s="38" t="s">
        <v>20</v>
      </c>
      <c r="R683" s="34">
        <v>324.79000000000002</v>
      </c>
      <c r="S683" s="35">
        <f t="shared" si="369"/>
        <v>11692.44</v>
      </c>
      <c r="T683" s="36">
        <f t="shared" si="370"/>
        <v>324.79000000000002</v>
      </c>
      <c r="U683" s="36">
        <f t="shared" si="371"/>
        <v>11692.44</v>
      </c>
      <c r="V683" s="143">
        <v>0</v>
      </c>
      <c r="W683" s="144">
        <f t="shared" si="372"/>
        <v>0</v>
      </c>
      <c r="X683" s="144">
        <f t="shared" si="373"/>
        <v>0</v>
      </c>
      <c r="Y683" s="145">
        <f t="shared" si="374"/>
        <v>0</v>
      </c>
      <c r="Z683" s="145">
        <f t="shared" si="375"/>
        <v>0</v>
      </c>
      <c r="AA683" s="211"/>
      <c r="AB683" s="146">
        <v>0</v>
      </c>
      <c r="AC683" s="146"/>
      <c r="AD683" s="147"/>
      <c r="AE683" s="57"/>
      <c r="AF683" s="57"/>
      <c r="AG683" s="57"/>
      <c r="AH683" s="57"/>
      <c r="AI683" s="57"/>
      <c r="AJ683" s="57"/>
      <c r="AK683" s="57"/>
      <c r="AL683" s="57"/>
      <c r="AM683" s="57"/>
      <c r="AN683" s="57"/>
      <c r="AO683" s="57"/>
      <c r="AP683" s="57"/>
      <c r="AQ683" s="57"/>
      <c r="AR683" s="57"/>
      <c r="AS683" s="57"/>
      <c r="AT683" s="57"/>
      <c r="AU683" s="57"/>
      <c r="AV683" s="57"/>
      <c r="AW683" s="57"/>
      <c r="AX683" s="57"/>
      <c r="AY683" s="57"/>
      <c r="AZ683" s="57"/>
      <c r="BA683" s="57"/>
      <c r="BB683" s="57"/>
      <c r="BC683" s="57"/>
      <c r="BD683" s="57"/>
      <c r="BE683" s="57"/>
    </row>
    <row r="684" spans="1:57" ht="24.75" customHeight="1">
      <c r="A684" s="57"/>
      <c r="B684" s="141" t="s">
        <v>689</v>
      </c>
      <c r="C684" s="141" t="s">
        <v>1694</v>
      </c>
      <c r="D684" s="142" t="s">
        <v>1190</v>
      </c>
      <c r="E684" s="33" t="s">
        <v>36</v>
      </c>
      <c r="F684" s="33" t="s">
        <v>380</v>
      </c>
      <c r="G684" s="33">
        <v>1</v>
      </c>
      <c r="H684" s="33" t="s">
        <v>26</v>
      </c>
      <c r="I684" s="33" t="s">
        <v>645</v>
      </c>
      <c r="J684" s="33">
        <v>10</v>
      </c>
      <c r="K684" s="33">
        <v>19</v>
      </c>
      <c r="L684" s="33">
        <v>5.2999999999999999E-2</v>
      </c>
      <c r="M684" s="33">
        <v>36</v>
      </c>
      <c r="N684" s="33">
        <v>16</v>
      </c>
      <c r="O684" s="41"/>
      <c r="P684" s="37"/>
      <c r="Q684" s="38" t="s">
        <v>54</v>
      </c>
      <c r="R684" s="34">
        <v>337.77</v>
      </c>
      <c r="S684" s="35">
        <f t="shared" si="369"/>
        <v>12159.72</v>
      </c>
      <c r="T684" s="36">
        <f t="shared" si="370"/>
        <v>337.77</v>
      </c>
      <c r="U684" s="36">
        <f t="shared" si="371"/>
        <v>12159.72</v>
      </c>
      <c r="V684" s="143">
        <v>0</v>
      </c>
      <c r="W684" s="144">
        <f t="shared" si="372"/>
        <v>0</v>
      </c>
      <c r="X684" s="144">
        <f t="shared" si="373"/>
        <v>0</v>
      </c>
      <c r="Y684" s="145">
        <f t="shared" si="374"/>
        <v>0</v>
      </c>
      <c r="Z684" s="145">
        <f t="shared" si="375"/>
        <v>0</v>
      </c>
      <c r="AA684" s="211">
        <v>24</v>
      </c>
      <c r="AB684" s="146">
        <v>24</v>
      </c>
      <c r="AC684" s="146"/>
      <c r="AD684" s="147"/>
      <c r="AE684" s="57"/>
      <c r="AF684" s="57"/>
      <c r="AG684" s="57"/>
      <c r="AH684" s="57"/>
      <c r="AI684" s="57"/>
      <c r="AJ684" s="57"/>
      <c r="AK684" s="57"/>
      <c r="AL684" s="57"/>
      <c r="AM684" s="57"/>
      <c r="AN684" s="57"/>
      <c r="AO684" s="57"/>
      <c r="AP684" s="57"/>
      <c r="AQ684" s="57"/>
      <c r="AR684" s="57"/>
      <c r="AS684" s="57"/>
      <c r="AT684" s="57"/>
      <c r="AU684" s="57"/>
      <c r="AV684" s="57"/>
      <c r="AW684" s="57"/>
      <c r="AX684" s="57"/>
      <c r="AY684" s="57"/>
      <c r="AZ684" s="57"/>
      <c r="BA684" s="57"/>
      <c r="BB684" s="57"/>
      <c r="BC684" s="57"/>
      <c r="BD684" s="57"/>
      <c r="BE684" s="57"/>
    </row>
    <row r="685" spans="1:57" ht="24.75" customHeight="1">
      <c r="A685" s="57"/>
      <c r="B685" s="141" t="s">
        <v>684</v>
      </c>
      <c r="C685" s="141" t="s">
        <v>685</v>
      </c>
      <c r="D685" s="142" t="s">
        <v>1190</v>
      </c>
      <c r="E685" s="33" t="s">
        <v>36</v>
      </c>
      <c r="F685" s="33" t="s">
        <v>380</v>
      </c>
      <c r="G685" s="33">
        <v>1</v>
      </c>
      <c r="H685" s="33" t="s">
        <v>26</v>
      </c>
      <c r="I685" s="33" t="s">
        <v>645</v>
      </c>
      <c r="J685" s="33">
        <v>10</v>
      </c>
      <c r="K685" s="33">
        <v>19</v>
      </c>
      <c r="L685" s="33">
        <v>5.2999999999999999E-2</v>
      </c>
      <c r="M685" s="33">
        <v>36</v>
      </c>
      <c r="N685" s="33">
        <v>16</v>
      </c>
      <c r="O685" s="41"/>
      <c r="P685" s="37"/>
      <c r="Q685" s="38" t="s">
        <v>27</v>
      </c>
      <c r="R685" s="34">
        <v>337.77</v>
      </c>
      <c r="S685" s="35">
        <f t="shared" si="369"/>
        <v>12159.72</v>
      </c>
      <c r="T685" s="36">
        <f t="shared" si="370"/>
        <v>337.77</v>
      </c>
      <c r="U685" s="36">
        <f t="shared" si="371"/>
        <v>12159.72</v>
      </c>
      <c r="V685" s="143">
        <v>0</v>
      </c>
      <c r="W685" s="144">
        <f t="shared" si="372"/>
        <v>0</v>
      </c>
      <c r="X685" s="144">
        <f t="shared" si="373"/>
        <v>0</v>
      </c>
      <c r="Y685" s="145">
        <f t="shared" si="374"/>
        <v>0</v>
      </c>
      <c r="Z685" s="145">
        <f t="shared" si="375"/>
        <v>0</v>
      </c>
      <c r="AA685" s="211">
        <v>24</v>
      </c>
      <c r="AB685" s="146">
        <v>0</v>
      </c>
      <c r="AC685" s="146"/>
      <c r="AD685" s="147"/>
      <c r="AE685" s="57"/>
      <c r="AF685" s="57"/>
      <c r="AG685" s="57"/>
      <c r="AH685" s="57"/>
      <c r="AI685" s="57"/>
      <c r="AJ685" s="57"/>
      <c r="AK685" s="57"/>
      <c r="AL685" s="57"/>
      <c r="AM685" s="57"/>
      <c r="AN685" s="57"/>
      <c r="AO685" s="57"/>
      <c r="AP685" s="57"/>
      <c r="AQ685" s="57"/>
      <c r="AR685" s="57"/>
      <c r="AS685" s="57"/>
      <c r="AT685" s="57"/>
      <c r="AU685" s="57"/>
      <c r="AV685" s="57"/>
      <c r="AW685" s="57"/>
      <c r="AX685" s="57"/>
      <c r="AY685" s="57"/>
      <c r="AZ685" s="57"/>
      <c r="BA685" s="57"/>
      <c r="BB685" s="57"/>
      <c r="BC685" s="57"/>
      <c r="BD685" s="57"/>
      <c r="BE685" s="57"/>
    </row>
    <row r="686" spans="1:57" ht="24.75" customHeight="1">
      <c r="A686" s="57"/>
      <c r="B686" s="141" t="s">
        <v>1795</v>
      </c>
      <c r="C686" s="141" t="s">
        <v>1796</v>
      </c>
      <c r="D686" s="142" t="s">
        <v>1190</v>
      </c>
      <c r="E686" s="33" t="s">
        <v>36</v>
      </c>
      <c r="F686" s="33" t="s">
        <v>380</v>
      </c>
      <c r="G686" s="33">
        <v>1</v>
      </c>
      <c r="H686" s="33" t="s">
        <v>26</v>
      </c>
      <c r="I686" s="33" t="s">
        <v>645</v>
      </c>
      <c r="J686" s="33">
        <v>10</v>
      </c>
      <c r="K686" s="33">
        <v>19</v>
      </c>
      <c r="L686" s="33">
        <v>5.2999999999999999E-2</v>
      </c>
      <c r="M686" s="33">
        <v>36</v>
      </c>
      <c r="N686" s="33">
        <v>16</v>
      </c>
      <c r="O686" s="41"/>
      <c r="P686" s="37"/>
      <c r="Q686" s="38" t="s">
        <v>27</v>
      </c>
      <c r="R686" s="34">
        <v>395.13</v>
      </c>
      <c r="S686" s="35">
        <f t="shared" si="369"/>
        <v>14224.68</v>
      </c>
      <c r="T686" s="36">
        <f t="shared" si="370"/>
        <v>395.13</v>
      </c>
      <c r="U686" s="36">
        <f t="shared" si="371"/>
        <v>14224.68</v>
      </c>
      <c r="V686" s="143">
        <v>0</v>
      </c>
      <c r="W686" s="144">
        <f t="shared" si="372"/>
        <v>0</v>
      </c>
      <c r="X686" s="144">
        <f t="shared" si="373"/>
        <v>0</v>
      </c>
      <c r="Y686" s="145">
        <f t="shared" si="374"/>
        <v>0</v>
      </c>
      <c r="Z686" s="145">
        <f t="shared" si="375"/>
        <v>0</v>
      </c>
      <c r="AA686" s="211">
        <v>24</v>
      </c>
      <c r="AB686" s="146">
        <v>24</v>
      </c>
      <c r="AC686" s="146"/>
      <c r="AD686" s="147"/>
      <c r="AE686" s="57"/>
      <c r="AF686" s="57"/>
      <c r="AG686" s="57"/>
      <c r="AH686" s="57"/>
      <c r="AI686" s="57"/>
      <c r="AJ686" s="57"/>
      <c r="AK686" s="57"/>
      <c r="AL686" s="57"/>
      <c r="AM686" s="57"/>
      <c r="AN686" s="57"/>
      <c r="AO686" s="57"/>
      <c r="AP686" s="57"/>
      <c r="AQ686" s="57"/>
      <c r="AR686" s="57"/>
      <c r="AS686" s="57"/>
      <c r="AT686" s="57"/>
      <c r="AU686" s="57"/>
      <c r="AV686" s="57"/>
      <c r="AW686" s="57"/>
      <c r="AX686" s="57"/>
      <c r="AY686" s="57"/>
      <c r="AZ686" s="57"/>
      <c r="BA686" s="57"/>
      <c r="BB686" s="57"/>
      <c r="BC686" s="57"/>
      <c r="BD686" s="57"/>
      <c r="BE686" s="57"/>
    </row>
    <row r="687" spans="1:57" ht="24.75" customHeight="1">
      <c r="A687" s="57"/>
      <c r="B687" s="141" t="s">
        <v>1507</v>
      </c>
      <c r="C687" s="141" t="s">
        <v>1508</v>
      </c>
      <c r="D687" s="197" t="s">
        <v>1190</v>
      </c>
      <c r="E687" s="33" t="s">
        <v>36</v>
      </c>
      <c r="F687" s="33" t="s">
        <v>380</v>
      </c>
      <c r="G687" s="33">
        <v>1</v>
      </c>
      <c r="H687" s="33" t="s">
        <v>26</v>
      </c>
      <c r="I687" s="33" t="s">
        <v>645</v>
      </c>
      <c r="J687" s="33">
        <v>10</v>
      </c>
      <c r="K687" s="33">
        <v>19</v>
      </c>
      <c r="L687" s="33">
        <v>5.2999999999999999E-2</v>
      </c>
      <c r="M687" s="33">
        <v>36</v>
      </c>
      <c r="N687" s="33">
        <v>16</v>
      </c>
      <c r="O687" s="41"/>
      <c r="P687" s="37"/>
      <c r="Q687" s="38" t="s">
        <v>54</v>
      </c>
      <c r="R687" s="34">
        <v>337.77</v>
      </c>
      <c r="S687" s="35">
        <f t="shared" si="369"/>
        <v>12159.72</v>
      </c>
      <c r="T687" s="36">
        <f t="shared" si="370"/>
        <v>337.77</v>
      </c>
      <c r="U687" s="36">
        <f t="shared" si="371"/>
        <v>12159.72</v>
      </c>
      <c r="V687" s="143">
        <v>0</v>
      </c>
      <c r="W687" s="144">
        <f t="shared" si="372"/>
        <v>0</v>
      </c>
      <c r="X687" s="144">
        <f t="shared" si="373"/>
        <v>0</v>
      </c>
      <c r="Y687" s="145">
        <f t="shared" si="374"/>
        <v>0</v>
      </c>
      <c r="Z687" s="145">
        <f t="shared" si="375"/>
        <v>0</v>
      </c>
      <c r="AA687" s="211">
        <v>32</v>
      </c>
      <c r="AB687" s="146">
        <v>32</v>
      </c>
      <c r="AC687" s="146"/>
      <c r="AD687" s="147"/>
      <c r="AE687" s="57"/>
      <c r="AF687" s="57"/>
      <c r="AG687" s="57"/>
      <c r="AH687" s="57"/>
      <c r="AI687" s="57"/>
      <c r="AJ687" s="57"/>
      <c r="AK687" s="57"/>
      <c r="AL687" s="57"/>
      <c r="AM687" s="57"/>
      <c r="AN687" s="57"/>
      <c r="AO687" s="57"/>
      <c r="AP687" s="57"/>
      <c r="AQ687" s="57"/>
      <c r="AR687" s="57"/>
      <c r="AS687" s="57"/>
      <c r="AT687" s="57"/>
      <c r="AU687" s="57"/>
      <c r="AV687" s="57"/>
      <c r="AW687" s="57"/>
      <c r="AX687" s="57"/>
      <c r="AY687" s="57"/>
      <c r="AZ687" s="57"/>
      <c r="BA687" s="57"/>
      <c r="BB687" s="57"/>
      <c r="BC687" s="57"/>
      <c r="BD687" s="57"/>
      <c r="BE687" s="57"/>
    </row>
    <row r="688" spans="1:57" ht="24.75" customHeight="1">
      <c r="A688" s="57"/>
      <c r="B688" s="141" t="s">
        <v>693</v>
      </c>
      <c r="C688" s="141" t="s">
        <v>694</v>
      </c>
      <c r="D688" s="197" t="s">
        <v>1190</v>
      </c>
      <c r="E688" s="33" t="s">
        <v>36</v>
      </c>
      <c r="F688" s="33" t="s">
        <v>380</v>
      </c>
      <c r="G688" s="33">
        <v>1</v>
      </c>
      <c r="H688" s="33" t="s">
        <v>26</v>
      </c>
      <c r="I688" s="33" t="s">
        <v>645</v>
      </c>
      <c r="J688" s="33">
        <v>10</v>
      </c>
      <c r="K688" s="33">
        <v>19</v>
      </c>
      <c r="L688" s="33">
        <v>5.2999999999999999E-2</v>
      </c>
      <c r="M688" s="33">
        <v>36</v>
      </c>
      <c r="N688" s="33">
        <v>16</v>
      </c>
      <c r="O688" s="41"/>
      <c r="P688" s="37"/>
      <c r="Q688" s="38" t="s">
        <v>27</v>
      </c>
      <c r="R688" s="34">
        <v>337.77</v>
      </c>
      <c r="S688" s="35">
        <f t="shared" si="369"/>
        <v>12159.72</v>
      </c>
      <c r="T688" s="36">
        <f t="shared" si="370"/>
        <v>337.77</v>
      </c>
      <c r="U688" s="36">
        <f t="shared" si="371"/>
        <v>12159.72</v>
      </c>
      <c r="V688" s="143">
        <v>0</v>
      </c>
      <c r="W688" s="144">
        <f t="shared" si="372"/>
        <v>0</v>
      </c>
      <c r="X688" s="144">
        <f t="shared" si="373"/>
        <v>0</v>
      </c>
      <c r="Y688" s="145">
        <f t="shared" si="374"/>
        <v>0</v>
      </c>
      <c r="Z688" s="145">
        <f t="shared" si="375"/>
        <v>0</v>
      </c>
      <c r="AA688" s="211">
        <v>24</v>
      </c>
      <c r="AB688" s="146">
        <v>0</v>
      </c>
      <c r="AC688" s="146"/>
      <c r="AD688" s="147"/>
      <c r="AE688" s="57"/>
      <c r="AF688" s="57"/>
      <c r="AG688" s="57"/>
      <c r="AH688" s="57"/>
      <c r="AI688" s="57"/>
      <c r="AJ688" s="57"/>
      <c r="AK688" s="57"/>
      <c r="AL688" s="57"/>
      <c r="AM688" s="57"/>
      <c r="AN688" s="57"/>
      <c r="AO688" s="57"/>
      <c r="AP688" s="57"/>
      <c r="AQ688" s="57"/>
      <c r="AR688" s="57"/>
      <c r="AS688" s="57"/>
      <c r="AT688" s="57"/>
      <c r="AU688" s="57"/>
      <c r="AV688" s="57"/>
      <c r="AW688" s="57"/>
      <c r="AX688" s="57"/>
      <c r="AY688" s="57"/>
      <c r="AZ688" s="57"/>
      <c r="BA688" s="57"/>
      <c r="BB688" s="57"/>
      <c r="BC688" s="57"/>
      <c r="BD688" s="57"/>
      <c r="BE688" s="57"/>
    </row>
    <row r="689" spans="1:57" ht="24.75" customHeight="1">
      <c r="A689" s="57"/>
      <c r="B689" s="141" t="s">
        <v>1787</v>
      </c>
      <c r="C689" s="141" t="s">
        <v>1788</v>
      </c>
      <c r="D689" s="197" t="s">
        <v>1190</v>
      </c>
      <c r="E689" s="33" t="s">
        <v>36</v>
      </c>
      <c r="F689" s="33" t="s">
        <v>380</v>
      </c>
      <c r="G689" s="33">
        <v>1</v>
      </c>
      <c r="H689" s="33" t="s">
        <v>26</v>
      </c>
      <c r="I689" s="33" t="s">
        <v>645</v>
      </c>
      <c r="J689" s="33">
        <v>10</v>
      </c>
      <c r="K689" s="33">
        <v>19</v>
      </c>
      <c r="L689" s="33">
        <v>5.2999999999999999E-2</v>
      </c>
      <c r="M689" s="33">
        <v>36</v>
      </c>
      <c r="N689" s="33">
        <v>16</v>
      </c>
      <c r="O689" s="41"/>
      <c r="P689" s="37"/>
      <c r="Q689" s="38" t="s">
        <v>27</v>
      </c>
      <c r="R689" s="34">
        <v>356.89</v>
      </c>
      <c r="S689" s="35">
        <f t="shared" si="369"/>
        <v>12848.039999999999</v>
      </c>
      <c r="T689" s="36">
        <f t="shared" si="370"/>
        <v>356.89</v>
      </c>
      <c r="U689" s="36">
        <f t="shared" si="371"/>
        <v>12848.039999999999</v>
      </c>
      <c r="V689" s="143">
        <v>0</v>
      </c>
      <c r="W689" s="144">
        <f t="shared" si="372"/>
        <v>0</v>
      </c>
      <c r="X689" s="144">
        <f t="shared" si="373"/>
        <v>0</v>
      </c>
      <c r="Y689" s="145">
        <f t="shared" si="374"/>
        <v>0</v>
      </c>
      <c r="Z689" s="145">
        <f t="shared" si="375"/>
        <v>0</v>
      </c>
      <c r="AA689" s="211">
        <v>24</v>
      </c>
      <c r="AB689" s="146">
        <v>60</v>
      </c>
      <c r="AC689" s="146"/>
      <c r="AD689" s="147"/>
      <c r="AE689" s="57"/>
      <c r="AF689" s="57"/>
      <c r="AG689" s="57"/>
      <c r="AH689" s="57"/>
      <c r="AI689" s="57"/>
      <c r="AJ689" s="57"/>
      <c r="AK689" s="57"/>
      <c r="AL689" s="57"/>
      <c r="AM689" s="57"/>
      <c r="AN689" s="57"/>
      <c r="AO689" s="57"/>
      <c r="AP689" s="57"/>
      <c r="AQ689" s="57"/>
      <c r="AR689" s="57"/>
      <c r="AS689" s="57"/>
      <c r="AT689" s="57"/>
      <c r="AU689" s="57"/>
      <c r="AV689" s="57"/>
      <c r="AW689" s="57"/>
      <c r="AX689" s="57"/>
      <c r="AY689" s="57"/>
      <c r="AZ689" s="57"/>
      <c r="BA689" s="57"/>
      <c r="BB689" s="57"/>
      <c r="BC689" s="57"/>
      <c r="BD689" s="57"/>
      <c r="BE689" s="57"/>
    </row>
    <row r="690" spans="1:57" ht="24.75" customHeight="1">
      <c r="A690" s="57"/>
      <c r="B690" s="141" t="s">
        <v>1789</v>
      </c>
      <c r="C690" s="141" t="s">
        <v>1790</v>
      </c>
      <c r="D690" s="197" t="s">
        <v>1190</v>
      </c>
      <c r="E690" s="33" t="s">
        <v>36</v>
      </c>
      <c r="F690" s="33" t="s">
        <v>380</v>
      </c>
      <c r="G690" s="33">
        <v>1</v>
      </c>
      <c r="H690" s="33" t="s">
        <v>26</v>
      </c>
      <c r="I690" s="33" t="s">
        <v>645</v>
      </c>
      <c r="J690" s="33">
        <v>10</v>
      </c>
      <c r="K690" s="33">
        <v>19</v>
      </c>
      <c r="L690" s="33">
        <v>5.2999999999999999E-2</v>
      </c>
      <c r="M690" s="33">
        <v>36</v>
      </c>
      <c r="N690" s="33">
        <v>16</v>
      </c>
      <c r="O690" s="41"/>
      <c r="P690" s="37"/>
      <c r="Q690" s="38" t="s">
        <v>27</v>
      </c>
      <c r="R690" s="34">
        <v>337.77</v>
      </c>
      <c r="S690" s="35">
        <f t="shared" si="369"/>
        <v>12159.72</v>
      </c>
      <c r="T690" s="36">
        <f t="shared" si="370"/>
        <v>337.77</v>
      </c>
      <c r="U690" s="36">
        <f t="shared" si="371"/>
        <v>12159.72</v>
      </c>
      <c r="V690" s="143">
        <v>0</v>
      </c>
      <c r="W690" s="144">
        <f t="shared" si="372"/>
        <v>0</v>
      </c>
      <c r="X690" s="144">
        <f t="shared" si="373"/>
        <v>0</v>
      </c>
      <c r="Y690" s="145">
        <f t="shared" si="374"/>
        <v>0</v>
      </c>
      <c r="Z690" s="145">
        <f t="shared" si="375"/>
        <v>0</v>
      </c>
      <c r="AA690" s="211">
        <v>24</v>
      </c>
      <c r="AB690" s="146">
        <v>24</v>
      </c>
      <c r="AC690" s="146"/>
      <c r="AD690" s="147"/>
      <c r="AE690" s="57"/>
      <c r="AF690" s="57"/>
      <c r="AG690" s="57"/>
      <c r="AH690" s="57"/>
      <c r="AI690" s="57"/>
      <c r="AJ690" s="57"/>
      <c r="AK690" s="57"/>
      <c r="AL690" s="57"/>
      <c r="AM690" s="57"/>
      <c r="AN690" s="57"/>
      <c r="AO690" s="57"/>
      <c r="AP690" s="57"/>
      <c r="AQ690" s="57"/>
      <c r="AR690" s="57"/>
      <c r="AS690" s="57"/>
      <c r="AT690" s="57"/>
      <c r="AU690" s="57"/>
      <c r="AV690" s="57"/>
      <c r="AW690" s="57"/>
      <c r="AX690" s="57"/>
      <c r="AY690" s="57"/>
      <c r="AZ690" s="57"/>
      <c r="BA690" s="57"/>
      <c r="BB690" s="57"/>
      <c r="BC690" s="57"/>
      <c r="BD690" s="57"/>
      <c r="BE690" s="57"/>
    </row>
    <row r="691" spans="1:57" ht="24.75" customHeight="1">
      <c r="A691" s="57"/>
      <c r="B691" s="141" t="s">
        <v>1791</v>
      </c>
      <c r="C691" s="141" t="s">
        <v>1792</v>
      </c>
      <c r="D691" s="197" t="s">
        <v>1190</v>
      </c>
      <c r="E691" s="33" t="s">
        <v>36</v>
      </c>
      <c r="F691" s="33" t="s">
        <v>380</v>
      </c>
      <c r="G691" s="33">
        <v>1</v>
      </c>
      <c r="H691" s="33" t="s">
        <v>26</v>
      </c>
      <c r="I691" s="33" t="s">
        <v>645</v>
      </c>
      <c r="J691" s="33">
        <v>10</v>
      </c>
      <c r="K691" s="33">
        <v>19</v>
      </c>
      <c r="L691" s="33">
        <v>5.2999999999999999E-2</v>
      </c>
      <c r="M691" s="33">
        <v>36</v>
      </c>
      <c r="N691" s="33">
        <v>16</v>
      </c>
      <c r="O691" s="41"/>
      <c r="P691" s="37"/>
      <c r="Q691" s="38" t="s">
        <v>27</v>
      </c>
      <c r="R691" s="34">
        <v>337.77</v>
      </c>
      <c r="S691" s="35">
        <f t="shared" si="369"/>
        <v>12159.72</v>
      </c>
      <c r="T691" s="36">
        <f t="shared" si="370"/>
        <v>337.77</v>
      </c>
      <c r="U691" s="36">
        <f t="shared" si="371"/>
        <v>12159.72</v>
      </c>
      <c r="V691" s="143">
        <v>0</v>
      </c>
      <c r="W691" s="144">
        <f t="shared" si="372"/>
        <v>0</v>
      </c>
      <c r="X691" s="144">
        <f t="shared" si="373"/>
        <v>0</v>
      </c>
      <c r="Y691" s="145">
        <f t="shared" si="374"/>
        <v>0</v>
      </c>
      <c r="Z691" s="145">
        <f t="shared" si="375"/>
        <v>0</v>
      </c>
      <c r="AA691" s="211">
        <v>24</v>
      </c>
      <c r="AB691" s="146">
        <v>24</v>
      </c>
      <c r="AC691" s="146"/>
      <c r="AD691" s="147"/>
      <c r="AE691" s="57"/>
      <c r="AF691" s="57"/>
      <c r="AG691" s="57"/>
      <c r="AH691" s="57"/>
      <c r="AI691" s="57"/>
      <c r="AJ691" s="57"/>
      <c r="AK691" s="57"/>
      <c r="AL691" s="57"/>
      <c r="AM691" s="57"/>
      <c r="AN691" s="57"/>
      <c r="AO691" s="57"/>
      <c r="AP691" s="57"/>
      <c r="AQ691" s="57"/>
      <c r="AR691" s="57"/>
      <c r="AS691" s="57"/>
      <c r="AT691" s="57"/>
      <c r="AU691" s="57"/>
      <c r="AV691" s="57"/>
      <c r="AW691" s="57"/>
      <c r="AX691" s="57"/>
      <c r="AY691" s="57"/>
      <c r="AZ691" s="57"/>
      <c r="BA691" s="57"/>
      <c r="BB691" s="57"/>
      <c r="BC691" s="57"/>
      <c r="BD691" s="57"/>
      <c r="BE691" s="57"/>
    </row>
    <row r="692" spans="1:57" ht="23.25" customHeight="1">
      <c r="A692" s="57"/>
      <c r="B692" s="141" t="s">
        <v>1793</v>
      </c>
      <c r="C692" s="141" t="s">
        <v>1794</v>
      </c>
      <c r="D692" s="197" t="s">
        <v>1190</v>
      </c>
      <c r="E692" s="33" t="s">
        <v>36</v>
      </c>
      <c r="F692" s="33" t="s">
        <v>380</v>
      </c>
      <c r="G692" s="33">
        <v>1</v>
      </c>
      <c r="H692" s="33" t="s">
        <v>26</v>
      </c>
      <c r="I692" s="33" t="s">
        <v>645</v>
      </c>
      <c r="J692" s="33">
        <v>10</v>
      </c>
      <c r="K692" s="33">
        <v>19</v>
      </c>
      <c r="L692" s="33">
        <v>5.2999999999999999E-2</v>
      </c>
      <c r="M692" s="33">
        <v>36</v>
      </c>
      <c r="N692" s="33">
        <v>16</v>
      </c>
      <c r="O692" s="41"/>
      <c r="P692" s="37"/>
      <c r="Q692" s="38" t="s">
        <v>27</v>
      </c>
      <c r="R692" s="34">
        <v>337.77</v>
      </c>
      <c r="S692" s="35">
        <f t="shared" si="369"/>
        <v>12159.72</v>
      </c>
      <c r="T692" s="36">
        <f t="shared" si="370"/>
        <v>337.77</v>
      </c>
      <c r="U692" s="36">
        <f t="shared" si="371"/>
        <v>12159.72</v>
      </c>
      <c r="V692" s="143">
        <v>0</v>
      </c>
      <c r="W692" s="144">
        <f t="shared" si="372"/>
        <v>0</v>
      </c>
      <c r="X692" s="144">
        <f t="shared" si="373"/>
        <v>0</v>
      </c>
      <c r="Y692" s="145">
        <f t="shared" si="374"/>
        <v>0</v>
      </c>
      <c r="Z692" s="145">
        <f t="shared" si="375"/>
        <v>0</v>
      </c>
      <c r="AA692" s="211">
        <v>24</v>
      </c>
      <c r="AB692" s="146">
        <v>24</v>
      </c>
      <c r="AC692" s="146"/>
      <c r="AD692" s="147"/>
      <c r="AE692" s="57"/>
      <c r="AF692" s="57"/>
      <c r="AG692" s="57"/>
      <c r="AH692" s="57"/>
      <c r="AI692" s="57"/>
      <c r="AJ692" s="57"/>
      <c r="AK692" s="57"/>
      <c r="AL692" s="57"/>
      <c r="AM692" s="57"/>
      <c r="AN692" s="57"/>
      <c r="AO692" s="57"/>
      <c r="AP692" s="57"/>
      <c r="AQ692" s="57"/>
      <c r="AR692" s="57"/>
      <c r="AS692" s="57"/>
      <c r="AT692" s="57"/>
      <c r="AU692" s="57"/>
      <c r="AV692" s="57"/>
      <c r="AW692" s="57"/>
      <c r="AX692" s="57"/>
      <c r="AY692" s="57"/>
      <c r="AZ692" s="57"/>
      <c r="BA692" s="57"/>
      <c r="BB692" s="57"/>
      <c r="BC692" s="57"/>
      <c r="BD692" s="57"/>
      <c r="BE692" s="57"/>
    </row>
    <row r="693" spans="1:57" ht="24.75" customHeight="1">
      <c r="A693" s="57"/>
      <c r="B693" s="141" t="s">
        <v>1692</v>
      </c>
      <c r="C693" s="141" t="s">
        <v>1693</v>
      </c>
      <c r="D693" s="197" t="s">
        <v>1190</v>
      </c>
      <c r="E693" s="33" t="s">
        <v>36</v>
      </c>
      <c r="F693" s="33" t="s">
        <v>380</v>
      </c>
      <c r="G693" s="33">
        <v>1</v>
      </c>
      <c r="H693" s="33" t="s">
        <v>26</v>
      </c>
      <c r="I693" s="33" t="s">
        <v>645</v>
      </c>
      <c r="J693" s="33">
        <v>10</v>
      </c>
      <c r="K693" s="33">
        <v>19</v>
      </c>
      <c r="L693" s="33">
        <v>5.2999999999999999E-2</v>
      </c>
      <c r="M693" s="33">
        <v>36</v>
      </c>
      <c r="N693" s="33">
        <v>16</v>
      </c>
      <c r="O693" s="41"/>
      <c r="P693" s="37"/>
      <c r="Q693" s="38" t="s">
        <v>27</v>
      </c>
      <c r="R693" s="34">
        <v>337.78</v>
      </c>
      <c r="S693" s="35">
        <f t="shared" si="369"/>
        <v>12160.079999999998</v>
      </c>
      <c r="T693" s="36">
        <f t="shared" si="370"/>
        <v>337.78</v>
      </c>
      <c r="U693" s="36">
        <f t="shared" si="371"/>
        <v>12160.079999999998</v>
      </c>
      <c r="V693" s="143">
        <v>0</v>
      </c>
      <c r="W693" s="144">
        <f t="shared" si="372"/>
        <v>0</v>
      </c>
      <c r="X693" s="144">
        <f t="shared" si="373"/>
        <v>0</v>
      </c>
      <c r="Y693" s="145">
        <f t="shared" si="374"/>
        <v>0</v>
      </c>
      <c r="Z693" s="145">
        <f t="shared" si="375"/>
        <v>0</v>
      </c>
      <c r="AA693" s="211">
        <v>96</v>
      </c>
      <c r="AB693" s="146">
        <v>96</v>
      </c>
      <c r="AC693" s="146"/>
      <c r="AD693" s="147"/>
      <c r="AE693" s="57"/>
      <c r="AF693" s="57"/>
      <c r="AG693" s="57"/>
      <c r="AH693" s="57"/>
      <c r="AI693" s="57"/>
      <c r="AJ693" s="57"/>
      <c r="AK693" s="57"/>
      <c r="AL693" s="57"/>
      <c r="AM693" s="57"/>
      <c r="AN693" s="57"/>
      <c r="AO693" s="57"/>
      <c r="AP693" s="57"/>
      <c r="AQ693" s="57"/>
      <c r="AR693" s="57"/>
      <c r="AS693" s="57"/>
      <c r="AT693" s="57"/>
      <c r="AU693" s="57"/>
      <c r="AV693" s="57"/>
      <c r="AW693" s="57"/>
      <c r="AX693" s="57"/>
      <c r="AY693" s="57"/>
      <c r="AZ693" s="57"/>
      <c r="BA693" s="57"/>
      <c r="BB693" s="57"/>
      <c r="BC693" s="57"/>
      <c r="BD693" s="57"/>
      <c r="BE693" s="57"/>
    </row>
    <row r="694" spans="1:57" ht="23.25" customHeight="1">
      <c r="A694" s="57"/>
      <c r="B694" s="141" t="s">
        <v>1509</v>
      </c>
      <c r="C694" s="141" t="s">
        <v>1510</v>
      </c>
      <c r="D694" s="197" t="s">
        <v>1190</v>
      </c>
      <c r="E694" s="33" t="s">
        <v>36</v>
      </c>
      <c r="F694" s="33" t="s">
        <v>380</v>
      </c>
      <c r="G694" s="33">
        <v>1</v>
      </c>
      <c r="H694" s="33" t="s">
        <v>26</v>
      </c>
      <c r="I694" s="33" t="s">
        <v>645</v>
      </c>
      <c r="J694" s="33">
        <v>10</v>
      </c>
      <c r="K694" s="33">
        <v>19</v>
      </c>
      <c r="L694" s="33">
        <v>5.2999999999999999E-2</v>
      </c>
      <c r="M694" s="33">
        <v>36</v>
      </c>
      <c r="N694" s="33">
        <v>16</v>
      </c>
      <c r="O694" s="41"/>
      <c r="P694" s="37"/>
      <c r="Q694" s="38" t="s">
        <v>20</v>
      </c>
      <c r="R694" s="34">
        <v>337.78</v>
      </c>
      <c r="S694" s="35">
        <f t="shared" si="369"/>
        <v>12160.079999999998</v>
      </c>
      <c r="T694" s="36">
        <f t="shared" si="370"/>
        <v>337.78</v>
      </c>
      <c r="U694" s="36">
        <f t="shared" si="371"/>
        <v>12160.079999999998</v>
      </c>
      <c r="V694" s="143">
        <v>0</v>
      </c>
      <c r="W694" s="144">
        <f t="shared" si="372"/>
        <v>0</v>
      </c>
      <c r="X694" s="144">
        <f t="shared" si="373"/>
        <v>0</v>
      </c>
      <c r="Y694" s="145">
        <f t="shared" si="374"/>
        <v>0</v>
      </c>
      <c r="Z694" s="145">
        <f t="shared" si="375"/>
        <v>0</v>
      </c>
      <c r="AA694" s="211">
        <v>0</v>
      </c>
      <c r="AB694" s="146">
        <v>0</v>
      </c>
      <c r="AC694" s="146"/>
      <c r="AD694" s="147"/>
      <c r="AE694" s="57"/>
      <c r="AF694" s="57"/>
      <c r="AG694" s="57"/>
      <c r="AH694" s="57"/>
      <c r="AI694" s="57"/>
      <c r="AJ694" s="57"/>
      <c r="AK694" s="57"/>
      <c r="AL694" s="57"/>
      <c r="AM694" s="57"/>
      <c r="AN694" s="57"/>
      <c r="AO694" s="57"/>
      <c r="AP694" s="57"/>
      <c r="AQ694" s="57"/>
      <c r="AR694" s="57"/>
      <c r="AS694" s="57"/>
      <c r="AT694" s="57"/>
      <c r="AU694" s="57"/>
      <c r="AV694" s="57"/>
      <c r="AW694" s="57"/>
      <c r="AX694" s="57"/>
      <c r="AY694" s="57"/>
      <c r="AZ694" s="57"/>
      <c r="BA694" s="57"/>
      <c r="BB694" s="57"/>
      <c r="BC694" s="57"/>
      <c r="BD694" s="57"/>
      <c r="BE694" s="57"/>
    </row>
    <row r="695" spans="1:57" ht="24.75" customHeight="1">
      <c r="A695" s="57"/>
      <c r="B695" s="221" t="s">
        <v>1511</v>
      </c>
      <c r="C695" s="196" t="s">
        <v>1512</v>
      </c>
      <c r="D695" s="197" t="s">
        <v>1190</v>
      </c>
      <c r="E695" s="33" t="s">
        <v>36</v>
      </c>
      <c r="F695" s="33" t="s">
        <v>380</v>
      </c>
      <c r="G695" s="33">
        <v>1</v>
      </c>
      <c r="H695" s="33" t="s">
        <v>26</v>
      </c>
      <c r="I695" s="33" t="s">
        <v>645</v>
      </c>
      <c r="J695" s="33">
        <v>10</v>
      </c>
      <c r="K695" s="33">
        <v>19</v>
      </c>
      <c r="L695" s="33">
        <v>5.2999999999999999E-2</v>
      </c>
      <c r="M695" s="33">
        <v>36</v>
      </c>
      <c r="N695" s="33">
        <v>16</v>
      </c>
      <c r="O695" s="41"/>
      <c r="P695" s="37"/>
      <c r="Q695" s="38" t="s">
        <v>27</v>
      </c>
      <c r="R695" s="34">
        <v>337.78</v>
      </c>
      <c r="S695" s="35">
        <f t="shared" si="369"/>
        <v>12160.079999999998</v>
      </c>
      <c r="T695" s="36">
        <f t="shared" si="370"/>
        <v>337.78</v>
      </c>
      <c r="U695" s="36">
        <f t="shared" si="371"/>
        <v>12160.079999999998</v>
      </c>
      <c r="V695" s="143">
        <v>0</v>
      </c>
      <c r="W695" s="144">
        <f t="shared" si="372"/>
        <v>0</v>
      </c>
      <c r="X695" s="144">
        <f t="shared" si="373"/>
        <v>0</v>
      </c>
      <c r="Y695" s="145">
        <f t="shared" si="374"/>
        <v>0</v>
      </c>
      <c r="Z695" s="145">
        <f t="shared" si="375"/>
        <v>0</v>
      </c>
      <c r="AA695" s="211">
        <v>76</v>
      </c>
      <c r="AB695" s="146">
        <v>76</v>
      </c>
      <c r="AC695" s="146"/>
      <c r="AD695" s="147"/>
      <c r="AE695" s="57"/>
      <c r="AF695" s="57"/>
      <c r="AG695" s="57"/>
      <c r="AH695" s="57"/>
      <c r="AI695" s="57"/>
      <c r="AJ695" s="57"/>
      <c r="AK695" s="57"/>
      <c r="AL695" s="57"/>
      <c r="AM695" s="57"/>
      <c r="AN695" s="57"/>
      <c r="AO695" s="57"/>
      <c r="AP695" s="57"/>
      <c r="AQ695" s="57"/>
      <c r="AR695" s="57"/>
      <c r="AS695" s="57"/>
      <c r="AT695" s="57"/>
      <c r="AU695" s="57"/>
      <c r="AV695" s="57"/>
      <c r="AW695" s="57"/>
      <c r="AX695" s="57"/>
      <c r="AY695" s="57"/>
      <c r="AZ695" s="57"/>
      <c r="BA695" s="57"/>
      <c r="BB695" s="57"/>
      <c r="BC695" s="57"/>
      <c r="BD695" s="57"/>
      <c r="BE695" s="57"/>
    </row>
    <row r="696" spans="1:57" ht="24.75" customHeight="1">
      <c r="A696" s="57"/>
      <c r="B696" s="222" t="s">
        <v>1513</v>
      </c>
      <c r="C696" s="196" t="s">
        <v>1514</v>
      </c>
      <c r="D696" s="197" t="s">
        <v>1190</v>
      </c>
      <c r="E696" s="33" t="s">
        <v>36</v>
      </c>
      <c r="F696" s="33" t="s">
        <v>380</v>
      </c>
      <c r="G696" s="33">
        <v>1</v>
      </c>
      <c r="H696" s="33" t="s">
        <v>26</v>
      </c>
      <c r="I696" s="33" t="s">
        <v>645</v>
      </c>
      <c r="J696" s="33">
        <v>10</v>
      </c>
      <c r="K696" s="33">
        <v>19</v>
      </c>
      <c r="L696" s="33">
        <v>5.2999999999999999E-2</v>
      </c>
      <c r="M696" s="33">
        <v>36</v>
      </c>
      <c r="N696" s="33">
        <v>16</v>
      </c>
      <c r="O696" s="41"/>
      <c r="P696" s="37"/>
      <c r="Q696" s="38" t="s">
        <v>54</v>
      </c>
      <c r="R696" s="34">
        <v>337.78</v>
      </c>
      <c r="S696" s="35">
        <f t="shared" si="369"/>
        <v>12160.079999999998</v>
      </c>
      <c r="T696" s="36">
        <f t="shared" si="370"/>
        <v>337.78</v>
      </c>
      <c r="U696" s="36">
        <f t="shared" si="371"/>
        <v>12160.079999999998</v>
      </c>
      <c r="V696" s="143">
        <v>0</v>
      </c>
      <c r="W696" s="144">
        <f t="shared" si="372"/>
        <v>0</v>
      </c>
      <c r="X696" s="144">
        <f t="shared" si="373"/>
        <v>0</v>
      </c>
      <c r="Y696" s="145">
        <f t="shared" si="374"/>
        <v>0</v>
      </c>
      <c r="Z696" s="145">
        <f t="shared" si="375"/>
        <v>0</v>
      </c>
      <c r="AA696" s="211">
        <v>8</v>
      </c>
      <c r="AB696" s="146">
        <v>44</v>
      </c>
      <c r="AC696" s="146"/>
      <c r="AD696" s="147"/>
      <c r="AE696" s="57"/>
      <c r="AF696" s="57"/>
      <c r="AG696" s="57"/>
      <c r="AH696" s="57"/>
      <c r="AI696" s="57"/>
      <c r="AJ696" s="57"/>
      <c r="AK696" s="57"/>
      <c r="AL696" s="57"/>
      <c r="AM696" s="57"/>
      <c r="AN696" s="57"/>
      <c r="AO696" s="57"/>
      <c r="AP696" s="57"/>
      <c r="AQ696" s="57"/>
      <c r="AR696" s="57"/>
      <c r="AS696" s="57"/>
      <c r="AT696" s="57"/>
      <c r="AU696" s="57"/>
      <c r="AV696" s="57"/>
      <c r="AW696" s="57"/>
      <c r="AX696" s="57"/>
      <c r="AY696" s="57"/>
      <c r="AZ696" s="57"/>
      <c r="BA696" s="57"/>
      <c r="BB696" s="57"/>
      <c r="BC696" s="57"/>
      <c r="BD696" s="57"/>
      <c r="BE696" s="57"/>
    </row>
    <row r="697" spans="1:57" ht="24.75" customHeight="1">
      <c r="A697" s="57"/>
      <c r="B697" s="221" t="s">
        <v>1515</v>
      </c>
      <c r="C697" s="200" t="s">
        <v>1516</v>
      </c>
      <c r="D697" s="197" t="s">
        <v>1190</v>
      </c>
      <c r="E697" s="33" t="s">
        <v>36</v>
      </c>
      <c r="F697" s="33" t="s">
        <v>380</v>
      </c>
      <c r="G697" s="33">
        <v>1</v>
      </c>
      <c r="H697" s="33" t="s">
        <v>26</v>
      </c>
      <c r="I697" s="33" t="s">
        <v>645</v>
      </c>
      <c r="J697" s="33">
        <v>10</v>
      </c>
      <c r="K697" s="33">
        <v>19</v>
      </c>
      <c r="L697" s="33">
        <v>5.2999999999999999E-2</v>
      </c>
      <c r="M697" s="33">
        <v>36</v>
      </c>
      <c r="N697" s="33">
        <v>16</v>
      </c>
      <c r="O697" s="41"/>
      <c r="P697" s="37"/>
      <c r="Q697" s="38" t="s">
        <v>54</v>
      </c>
      <c r="R697" s="34">
        <v>356.89</v>
      </c>
      <c r="S697" s="35">
        <f t="shared" si="369"/>
        <v>12848.039999999999</v>
      </c>
      <c r="T697" s="36">
        <f t="shared" si="370"/>
        <v>356.89</v>
      </c>
      <c r="U697" s="36">
        <f t="shared" si="371"/>
        <v>12848.039999999999</v>
      </c>
      <c r="V697" s="143">
        <v>0</v>
      </c>
      <c r="W697" s="144">
        <f t="shared" si="372"/>
        <v>0</v>
      </c>
      <c r="X697" s="144">
        <f t="shared" si="373"/>
        <v>0</v>
      </c>
      <c r="Y697" s="145">
        <f t="shared" si="374"/>
        <v>0</v>
      </c>
      <c r="Z697" s="145">
        <f t="shared" si="375"/>
        <v>0</v>
      </c>
      <c r="AA697" s="211">
        <v>40</v>
      </c>
      <c r="AB697" s="146">
        <v>74</v>
      </c>
      <c r="AC697" s="146"/>
      <c r="AD697" s="147"/>
      <c r="AE697" s="57"/>
      <c r="AF697" s="57"/>
      <c r="AG697" s="57"/>
      <c r="AH697" s="57"/>
      <c r="AI697" s="57"/>
      <c r="AJ697" s="57"/>
      <c r="AK697" s="57"/>
      <c r="AL697" s="57"/>
      <c r="AM697" s="57"/>
      <c r="AN697" s="57"/>
      <c r="AO697" s="57"/>
      <c r="AP697" s="57"/>
      <c r="AQ697" s="57"/>
      <c r="AR697" s="57"/>
      <c r="AS697" s="57"/>
      <c r="AT697" s="57"/>
      <c r="AU697" s="57"/>
      <c r="AV697" s="57"/>
      <c r="AW697" s="57"/>
      <c r="AX697" s="57"/>
      <c r="AY697" s="57"/>
      <c r="AZ697" s="57"/>
      <c r="BA697" s="57"/>
      <c r="BB697" s="57"/>
      <c r="BC697" s="57"/>
      <c r="BD697" s="57"/>
      <c r="BE697" s="57"/>
    </row>
    <row r="698" spans="1:57" ht="24.75" customHeight="1">
      <c r="A698" s="57"/>
      <c r="B698" s="221" t="s">
        <v>1730</v>
      </c>
      <c r="C698" s="200" t="s">
        <v>1731</v>
      </c>
      <c r="D698" s="197" t="s">
        <v>1190</v>
      </c>
      <c r="E698" s="33" t="s">
        <v>36</v>
      </c>
      <c r="F698" s="33" t="s">
        <v>380</v>
      </c>
      <c r="G698" s="33">
        <v>1</v>
      </c>
      <c r="H698" s="33" t="s">
        <v>26</v>
      </c>
      <c r="I698" s="33" t="s">
        <v>645</v>
      </c>
      <c r="J698" s="33">
        <v>10</v>
      </c>
      <c r="K698" s="33">
        <v>19</v>
      </c>
      <c r="L698" s="33">
        <v>5.2999999999999999E-2</v>
      </c>
      <c r="M698" s="33">
        <v>36</v>
      </c>
      <c r="N698" s="33">
        <v>16</v>
      </c>
      <c r="O698" s="41"/>
      <c r="P698" s="37"/>
      <c r="Q698" s="38" t="s">
        <v>27</v>
      </c>
      <c r="R698" s="34">
        <v>337.77</v>
      </c>
      <c r="S698" s="35">
        <f t="shared" si="369"/>
        <v>12159.72</v>
      </c>
      <c r="T698" s="36">
        <f t="shared" si="370"/>
        <v>337.77</v>
      </c>
      <c r="U698" s="36">
        <f t="shared" si="371"/>
        <v>12159.72</v>
      </c>
      <c r="V698" s="143">
        <v>0</v>
      </c>
      <c r="W698" s="144">
        <f t="shared" ref="W698:W715" si="376">U698*V698</f>
        <v>0</v>
      </c>
      <c r="X698" s="144">
        <f t="shared" ref="X698:X715" si="377">V698*U698</f>
        <v>0</v>
      </c>
      <c r="Y698" s="145">
        <f t="shared" ref="Y698:Y715" si="378">K698*V698</f>
        <v>0</v>
      </c>
      <c r="Z698" s="145">
        <f t="shared" ref="Z698:Z715" si="379">V698*L698</f>
        <v>0</v>
      </c>
      <c r="AA698" s="211">
        <v>52</v>
      </c>
      <c r="AB698" s="146">
        <v>52</v>
      </c>
      <c r="AC698" s="146"/>
      <c r="AD698" s="147"/>
      <c r="AE698" s="57"/>
      <c r="AF698" s="57"/>
      <c r="AG698" s="57"/>
      <c r="AH698" s="57"/>
      <c r="AI698" s="57"/>
      <c r="AJ698" s="57"/>
      <c r="AK698" s="57"/>
      <c r="AL698" s="57"/>
      <c r="AM698" s="57"/>
      <c r="AN698" s="57"/>
      <c r="AO698" s="57"/>
      <c r="AP698" s="57"/>
      <c r="AQ698" s="57"/>
      <c r="AR698" s="57"/>
      <c r="AS698" s="57"/>
      <c r="AT698" s="57"/>
      <c r="AU698" s="57"/>
      <c r="AV698" s="57"/>
      <c r="AW698" s="57"/>
      <c r="AX698" s="57"/>
      <c r="AY698" s="57"/>
      <c r="AZ698" s="57"/>
      <c r="BA698" s="57"/>
      <c r="BB698" s="57"/>
      <c r="BC698" s="57"/>
      <c r="BD698" s="57"/>
      <c r="BE698" s="57"/>
    </row>
    <row r="699" spans="1:57" ht="24.75" customHeight="1">
      <c r="A699" s="57"/>
      <c r="B699" s="221" t="s">
        <v>1517</v>
      </c>
      <c r="C699" s="196" t="s">
        <v>1518</v>
      </c>
      <c r="D699" s="197" t="s">
        <v>1190</v>
      </c>
      <c r="E699" s="33" t="s">
        <v>36</v>
      </c>
      <c r="F699" s="33" t="s">
        <v>380</v>
      </c>
      <c r="G699" s="33">
        <v>1</v>
      </c>
      <c r="H699" s="33" t="s">
        <v>26</v>
      </c>
      <c r="I699" s="33" t="s">
        <v>645</v>
      </c>
      <c r="J699" s="33">
        <v>10</v>
      </c>
      <c r="K699" s="33">
        <v>19</v>
      </c>
      <c r="L699" s="33">
        <v>5.2999999999999999E-2</v>
      </c>
      <c r="M699" s="33">
        <v>36</v>
      </c>
      <c r="N699" s="33">
        <v>16</v>
      </c>
      <c r="O699" s="41"/>
      <c r="P699" s="37"/>
      <c r="Q699" s="38" t="s">
        <v>54</v>
      </c>
      <c r="R699" s="34">
        <v>366.45</v>
      </c>
      <c r="S699" s="35">
        <f t="shared" si="369"/>
        <v>13192.199999999999</v>
      </c>
      <c r="T699" s="36">
        <f t="shared" si="370"/>
        <v>366.45</v>
      </c>
      <c r="U699" s="36">
        <f t="shared" si="371"/>
        <v>13192.199999999999</v>
      </c>
      <c r="V699" s="143">
        <v>0</v>
      </c>
      <c r="W699" s="144">
        <f t="shared" si="376"/>
        <v>0</v>
      </c>
      <c r="X699" s="144">
        <f t="shared" si="377"/>
        <v>0</v>
      </c>
      <c r="Y699" s="145">
        <f t="shared" si="378"/>
        <v>0</v>
      </c>
      <c r="Z699" s="145">
        <f t="shared" si="379"/>
        <v>0</v>
      </c>
      <c r="AA699" s="211">
        <v>15</v>
      </c>
      <c r="AB699" s="146">
        <v>51</v>
      </c>
      <c r="AC699" s="146"/>
      <c r="AD699" s="147"/>
      <c r="AE699" s="57"/>
      <c r="AF699" s="57"/>
      <c r="AG699" s="57"/>
      <c r="AH699" s="57"/>
      <c r="AI699" s="57"/>
      <c r="AJ699" s="57"/>
      <c r="AK699" s="57"/>
      <c r="AL699" s="57"/>
      <c r="AM699" s="57"/>
      <c r="AN699" s="57"/>
      <c r="AO699" s="57"/>
      <c r="AP699" s="57"/>
      <c r="AQ699" s="57"/>
      <c r="AR699" s="57"/>
      <c r="AS699" s="57"/>
      <c r="AT699" s="57"/>
      <c r="AU699" s="57"/>
      <c r="AV699" s="57"/>
      <c r="AW699" s="57"/>
      <c r="AX699" s="57"/>
      <c r="AY699" s="57"/>
      <c r="AZ699" s="57"/>
      <c r="BA699" s="57"/>
      <c r="BB699" s="57"/>
      <c r="BC699" s="57"/>
      <c r="BD699" s="57"/>
      <c r="BE699" s="57"/>
    </row>
    <row r="700" spans="1:57" ht="24.75" customHeight="1">
      <c r="A700" s="57"/>
      <c r="B700" s="222" t="s">
        <v>1519</v>
      </c>
      <c r="C700" s="196" t="s">
        <v>1520</v>
      </c>
      <c r="D700" s="197" t="s">
        <v>1190</v>
      </c>
      <c r="E700" s="33" t="s">
        <v>36</v>
      </c>
      <c r="F700" s="33" t="s">
        <v>380</v>
      </c>
      <c r="G700" s="33">
        <v>1</v>
      </c>
      <c r="H700" s="33" t="s">
        <v>26</v>
      </c>
      <c r="I700" s="33" t="s">
        <v>645</v>
      </c>
      <c r="J700" s="33">
        <v>10</v>
      </c>
      <c r="K700" s="33">
        <v>19</v>
      </c>
      <c r="L700" s="33">
        <v>5.2999999999999999E-2</v>
      </c>
      <c r="M700" s="33">
        <v>36</v>
      </c>
      <c r="N700" s="33">
        <v>16</v>
      </c>
      <c r="O700" s="41"/>
      <c r="P700" s="37"/>
      <c r="Q700" s="38" t="s">
        <v>27</v>
      </c>
      <c r="R700" s="34">
        <v>366.45</v>
      </c>
      <c r="S700" s="35">
        <f t="shared" si="369"/>
        <v>13192.199999999999</v>
      </c>
      <c r="T700" s="36">
        <f t="shared" si="370"/>
        <v>366.45</v>
      </c>
      <c r="U700" s="36">
        <f t="shared" si="371"/>
        <v>13192.199999999999</v>
      </c>
      <c r="V700" s="143">
        <v>0</v>
      </c>
      <c r="W700" s="144">
        <f t="shared" si="376"/>
        <v>0</v>
      </c>
      <c r="X700" s="144">
        <f t="shared" si="377"/>
        <v>0</v>
      </c>
      <c r="Y700" s="145">
        <f t="shared" si="378"/>
        <v>0</v>
      </c>
      <c r="Z700" s="145">
        <f t="shared" si="379"/>
        <v>0</v>
      </c>
      <c r="AA700" s="211">
        <v>36</v>
      </c>
      <c r="AB700" s="146">
        <v>36</v>
      </c>
      <c r="AC700" s="146"/>
      <c r="AD700" s="147"/>
      <c r="AE700" s="57"/>
      <c r="AF700" s="57"/>
      <c r="AG700" s="57"/>
      <c r="AH700" s="57"/>
      <c r="AI700" s="57"/>
      <c r="AJ700" s="57"/>
      <c r="AK700" s="57"/>
      <c r="AL700" s="57"/>
      <c r="AM700" s="57"/>
      <c r="AN700" s="57"/>
      <c r="AO700" s="57"/>
      <c r="AP700" s="57"/>
      <c r="AQ700" s="57"/>
      <c r="AR700" s="57"/>
      <c r="AS700" s="57"/>
      <c r="AT700" s="57"/>
      <c r="AU700" s="57"/>
      <c r="AV700" s="57"/>
      <c r="AW700" s="57"/>
      <c r="AX700" s="57"/>
      <c r="AY700" s="57"/>
      <c r="AZ700" s="57"/>
      <c r="BA700" s="57"/>
      <c r="BB700" s="57"/>
      <c r="BC700" s="57"/>
      <c r="BD700" s="57"/>
      <c r="BE700" s="57"/>
    </row>
    <row r="701" spans="1:57" ht="24.75" customHeight="1">
      <c r="A701" s="57"/>
      <c r="B701" s="222" t="s">
        <v>1521</v>
      </c>
      <c r="C701" s="196" t="s">
        <v>1522</v>
      </c>
      <c r="D701" s="197" t="s">
        <v>1190</v>
      </c>
      <c r="E701" s="33" t="s">
        <v>36</v>
      </c>
      <c r="F701" s="33" t="s">
        <v>380</v>
      </c>
      <c r="G701" s="33">
        <v>1</v>
      </c>
      <c r="H701" s="33" t="s">
        <v>26</v>
      </c>
      <c r="I701" s="33" t="s">
        <v>645</v>
      </c>
      <c r="J701" s="33">
        <v>10</v>
      </c>
      <c r="K701" s="33">
        <v>19</v>
      </c>
      <c r="L701" s="33">
        <v>5.2999999999999999E-2</v>
      </c>
      <c r="M701" s="33">
        <v>36</v>
      </c>
      <c r="N701" s="33">
        <v>16</v>
      </c>
      <c r="O701" s="41"/>
      <c r="P701" s="37"/>
      <c r="Q701" s="38" t="s">
        <v>27</v>
      </c>
      <c r="R701" s="34">
        <v>366.45</v>
      </c>
      <c r="S701" s="35">
        <f t="shared" si="369"/>
        <v>13192.199999999999</v>
      </c>
      <c r="T701" s="36">
        <f t="shared" si="370"/>
        <v>366.45</v>
      </c>
      <c r="U701" s="36">
        <f t="shared" si="371"/>
        <v>13192.199999999999</v>
      </c>
      <c r="V701" s="143">
        <v>0</v>
      </c>
      <c r="W701" s="144">
        <f t="shared" si="376"/>
        <v>0</v>
      </c>
      <c r="X701" s="144">
        <f t="shared" si="377"/>
        <v>0</v>
      </c>
      <c r="Y701" s="145">
        <f t="shared" si="378"/>
        <v>0</v>
      </c>
      <c r="Z701" s="145">
        <f t="shared" si="379"/>
        <v>0</v>
      </c>
      <c r="AA701" s="211">
        <v>103</v>
      </c>
      <c r="AB701" s="146">
        <v>105</v>
      </c>
      <c r="AC701" s="146"/>
      <c r="AD701" s="147"/>
      <c r="AE701" s="57"/>
      <c r="AF701" s="57"/>
      <c r="AG701" s="57"/>
      <c r="AH701" s="57"/>
      <c r="AI701" s="57"/>
      <c r="AJ701" s="57"/>
      <c r="AK701" s="57"/>
      <c r="AL701" s="57"/>
      <c r="AM701" s="57"/>
      <c r="AN701" s="57"/>
      <c r="AO701" s="57"/>
      <c r="AP701" s="57"/>
      <c r="AQ701" s="57"/>
      <c r="AR701" s="57"/>
      <c r="AS701" s="57"/>
      <c r="AT701" s="57"/>
      <c r="AU701" s="57"/>
      <c r="AV701" s="57"/>
      <c r="AW701" s="57"/>
      <c r="AX701" s="57"/>
      <c r="AY701" s="57"/>
      <c r="AZ701" s="57"/>
      <c r="BA701" s="57"/>
      <c r="BB701" s="57"/>
      <c r="BC701" s="57"/>
      <c r="BD701" s="57"/>
      <c r="BE701" s="57"/>
    </row>
    <row r="702" spans="1:57" ht="24.75" customHeight="1">
      <c r="A702" s="57"/>
      <c r="B702" s="223" t="s">
        <v>1290</v>
      </c>
      <c r="C702" s="149" t="s">
        <v>1291</v>
      </c>
      <c r="D702" s="162"/>
      <c r="E702" s="33" t="s">
        <v>36</v>
      </c>
      <c r="F702" s="33" t="s">
        <v>380</v>
      </c>
      <c r="G702" s="33">
        <v>1</v>
      </c>
      <c r="H702" s="33" t="s">
        <v>26</v>
      </c>
      <c r="I702" s="33" t="s">
        <v>645</v>
      </c>
      <c r="J702" s="33">
        <v>10</v>
      </c>
      <c r="K702" s="33">
        <v>19</v>
      </c>
      <c r="L702" s="33">
        <v>5.2999999999999999E-2</v>
      </c>
      <c r="M702" s="33">
        <v>36</v>
      </c>
      <c r="N702" s="33">
        <v>16</v>
      </c>
      <c r="O702" s="41"/>
      <c r="P702" s="37"/>
      <c r="Q702" s="38" t="s">
        <v>27</v>
      </c>
      <c r="R702" s="34">
        <v>344.41</v>
      </c>
      <c r="S702" s="35">
        <f t="shared" si="369"/>
        <v>12398.76</v>
      </c>
      <c r="T702" s="36">
        <f t="shared" si="370"/>
        <v>344.41</v>
      </c>
      <c r="U702" s="36">
        <f t="shared" si="371"/>
        <v>12398.76</v>
      </c>
      <c r="V702" s="143">
        <v>0</v>
      </c>
      <c r="W702" s="144">
        <f t="shared" si="376"/>
        <v>0</v>
      </c>
      <c r="X702" s="144">
        <f t="shared" si="377"/>
        <v>0</v>
      </c>
      <c r="Y702" s="145">
        <f t="shared" si="378"/>
        <v>0</v>
      </c>
      <c r="Z702" s="145">
        <f t="shared" si="379"/>
        <v>0</v>
      </c>
      <c r="AA702" s="211">
        <v>144</v>
      </c>
      <c r="AB702" s="146">
        <v>144</v>
      </c>
      <c r="AC702" s="146"/>
      <c r="AD702" s="147"/>
      <c r="AE702" s="57"/>
      <c r="AF702" s="57"/>
      <c r="AG702" s="57"/>
      <c r="AH702" s="57"/>
      <c r="AI702" s="57"/>
      <c r="AJ702" s="57"/>
      <c r="AK702" s="57"/>
      <c r="AL702" s="57"/>
      <c r="AM702" s="57"/>
      <c r="AN702" s="57"/>
      <c r="AO702" s="57"/>
      <c r="AP702" s="57"/>
      <c r="AQ702" s="57"/>
      <c r="AR702" s="57"/>
      <c r="AS702" s="57"/>
      <c r="AT702" s="57"/>
      <c r="AU702" s="57"/>
      <c r="AV702" s="57"/>
      <c r="AW702" s="57"/>
      <c r="AX702" s="57"/>
      <c r="AY702" s="57"/>
      <c r="AZ702" s="57"/>
      <c r="BA702" s="57"/>
      <c r="BB702" s="57"/>
      <c r="BC702" s="57"/>
      <c r="BD702" s="57"/>
      <c r="BE702" s="57"/>
    </row>
    <row r="703" spans="1:57" ht="24.75" customHeight="1">
      <c r="A703" s="57"/>
      <c r="B703" s="141" t="s">
        <v>1292</v>
      </c>
      <c r="C703" s="141" t="s">
        <v>1293</v>
      </c>
      <c r="D703" s="142" t="s">
        <v>1190</v>
      </c>
      <c r="E703" s="33" t="s">
        <v>36</v>
      </c>
      <c r="F703" s="33" t="s">
        <v>380</v>
      </c>
      <c r="G703" s="33">
        <v>1</v>
      </c>
      <c r="H703" s="33" t="s">
        <v>26</v>
      </c>
      <c r="I703" s="33" t="s">
        <v>645</v>
      </c>
      <c r="J703" s="33">
        <v>10</v>
      </c>
      <c r="K703" s="33">
        <v>19</v>
      </c>
      <c r="L703" s="33">
        <v>5.2999999999999999E-2</v>
      </c>
      <c r="M703" s="33">
        <v>36</v>
      </c>
      <c r="N703" s="33">
        <v>16</v>
      </c>
      <c r="O703" s="41"/>
      <c r="P703" s="37"/>
      <c r="Q703" s="38" t="s">
        <v>27</v>
      </c>
      <c r="R703" s="34">
        <v>344.41</v>
      </c>
      <c r="S703" s="35">
        <f t="shared" si="369"/>
        <v>12398.76</v>
      </c>
      <c r="T703" s="36">
        <f t="shared" si="370"/>
        <v>344.41</v>
      </c>
      <c r="U703" s="36">
        <f t="shared" si="371"/>
        <v>12398.76</v>
      </c>
      <c r="V703" s="143">
        <v>0</v>
      </c>
      <c r="W703" s="144">
        <f t="shared" si="376"/>
        <v>0</v>
      </c>
      <c r="X703" s="144">
        <f t="shared" si="377"/>
        <v>0</v>
      </c>
      <c r="Y703" s="145">
        <f t="shared" si="378"/>
        <v>0</v>
      </c>
      <c r="Z703" s="145">
        <f t="shared" si="379"/>
        <v>0</v>
      </c>
      <c r="AA703" s="211">
        <v>180</v>
      </c>
      <c r="AB703" s="146">
        <v>179</v>
      </c>
      <c r="AC703" s="146"/>
      <c r="AD703" s="147"/>
      <c r="AE703" s="57"/>
      <c r="AF703" s="57"/>
      <c r="AG703" s="57"/>
      <c r="AH703" s="57"/>
      <c r="AI703" s="57"/>
      <c r="AJ703" s="57"/>
      <c r="AK703" s="57"/>
      <c r="AL703" s="57"/>
      <c r="AM703" s="57"/>
      <c r="AN703" s="57"/>
      <c r="AO703" s="57"/>
      <c r="AP703" s="57"/>
      <c r="AQ703" s="57"/>
      <c r="AR703" s="57"/>
      <c r="AS703" s="57"/>
      <c r="AT703" s="57"/>
      <c r="AU703" s="57"/>
      <c r="AV703" s="57"/>
      <c r="AW703" s="57"/>
      <c r="AX703" s="57"/>
      <c r="AY703" s="57"/>
      <c r="AZ703" s="57"/>
      <c r="BA703" s="57"/>
      <c r="BB703" s="57"/>
      <c r="BC703" s="57"/>
      <c r="BD703" s="57"/>
      <c r="BE703" s="57"/>
    </row>
    <row r="704" spans="1:57" ht="24.75" customHeight="1">
      <c r="A704" s="57"/>
      <c r="B704" s="141" t="s">
        <v>1260</v>
      </c>
      <c r="C704" s="141" t="s">
        <v>1261</v>
      </c>
      <c r="D704" s="197" t="s">
        <v>1190</v>
      </c>
      <c r="E704" s="33" t="s">
        <v>36</v>
      </c>
      <c r="F704" s="33" t="s">
        <v>380</v>
      </c>
      <c r="G704" s="33">
        <v>1</v>
      </c>
      <c r="H704" s="33" t="s">
        <v>26</v>
      </c>
      <c r="I704" s="33" t="s">
        <v>645</v>
      </c>
      <c r="J704" s="33">
        <v>10</v>
      </c>
      <c r="K704" s="33">
        <v>19</v>
      </c>
      <c r="L704" s="33">
        <v>5.2999999999999999E-2</v>
      </c>
      <c r="M704" s="33">
        <v>36</v>
      </c>
      <c r="N704" s="33">
        <v>16</v>
      </c>
      <c r="O704" s="41"/>
      <c r="P704" s="37"/>
      <c r="Q704" s="38" t="s">
        <v>27</v>
      </c>
      <c r="R704" s="34">
        <v>376.01</v>
      </c>
      <c r="S704" s="35">
        <f t="shared" si="369"/>
        <v>13536.36</v>
      </c>
      <c r="T704" s="36">
        <f t="shared" si="370"/>
        <v>376.01</v>
      </c>
      <c r="U704" s="36">
        <f t="shared" si="371"/>
        <v>13536.36</v>
      </c>
      <c r="V704" s="143">
        <v>0</v>
      </c>
      <c r="W704" s="144">
        <f t="shared" si="376"/>
        <v>0</v>
      </c>
      <c r="X704" s="144">
        <f t="shared" si="377"/>
        <v>0</v>
      </c>
      <c r="Y704" s="145">
        <f t="shared" si="378"/>
        <v>0</v>
      </c>
      <c r="Z704" s="145">
        <f t="shared" si="379"/>
        <v>0</v>
      </c>
      <c r="AA704" s="211">
        <v>164</v>
      </c>
      <c r="AB704" s="146">
        <v>196</v>
      </c>
      <c r="AC704" s="146"/>
      <c r="AD704" s="147"/>
      <c r="AE704" s="57"/>
      <c r="AF704" s="57"/>
      <c r="AG704" s="57"/>
      <c r="AH704" s="57"/>
      <c r="AI704" s="57"/>
      <c r="AJ704" s="57"/>
      <c r="AK704" s="57"/>
      <c r="AL704" s="57"/>
      <c r="AM704" s="57"/>
      <c r="AN704" s="57"/>
      <c r="AO704" s="57"/>
      <c r="AP704" s="57"/>
      <c r="AQ704" s="57"/>
      <c r="AR704" s="57"/>
      <c r="AS704" s="57"/>
      <c r="AT704" s="57"/>
      <c r="AU704" s="57"/>
      <c r="AV704" s="57"/>
      <c r="AW704" s="57"/>
      <c r="AX704" s="57"/>
      <c r="AY704" s="57"/>
      <c r="AZ704" s="57"/>
      <c r="BA704" s="57"/>
      <c r="BB704" s="57"/>
      <c r="BC704" s="57"/>
      <c r="BD704" s="57"/>
      <c r="BE704" s="57"/>
    </row>
    <row r="705" spans="1:57" ht="24.75" customHeight="1">
      <c r="A705" s="57"/>
      <c r="B705" s="141" t="s">
        <v>1262</v>
      </c>
      <c r="C705" s="141" t="s">
        <v>1263</v>
      </c>
      <c r="D705" s="197" t="s">
        <v>1190</v>
      </c>
      <c r="E705" s="33" t="s">
        <v>36</v>
      </c>
      <c r="F705" s="33" t="s">
        <v>380</v>
      </c>
      <c r="G705" s="33">
        <v>1</v>
      </c>
      <c r="H705" s="33" t="s">
        <v>26</v>
      </c>
      <c r="I705" s="33" t="s">
        <v>645</v>
      </c>
      <c r="J705" s="33">
        <v>10</v>
      </c>
      <c r="K705" s="33">
        <v>19</v>
      </c>
      <c r="L705" s="33">
        <v>5.2999999999999999E-2</v>
      </c>
      <c r="M705" s="33">
        <v>36</v>
      </c>
      <c r="N705" s="33">
        <v>16</v>
      </c>
      <c r="O705" s="41"/>
      <c r="P705" s="37"/>
      <c r="Q705" s="38" t="s">
        <v>20</v>
      </c>
      <c r="R705" s="34">
        <v>376.01</v>
      </c>
      <c r="S705" s="35">
        <f t="shared" si="369"/>
        <v>13536.36</v>
      </c>
      <c r="T705" s="36">
        <f t="shared" si="370"/>
        <v>376.01</v>
      </c>
      <c r="U705" s="36">
        <f t="shared" si="371"/>
        <v>13536.36</v>
      </c>
      <c r="V705" s="143">
        <v>0</v>
      </c>
      <c r="W705" s="144">
        <f t="shared" si="376"/>
        <v>0</v>
      </c>
      <c r="X705" s="144">
        <f t="shared" si="377"/>
        <v>0</v>
      </c>
      <c r="Y705" s="145">
        <f t="shared" si="378"/>
        <v>0</v>
      </c>
      <c r="Z705" s="145">
        <f t="shared" si="379"/>
        <v>0</v>
      </c>
      <c r="AA705" s="211">
        <v>0</v>
      </c>
      <c r="AB705" s="146">
        <v>0</v>
      </c>
      <c r="AC705" s="146"/>
      <c r="AD705" s="147"/>
      <c r="AE705" s="57"/>
      <c r="AF705" s="57"/>
      <c r="AG705" s="57"/>
      <c r="AH705" s="57"/>
      <c r="AI705" s="57"/>
      <c r="AJ705" s="57"/>
      <c r="AK705" s="57"/>
      <c r="AL705" s="57"/>
      <c r="AM705" s="57"/>
      <c r="AN705" s="57"/>
      <c r="AO705" s="57"/>
      <c r="AP705" s="57"/>
      <c r="AQ705" s="57"/>
      <c r="AR705" s="57"/>
      <c r="AS705" s="57"/>
      <c r="AT705" s="57"/>
      <c r="AU705" s="57"/>
      <c r="AV705" s="57"/>
      <c r="AW705" s="57"/>
      <c r="AX705" s="57"/>
      <c r="AY705" s="57"/>
      <c r="AZ705" s="57"/>
      <c r="BA705" s="57"/>
      <c r="BB705" s="57"/>
      <c r="BC705" s="57"/>
      <c r="BD705" s="57"/>
      <c r="BE705" s="57"/>
    </row>
    <row r="706" spans="1:57" ht="24.75" hidden="1" customHeight="1">
      <c r="A706" s="57"/>
      <c r="B706" s="141" t="s">
        <v>730</v>
      </c>
      <c r="C706" s="141" t="s">
        <v>731</v>
      </c>
      <c r="D706" s="162"/>
      <c r="E706" s="33" t="s">
        <v>36</v>
      </c>
      <c r="F706" s="33" t="s">
        <v>380</v>
      </c>
      <c r="G706" s="33">
        <v>1</v>
      </c>
      <c r="H706" s="33" t="s">
        <v>26</v>
      </c>
      <c r="I706" s="33" t="s">
        <v>645</v>
      </c>
      <c r="J706" s="33">
        <v>10</v>
      </c>
      <c r="K706" s="33">
        <v>19</v>
      </c>
      <c r="L706" s="33">
        <v>5.2999999999999999E-2</v>
      </c>
      <c r="M706" s="33">
        <v>36</v>
      </c>
      <c r="N706" s="33">
        <v>16</v>
      </c>
      <c r="O706" s="41"/>
      <c r="P706" s="37"/>
      <c r="Q706" s="38" t="s">
        <v>20</v>
      </c>
      <c r="R706" s="34">
        <v>390.08</v>
      </c>
      <c r="S706" s="35">
        <f t="shared" si="369"/>
        <v>14042.88</v>
      </c>
      <c r="T706" s="36">
        <f t="shared" si="370"/>
        <v>390.08</v>
      </c>
      <c r="U706" s="36">
        <f t="shared" si="371"/>
        <v>14042.88</v>
      </c>
      <c r="V706" s="143">
        <v>0</v>
      </c>
      <c r="W706" s="144">
        <f t="shared" si="376"/>
        <v>0</v>
      </c>
      <c r="X706" s="144">
        <f t="shared" si="377"/>
        <v>0</v>
      </c>
      <c r="Y706" s="145">
        <f t="shared" si="378"/>
        <v>0</v>
      </c>
      <c r="Z706" s="145">
        <f t="shared" si="379"/>
        <v>0</v>
      </c>
      <c r="AA706" s="211"/>
      <c r="AB706" s="146">
        <v>0</v>
      </c>
      <c r="AC706" s="146"/>
      <c r="AD706" s="147"/>
      <c r="AE706" s="57"/>
      <c r="AF706" s="57"/>
      <c r="AG706" s="57"/>
      <c r="AH706" s="57"/>
      <c r="AI706" s="57"/>
      <c r="AJ706" s="57"/>
      <c r="AK706" s="57"/>
      <c r="AL706" s="57"/>
      <c r="AM706" s="57"/>
      <c r="AN706" s="57"/>
      <c r="AO706" s="57"/>
      <c r="AP706" s="57"/>
      <c r="AQ706" s="57"/>
      <c r="AR706" s="57"/>
      <c r="AS706" s="57"/>
      <c r="AT706" s="57"/>
      <c r="AU706" s="57"/>
      <c r="AV706" s="57"/>
      <c r="AW706" s="57"/>
      <c r="AX706" s="57"/>
      <c r="AY706" s="57"/>
      <c r="AZ706" s="57"/>
      <c r="BA706" s="57"/>
      <c r="BB706" s="57"/>
      <c r="BC706" s="57"/>
      <c r="BD706" s="57"/>
      <c r="BE706" s="57"/>
    </row>
    <row r="707" spans="1:57" ht="24.75" customHeight="1">
      <c r="A707" s="57"/>
      <c r="B707" s="141" t="s">
        <v>732</v>
      </c>
      <c r="C707" s="141" t="s">
        <v>733</v>
      </c>
      <c r="D707" s="142" t="s">
        <v>1190</v>
      </c>
      <c r="E707" s="33" t="s">
        <v>36</v>
      </c>
      <c r="F707" s="33" t="s">
        <v>380</v>
      </c>
      <c r="G707" s="33">
        <v>1</v>
      </c>
      <c r="H707" s="33" t="s">
        <v>26</v>
      </c>
      <c r="I707" s="33" t="s">
        <v>645</v>
      </c>
      <c r="J707" s="33">
        <v>10</v>
      </c>
      <c r="K707" s="33">
        <v>19</v>
      </c>
      <c r="L707" s="33">
        <v>5.2999999999999999E-2</v>
      </c>
      <c r="M707" s="33">
        <v>36</v>
      </c>
      <c r="N707" s="33">
        <v>16</v>
      </c>
      <c r="O707" s="41"/>
      <c r="P707" s="37"/>
      <c r="Q707" s="38" t="s">
        <v>54</v>
      </c>
      <c r="R707" s="34">
        <v>395.13</v>
      </c>
      <c r="S707" s="35">
        <f t="shared" si="369"/>
        <v>14224.68</v>
      </c>
      <c r="T707" s="36">
        <f t="shared" si="370"/>
        <v>395.13</v>
      </c>
      <c r="U707" s="36">
        <f t="shared" si="371"/>
        <v>14224.68</v>
      </c>
      <c r="V707" s="143">
        <v>0</v>
      </c>
      <c r="W707" s="144">
        <f t="shared" si="376"/>
        <v>0</v>
      </c>
      <c r="X707" s="144">
        <f t="shared" si="377"/>
        <v>0</v>
      </c>
      <c r="Y707" s="145">
        <f t="shared" si="378"/>
        <v>0</v>
      </c>
      <c r="Z707" s="145">
        <f t="shared" si="379"/>
        <v>0</v>
      </c>
      <c r="AA707" s="211">
        <v>80</v>
      </c>
      <c r="AB707" s="146">
        <v>0</v>
      </c>
      <c r="AC707" s="146"/>
      <c r="AD707" s="147"/>
      <c r="AE707" s="57"/>
      <c r="AF707" s="57"/>
      <c r="AG707" s="57"/>
      <c r="AH707" s="57"/>
      <c r="AI707" s="57"/>
      <c r="AJ707" s="57"/>
      <c r="AK707" s="57"/>
      <c r="AL707" s="57"/>
      <c r="AM707" s="57"/>
      <c r="AN707" s="57"/>
      <c r="AO707" s="57"/>
      <c r="AP707" s="57"/>
      <c r="AQ707" s="57"/>
      <c r="AR707" s="57"/>
      <c r="AS707" s="57"/>
      <c r="AT707" s="57"/>
      <c r="AU707" s="57"/>
      <c r="AV707" s="57"/>
      <c r="AW707" s="57"/>
      <c r="AX707" s="57"/>
      <c r="AY707" s="57"/>
      <c r="AZ707" s="57"/>
      <c r="BA707" s="57"/>
      <c r="BB707" s="57"/>
      <c r="BC707" s="57"/>
      <c r="BD707" s="57"/>
      <c r="BE707" s="57"/>
    </row>
    <row r="708" spans="1:57" ht="24.75" customHeight="1">
      <c r="A708" s="57"/>
      <c r="B708" s="141" t="s">
        <v>734</v>
      </c>
      <c r="C708" s="141" t="s">
        <v>735</v>
      </c>
      <c r="D708" s="162"/>
      <c r="E708" s="33" t="s">
        <v>36</v>
      </c>
      <c r="F708" s="33" t="s">
        <v>380</v>
      </c>
      <c r="G708" s="33">
        <v>1</v>
      </c>
      <c r="H708" s="33" t="s">
        <v>26</v>
      </c>
      <c r="I708" s="33" t="s">
        <v>645</v>
      </c>
      <c r="J708" s="33"/>
      <c r="K708" s="33">
        <v>19</v>
      </c>
      <c r="L708" s="33">
        <v>5.2999999999999999E-2</v>
      </c>
      <c r="M708" s="33">
        <v>36</v>
      </c>
      <c r="N708" s="33"/>
      <c r="O708" s="41"/>
      <c r="P708" s="37"/>
      <c r="Q708" s="38" t="s">
        <v>54</v>
      </c>
      <c r="R708" s="34">
        <v>359.5</v>
      </c>
      <c r="S708" s="35">
        <f t="shared" si="369"/>
        <v>12942</v>
      </c>
      <c r="T708" s="36">
        <f t="shared" si="370"/>
        <v>359.5</v>
      </c>
      <c r="U708" s="36">
        <f t="shared" si="371"/>
        <v>12942</v>
      </c>
      <c r="V708" s="143">
        <v>0</v>
      </c>
      <c r="W708" s="144">
        <f t="shared" si="376"/>
        <v>0</v>
      </c>
      <c r="X708" s="144">
        <f t="shared" si="377"/>
        <v>0</v>
      </c>
      <c r="Y708" s="145">
        <f t="shared" si="378"/>
        <v>0</v>
      </c>
      <c r="Z708" s="145">
        <f t="shared" si="379"/>
        <v>0</v>
      </c>
      <c r="AA708" s="211">
        <v>16</v>
      </c>
      <c r="AB708" s="146">
        <v>0</v>
      </c>
      <c r="AC708" s="146"/>
      <c r="AD708" s="147"/>
      <c r="AE708" s="57"/>
      <c r="AF708" s="57"/>
      <c r="AG708" s="57"/>
      <c r="AH708" s="57"/>
      <c r="AI708" s="57"/>
      <c r="AJ708" s="57"/>
      <c r="AK708" s="57"/>
      <c r="AL708" s="57"/>
      <c r="AM708" s="57"/>
      <c r="AN708" s="57"/>
      <c r="AO708" s="57"/>
      <c r="AP708" s="57"/>
      <c r="AQ708" s="57"/>
      <c r="AR708" s="57"/>
      <c r="AS708" s="57"/>
      <c r="AT708" s="57"/>
      <c r="AU708" s="57"/>
      <c r="AV708" s="57"/>
      <c r="AW708" s="57"/>
      <c r="AX708" s="57"/>
      <c r="AY708" s="57"/>
      <c r="AZ708" s="57"/>
      <c r="BA708" s="57"/>
      <c r="BB708" s="57"/>
      <c r="BC708" s="57"/>
      <c r="BD708" s="57"/>
      <c r="BE708" s="57"/>
    </row>
    <row r="709" spans="1:57" ht="24.75" customHeight="1">
      <c r="A709" s="57"/>
      <c r="B709" s="141" t="s">
        <v>736</v>
      </c>
      <c r="C709" s="141" t="s">
        <v>737</v>
      </c>
      <c r="D709" s="162"/>
      <c r="E709" s="33" t="s">
        <v>36</v>
      </c>
      <c r="F709" s="33" t="s">
        <v>380</v>
      </c>
      <c r="G709" s="33">
        <v>1</v>
      </c>
      <c r="H709" s="33" t="s">
        <v>26</v>
      </c>
      <c r="I709" s="33" t="s">
        <v>645</v>
      </c>
      <c r="J709" s="33"/>
      <c r="K709" s="33">
        <v>19</v>
      </c>
      <c r="L709" s="33">
        <v>5.2999999999999999E-2</v>
      </c>
      <c r="M709" s="33">
        <v>36</v>
      </c>
      <c r="N709" s="33"/>
      <c r="O709" s="41"/>
      <c r="P709" s="37"/>
      <c r="Q709" s="38" t="s">
        <v>20</v>
      </c>
      <c r="R709" s="34">
        <v>333.88</v>
      </c>
      <c r="S709" s="35">
        <f t="shared" si="369"/>
        <v>12019.68</v>
      </c>
      <c r="T709" s="36">
        <f t="shared" si="370"/>
        <v>333.88</v>
      </c>
      <c r="U709" s="36">
        <f t="shared" si="371"/>
        <v>12019.68</v>
      </c>
      <c r="V709" s="143">
        <v>0</v>
      </c>
      <c r="W709" s="144">
        <f t="shared" si="376"/>
        <v>0</v>
      </c>
      <c r="X709" s="144">
        <f t="shared" si="377"/>
        <v>0</v>
      </c>
      <c r="Y709" s="145">
        <f t="shared" si="378"/>
        <v>0</v>
      </c>
      <c r="Z709" s="145">
        <f t="shared" si="379"/>
        <v>0</v>
      </c>
      <c r="AA709" s="211">
        <v>0</v>
      </c>
      <c r="AB709" s="146">
        <v>0</v>
      </c>
      <c r="AC709" s="146"/>
      <c r="AD709" s="147"/>
      <c r="AE709" s="57"/>
      <c r="AF709" s="57"/>
      <c r="AG709" s="57"/>
      <c r="AH709" s="57"/>
      <c r="AI709" s="57"/>
      <c r="AJ709" s="57"/>
      <c r="AK709" s="57"/>
      <c r="AL709" s="57"/>
      <c r="AM709" s="57"/>
      <c r="AN709" s="57"/>
      <c r="AO709" s="57"/>
      <c r="AP709" s="57"/>
      <c r="AQ709" s="57"/>
      <c r="AR709" s="57"/>
      <c r="AS709" s="57"/>
      <c r="AT709" s="57"/>
      <c r="AU709" s="57"/>
      <c r="AV709" s="57"/>
      <c r="AW709" s="57"/>
      <c r="AX709" s="57"/>
      <c r="AY709" s="57"/>
      <c r="AZ709" s="57"/>
      <c r="BA709" s="57"/>
      <c r="BB709" s="57"/>
      <c r="BC709" s="57"/>
      <c r="BD709" s="57"/>
      <c r="BE709" s="57"/>
    </row>
    <row r="710" spans="1:57" ht="24.75" customHeight="1">
      <c r="A710" s="57"/>
      <c r="B710" s="141" t="s">
        <v>1264</v>
      </c>
      <c r="C710" s="141" t="s">
        <v>1265</v>
      </c>
      <c r="D710" s="162"/>
      <c r="E710" s="33" t="s">
        <v>36</v>
      </c>
      <c r="F710" s="33" t="s">
        <v>380</v>
      </c>
      <c r="G710" s="33">
        <v>1</v>
      </c>
      <c r="H710" s="33" t="s">
        <v>26</v>
      </c>
      <c r="I710" s="33" t="s">
        <v>645</v>
      </c>
      <c r="J710" s="33">
        <v>10</v>
      </c>
      <c r="K710" s="33">
        <v>19</v>
      </c>
      <c r="L710" s="33">
        <v>5.2999999999999999E-2</v>
      </c>
      <c r="M710" s="33">
        <v>36</v>
      </c>
      <c r="N710" s="33">
        <v>16</v>
      </c>
      <c r="O710" s="41"/>
      <c r="P710" s="37"/>
      <c r="Q710" s="38" t="s">
        <v>20</v>
      </c>
      <c r="R710" s="34">
        <v>356.89</v>
      </c>
      <c r="S710" s="35">
        <f t="shared" si="369"/>
        <v>12848.039999999999</v>
      </c>
      <c r="T710" s="36">
        <f t="shared" si="370"/>
        <v>356.89</v>
      </c>
      <c r="U710" s="36">
        <f t="shared" si="371"/>
        <v>12848.039999999999</v>
      </c>
      <c r="V710" s="143">
        <v>0</v>
      </c>
      <c r="W710" s="144">
        <f t="shared" si="376"/>
        <v>0</v>
      </c>
      <c r="X710" s="144">
        <f t="shared" si="377"/>
        <v>0</v>
      </c>
      <c r="Y710" s="145">
        <f t="shared" si="378"/>
        <v>0</v>
      </c>
      <c r="Z710" s="145">
        <f t="shared" si="379"/>
        <v>0</v>
      </c>
      <c r="AA710" s="211">
        <v>0</v>
      </c>
      <c r="AB710" s="146">
        <v>2</v>
      </c>
      <c r="AC710" s="146"/>
      <c r="AD710" s="147"/>
      <c r="AE710" s="57"/>
      <c r="AF710" s="57"/>
      <c r="AG710" s="57"/>
      <c r="AH710" s="57"/>
      <c r="AI710" s="57"/>
      <c r="AJ710" s="57"/>
      <c r="AK710" s="57"/>
      <c r="AL710" s="57"/>
      <c r="AM710" s="57"/>
      <c r="AN710" s="57"/>
      <c r="AO710" s="57"/>
      <c r="AP710" s="57"/>
      <c r="AQ710" s="57"/>
      <c r="AR710" s="57"/>
      <c r="AS710" s="57"/>
      <c r="AT710" s="57"/>
      <c r="AU710" s="57"/>
      <c r="AV710" s="57"/>
      <c r="AW710" s="57"/>
      <c r="AX710" s="57"/>
      <c r="AY710" s="57"/>
      <c r="AZ710" s="57"/>
      <c r="BA710" s="57"/>
      <c r="BB710" s="57"/>
      <c r="BC710" s="57"/>
      <c r="BD710" s="57"/>
      <c r="BE710" s="57"/>
    </row>
    <row r="711" spans="1:57" ht="24.75" hidden="1" customHeight="1">
      <c r="A711" s="57"/>
      <c r="B711" s="141" t="s">
        <v>738</v>
      </c>
      <c r="C711" s="141" t="s">
        <v>739</v>
      </c>
      <c r="D711" s="162"/>
      <c r="E711" s="33" t="s">
        <v>644</v>
      </c>
      <c r="F711" s="33" t="s">
        <v>380</v>
      </c>
      <c r="G711" s="33">
        <v>1</v>
      </c>
      <c r="H711" s="33" t="s">
        <v>26</v>
      </c>
      <c r="I711" s="33" t="s">
        <v>645</v>
      </c>
      <c r="J711" s="33"/>
      <c r="K711" s="33">
        <v>19</v>
      </c>
      <c r="L711" s="33">
        <v>5.2999999999999999E-2</v>
      </c>
      <c r="M711" s="33">
        <v>36</v>
      </c>
      <c r="N711" s="33"/>
      <c r="O711" s="41"/>
      <c r="P711" s="37"/>
      <c r="Q711" s="38" t="s">
        <v>27</v>
      </c>
      <c r="R711" s="34">
        <v>266.12</v>
      </c>
      <c r="S711" s="35">
        <f t="shared" si="369"/>
        <v>9580.32</v>
      </c>
      <c r="T711" s="36">
        <f t="shared" si="370"/>
        <v>266.12</v>
      </c>
      <c r="U711" s="36">
        <f t="shared" si="371"/>
        <v>9580.32</v>
      </c>
      <c r="V711" s="143">
        <v>0</v>
      </c>
      <c r="W711" s="144">
        <f t="shared" si="376"/>
        <v>0</v>
      </c>
      <c r="X711" s="144">
        <f t="shared" si="377"/>
        <v>0</v>
      </c>
      <c r="Y711" s="145">
        <f t="shared" si="378"/>
        <v>0</v>
      </c>
      <c r="Z711" s="145">
        <f t="shared" si="379"/>
        <v>0</v>
      </c>
      <c r="AA711" s="211"/>
      <c r="AB711" s="146">
        <v>0</v>
      </c>
      <c r="AC711" s="146"/>
      <c r="AD711" s="147"/>
      <c r="AE711" s="57"/>
      <c r="AF711" s="57"/>
      <c r="AG711" s="57"/>
      <c r="AH711" s="57"/>
      <c r="AI711" s="57"/>
      <c r="AJ711" s="57"/>
      <c r="AK711" s="57"/>
      <c r="AL711" s="57"/>
      <c r="AM711" s="57"/>
      <c r="AN711" s="57"/>
      <c r="AO711" s="57"/>
      <c r="AP711" s="57"/>
      <c r="AQ711" s="57"/>
      <c r="AR711" s="57"/>
      <c r="AS711" s="57"/>
      <c r="AT711" s="57"/>
      <c r="AU711" s="57"/>
      <c r="AV711" s="57"/>
      <c r="AW711" s="57"/>
      <c r="AX711" s="57"/>
      <c r="AY711" s="57"/>
      <c r="AZ711" s="57"/>
      <c r="BA711" s="57"/>
      <c r="BB711" s="57"/>
      <c r="BC711" s="57"/>
      <c r="BD711" s="57"/>
      <c r="BE711" s="57"/>
    </row>
    <row r="712" spans="1:57" ht="24.75" hidden="1" customHeight="1">
      <c r="A712" s="57"/>
      <c r="B712" s="141" t="s">
        <v>1294</v>
      </c>
      <c r="C712" s="141" t="s">
        <v>1295</v>
      </c>
      <c r="D712" s="162"/>
      <c r="E712" s="33" t="s">
        <v>36</v>
      </c>
      <c r="F712" s="33" t="s">
        <v>380</v>
      </c>
      <c r="G712" s="33">
        <v>1</v>
      </c>
      <c r="H712" s="33" t="s">
        <v>26</v>
      </c>
      <c r="I712" s="33" t="s">
        <v>645</v>
      </c>
      <c r="J712" s="33"/>
      <c r="K712" s="33">
        <v>19</v>
      </c>
      <c r="L712" s="33">
        <v>5.2999999999999999E-2</v>
      </c>
      <c r="M712" s="33">
        <v>36</v>
      </c>
      <c r="N712" s="33"/>
      <c r="O712" s="41"/>
      <c r="P712" s="37"/>
      <c r="Q712" s="38" t="s">
        <v>27</v>
      </c>
      <c r="R712" s="34">
        <v>332.37</v>
      </c>
      <c r="S712" s="35">
        <f t="shared" si="369"/>
        <v>11965.32</v>
      </c>
      <c r="T712" s="36">
        <f t="shared" si="370"/>
        <v>332.37</v>
      </c>
      <c r="U712" s="36">
        <f t="shared" si="371"/>
        <v>11965.32</v>
      </c>
      <c r="V712" s="143">
        <v>0</v>
      </c>
      <c r="W712" s="144">
        <f t="shared" si="376"/>
        <v>0</v>
      </c>
      <c r="X712" s="144">
        <f t="shared" si="377"/>
        <v>0</v>
      </c>
      <c r="Y712" s="145">
        <f t="shared" si="378"/>
        <v>0</v>
      </c>
      <c r="Z712" s="145">
        <f t="shared" si="379"/>
        <v>0</v>
      </c>
      <c r="AA712" s="211"/>
      <c r="AB712" s="146" t="str">
        <f t="shared" ref="AB712:AB715" si="380">IF(AA712=0,"VYPRODÁNO","SKLADEM")</f>
        <v>VYPRODÁNO</v>
      </c>
      <c r="AC712" s="146"/>
      <c r="AD712" s="147"/>
      <c r="AE712" s="57"/>
      <c r="AF712" s="57"/>
      <c r="AG712" s="57"/>
      <c r="AH712" s="57"/>
      <c r="AI712" s="57"/>
      <c r="AJ712" s="57"/>
      <c r="AK712" s="57"/>
      <c r="AL712" s="57"/>
      <c r="AM712" s="57"/>
      <c r="AN712" s="57"/>
      <c r="AO712" s="57"/>
      <c r="AP712" s="57"/>
      <c r="AQ712" s="57"/>
      <c r="AR712" s="57"/>
      <c r="AS712" s="57"/>
      <c r="AT712" s="57"/>
      <c r="AU712" s="57"/>
      <c r="AV712" s="57"/>
      <c r="AW712" s="57"/>
      <c r="AX712" s="57"/>
      <c r="AY712" s="57"/>
      <c r="AZ712" s="57"/>
      <c r="BA712" s="57"/>
      <c r="BB712" s="57"/>
      <c r="BC712" s="57"/>
      <c r="BD712" s="57"/>
      <c r="BE712" s="57"/>
    </row>
    <row r="713" spans="1:57" ht="24.75" hidden="1" customHeight="1">
      <c r="A713" s="57"/>
      <c r="B713" s="141" t="s">
        <v>1296</v>
      </c>
      <c r="C713" s="141" t="s">
        <v>1297</v>
      </c>
      <c r="D713" s="162"/>
      <c r="E713" s="33" t="s">
        <v>36</v>
      </c>
      <c r="F713" s="33" t="s">
        <v>380</v>
      </c>
      <c r="G713" s="33">
        <v>1</v>
      </c>
      <c r="H713" s="33" t="s">
        <v>26</v>
      </c>
      <c r="I713" s="33" t="s">
        <v>645</v>
      </c>
      <c r="J713" s="33"/>
      <c r="K713" s="33">
        <v>19</v>
      </c>
      <c r="L713" s="33">
        <v>5.2999999999999999E-2</v>
      </c>
      <c r="M713" s="33">
        <v>36</v>
      </c>
      <c r="N713" s="33"/>
      <c r="O713" s="41"/>
      <c r="P713" s="37"/>
      <c r="Q713" s="38" t="s">
        <v>27</v>
      </c>
      <c r="R713" s="34">
        <v>332.37</v>
      </c>
      <c r="S713" s="35">
        <f t="shared" si="369"/>
        <v>11965.32</v>
      </c>
      <c r="T713" s="36">
        <f t="shared" si="370"/>
        <v>332.37</v>
      </c>
      <c r="U713" s="36">
        <f t="shared" si="371"/>
        <v>11965.32</v>
      </c>
      <c r="V713" s="143">
        <v>0</v>
      </c>
      <c r="W713" s="144">
        <f t="shared" si="376"/>
        <v>0</v>
      </c>
      <c r="X713" s="144">
        <f t="shared" si="377"/>
        <v>0</v>
      </c>
      <c r="Y713" s="145">
        <f t="shared" si="378"/>
        <v>0</v>
      </c>
      <c r="Z713" s="145">
        <f t="shared" si="379"/>
        <v>0</v>
      </c>
      <c r="AA713" s="211"/>
      <c r="AB713" s="146" t="str">
        <f t="shared" si="380"/>
        <v>VYPRODÁNO</v>
      </c>
      <c r="AC713" s="146"/>
      <c r="AD713" s="147"/>
      <c r="AE713" s="57"/>
      <c r="AF713" s="57"/>
      <c r="AG713" s="57"/>
      <c r="AH713" s="57"/>
      <c r="AI713" s="57"/>
      <c r="AJ713" s="57"/>
      <c r="AK713" s="57"/>
      <c r="AL713" s="57"/>
      <c r="AM713" s="57"/>
      <c r="AN713" s="57"/>
      <c r="AO713" s="57"/>
      <c r="AP713" s="57"/>
      <c r="AQ713" s="57"/>
      <c r="AR713" s="57"/>
      <c r="AS713" s="57"/>
      <c r="AT713" s="57"/>
      <c r="AU713" s="57"/>
      <c r="AV713" s="57"/>
      <c r="AW713" s="57"/>
      <c r="AX713" s="57"/>
      <c r="AY713" s="57"/>
      <c r="AZ713" s="57"/>
      <c r="BA713" s="57"/>
      <c r="BB713" s="57"/>
      <c r="BC713" s="57"/>
      <c r="BD713" s="57"/>
      <c r="BE713" s="57"/>
    </row>
    <row r="714" spans="1:57" ht="24.75" hidden="1" customHeight="1">
      <c r="A714" s="57"/>
      <c r="B714" s="141" t="s">
        <v>1298</v>
      </c>
      <c r="C714" s="141" t="s">
        <v>1299</v>
      </c>
      <c r="D714" s="162"/>
      <c r="E714" s="33" t="s">
        <v>36</v>
      </c>
      <c r="F714" s="33" t="s">
        <v>380</v>
      </c>
      <c r="G714" s="33">
        <v>1</v>
      </c>
      <c r="H714" s="33" t="s">
        <v>26</v>
      </c>
      <c r="I714" s="33" t="s">
        <v>645</v>
      </c>
      <c r="J714" s="33"/>
      <c r="K714" s="33">
        <v>19</v>
      </c>
      <c r="L714" s="33">
        <v>5.2999999999999999E-2</v>
      </c>
      <c r="M714" s="33">
        <v>36</v>
      </c>
      <c r="N714" s="33"/>
      <c r="O714" s="41"/>
      <c r="P714" s="37"/>
      <c r="Q714" s="38" t="s">
        <v>27</v>
      </c>
      <c r="R714" s="34">
        <v>332.37</v>
      </c>
      <c r="S714" s="35">
        <f t="shared" si="369"/>
        <v>11965.32</v>
      </c>
      <c r="T714" s="36">
        <f t="shared" si="370"/>
        <v>332.37</v>
      </c>
      <c r="U714" s="36">
        <f t="shared" si="371"/>
        <v>11965.32</v>
      </c>
      <c r="V714" s="143">
        <v>0</v>
      </c>
      <c r="W714" s="144">
        <f t="shared" si="376"/>
        <v>0</v>
      </c>
      <c r="X714" s="144">
        <f t="shared" si="377"/>
        <v>0</v>
      </c>
      <c r="Y714" s="145">
        <f t="shared" si="378"/>
        <v>0</v>
      </c>
      <c r="Z714" s="145">
        <f t="shared" si="379"/>
        <v>0</v>
      </c>
      <c r="AA714" s="211"/>
      <c r="AB714" s="146" t="str">
        <f t="shared" si="380"/>
        <v>VYPRODÁNO</v>
      </c>
      <c r="AC714" s="146"/>
      <c r="AD714" s="147"/>
      <c r="AE714" s="57"/>
      <c r="AF714" s="57"/>
      <c r="AG714" s="57"/>
      <c r="AH714" s="57"/>
      <c r="AI714" s="57"/>
      <c r="AJ714" s="57"/>
      <c r="AK714" s="57"/>
      <c r="AL714" s="57"/>
      <c r="AM714" s="57"/>
      <c r="AN714" s="57"/>
      <c r="AO714" s="57"/>
      <c r="AP714" s="57"/>
      <c r="AQ714" s="57"/>
      <c r="AR714" s="57"/>
      <c r="AS714" s="57"/>
      <c r="AT714" s="57"/>
      <c r="AU714" s="57"/>
      <c r="AV714" s="57"/>
      <c r="AW714" s="57"/>
      <c r="AX714" s="57"/>
      <c r="AY714" s="57"/>
      <c r="AZ714" s="57"/>
      <c r="BA714" s="57"/>
      <c r="BB714" s="57"/>
      <c r="BC714" s="57"/>
      <c r="BD714" s="57"/>
      <c r="BE714" s="57"/>
    </row>
    <row r="715" spans="1:57" ht="24.75" hidden="1" customHeight="1">
      <c r="A715" s="57"/>
      <c r="B715" s="141" t="s">
        <v>1300</v>
      </c>
      <c r="C715" s="141" t="s">
        <v>1301</v>
      </c>
      <c r="D715" s="162"/>
      <c r="E715" s="33" t="s">
        <v>36</v>
      </c>
      <c r="F715" s="33" t="s">
        <v>380</v>
      </c>
      <c r="G715" s="33">
        <v>1</v>
      </c>
      <c r="H715" s="33" t="s">
        <v>26</v>
      </c>
      <c r="I715" s="33" t="s">
        <v>645</v>
      </c>
      <c r="J715" s="33"/>
      <c r="K715" s="33">
        <v>19</v>
      </c>
      <c r="L715" s="33">
        <v>5.2999999999999999E-2</v>
      </c>
      <c r="M715" s="33">
        <v>36</v>
      </c>
      <c r="N715" s="33"/>
      <c r="O715" s="41"/>
      <c r="P715" s="37"/>
      <c r="Q715" s="38" t="s">
        <v>27</v>
      </c>
      <c r="R715" s="34">
        <v>344.41</v>
      </c>
      <c r="S715" s="35">
        <f t="shared" si="369"/>
        <v>12398.76</v>
      </c>
      <c r="T715" s="36">
        <f t="shared" si="370"/>
        <v>344.41</v>
      </c>
      <c r="U715" s="36">
        <f t="shared" si="371"/>
        <v>12398.76</v>
      </c>
      <c r="V715" s="143">
        <v>0</v>
      </c>
      <c r="W715" s="144">
        <f t="shared" si="376"/>
        <v>0</v>
      </c>
      <c r="X715" s="144">
        <f t="shared" si="377"/>
        <v>0</v>
      </c>
      <c r="Y715" s="145">
        <f t="shared" si="378"/>
        <v>0</v>
      </c>
      <c r="Z715" s="145">
        <f t="shared" si="379"/>
        <v>0</v>
      </c>
      <c r="AA715" s="211"/>
      <c r="AB715" s="146" t="str">
        <f t="shared" si="380"/>
        <v>VYPRODÁNO</v>
      </c>
      <c r="AC715" s="146"/>
      <c r="AD715" s="147"/>
      <c r="AE715" s="57"/>
      <c r="AF715" s="57"/>
      <c r="AG715" s="57"/>
      <c r="AH715" s="57"/>
      <c r="AI715" s="57"/>
      <c r="AJ715" s="57"/>
      <c r="AK715" s="57"/>
      <c r="AL715" s="57"/>
      <c r="AM715" s="57"/>
      <c r="AN715" s="57"/>
      <c r="AO715" s="57"/>
      <c r="AP715" s="57"/>
      <c r="AQ715" s="57"/>
      <c r="AR715" s="57"/>
      <c r="AS715" s="57"/>
      <c r="AT715" s="57"/>
      <c r="AU715" s="57"/>
      <c r="AV715" s="57"/>
      <c r="AW715" s="57"/>
      <c r="AX715" s="57"/>
      <c r="AY715" s="57"/>
      <c r="AZ715" s="57"/>
      <c r="BA715" s="57"/>
      <c r="BB715" s="57"/>
      <c r="BC715" s="57"/>
      <c r="BD715" s="57"/>
      <c r="BE715" s="57"/>
    </row>
    <row r="716" spans="1:57" s="3" customFormat="1" ht="24.75" customHeight="1">
      <c r="A716" s="161"/>
      <c r="B716" s="158" t="s">
        <v>1221</v>
      </c>
      <c r="C716" s="158"/>
      <c r="D716" s="159"/>
      <c r="E716" s="31"/>
      <c r="F716" s="31"/>
      <c r="G716" s="31"/>
      <c r="H716" s="31"/>
      <c r="I716" s="31"/>
      <c r="J716" s="31"/>
      <c r="K716" s="31"/>
      <c r="L716" s="31"/>
      <c r="M716" s="31"/>
      <c r="N716" s="31"/>
      <c r="O716" s="31"/>
      <c r="P716" s="30"/>
      <c r="Q716" s="31"/>
      <c r="R716" s="45"/>
      <c r="S716" s="45"/>
      <c r="T716" s="44"/>
      <c r="U716" s="44"/>
      <c r="V716" s="7"/>
      <c r="W716" s="7"/>
      <c r="X716" s="7"/>
      <c r="Y716" s="7"/>
      <c r="Z716" s="7"/>
      <c r="AA716" s="211"/>
      <c r="AB716" s="146"/>
      <c r="AC716" s="146"/>
      <c r="AD716" s="147"/>
      <c r="AE716" s="57"/>
      <c r="AF716" s="161"/>
      <c r="AG716" s="161"/>
      <c r="AH716" s="161"/>
      <c r="AI716" s="161"/>
      <c r="AJ716" s="161"/>
      <c r="AK716" s="161"/>
      <c r="AL716" s="161"/>
      <c r="AM716" s="161"/>
      <c r="AN716" s="161"/>
      <c r="AO716" s="161"/>
      <c r="AP716" s="161"/>
      <c r="AQ716" s="161"/>
      <c r="AR716" s="161"/>
      <c r="AS716" s="161"/>
      <c r="AT716" s="161"/>
      <c r="AU716" s="161"/>
      <c r="AV716" s="161"/>
      <c r="AW716" s="161"/>
      <c r="AX716" s="161"/>
      <c r="AY716" s="161"/>
      <c r="AZ716" s="161"/>
      <c r="BA716" s="161"/>
      <c r="BB716" s="161"/>
      <c r="BC716" s="161"/>
      <c r="BD716" s="161"/>
      <c r="BE716" s="161"/>
    </row>
    <row r="717" spans="1:57" ht="24.75" hidden="1" customHeight="1">
      <c r="A717" s="57"/>
      <c r="B717" s="141" t="s">
        <v>740</v>
      </c>
      <c r="C717" s="141" t="s">
        <v>1086</v>
      </c>
      <c r="D717" s="162"/>
      <c r="E717" s="33" t="s">
        <v>108</v>
      </c>
      <c r="F717" s="33" t="s">
        <v>380</v>
      </c>
      <c r="G717" s="33">
        <v>1</v>
      </c>
      <c r="H717" s="33" t="s">
        <v>26</v>
      </c>
      <c r="I717" s="33" t="s">
        <v>741</v>
      </c>
      <c r="J717" s="33"/>
      <c r="K717" s="33">
        <v>23</v>
      </c>
      <c r="L717" s="33">
        <v>6.0999999999999999E-2</v>
      </c>
      <c r="M717" s="33">
        <v>24</v>
      </c>
      <c r="N717" s="33"/>
      <c r="O717" s="33"/>
      <c r="P717" s="37"/>
      <c r="Q717" s="38" t="s">
        <v>27</v>
      </c>
      <c r="R717" s="34">
        <v>527.27</v>
      </c>
      <c r="S717" s="35">
        <f t="shared" ref="S717:S745" si="381">R717*M717</f>
        <v>12654.48</v>
      </c>
      <c r="T717" s="36">
        <f t="shared" ref="T717:T745" si="382">R717*(1-$C$13)</f>
        <v>527.27</v>
      </c>
      <c r="U717" s="36">
        <f t="shared" ref="U717:U745" si="383">S717*(1-$C$13)</f>
        <v>12654.48</v>
      </c>
      <c r="V717" s="143">
        <v>0</v>
      </c>
      <c r="W717" s="144">
        <f t="shared" ref="W717:W745" si="384">U717*V717</f>
        <v>0</v>
      </c>
      <c r="X717" s="144">
        <f t="shared" ref="X717:X750" si="385">V717*U717</f>
        <v>0</v>
      </c>
      <c r="Y717" s="145">
        <f t="shared" ref="Y717:Y750" si="386">K717*V717</f>
        <v>0</v>
      </c>
      <c r="Z717" s="145">
        <f t="shared" ref="Z717:Z750" si="387">V717*L717</f>
        <v>0</v>
      </c>
      <c r="AA717" s="211"/>
      <c r="AB717" s="146">
        <v>0</v>
      </c>
      <c r="AC717" s="146"/>
      <c r="AD717" s="160"/>
      <c r="AE717" s="161"/>
      <c r="AF717" s="57"/>
      <c r="AG717" s="57"/>
      <c r="AH717" s="57"/>
      <c r="AI717" s="57"/>
      <c r="AJ717" s="57"/>
      <c r="AK717" s="57"/>
      <c r="AL717" s="57"/>
      <c r="AM717" s="57"/>
      <c r="AN717" s="57"/>
      <c r="AO717" s="57"/>
      <c r="AP717" s="57"/>
      <c r="AQ717" s="57"/>
      <c r="AR717" s="57"/>
      <c r="AS717" s="57"/>
      <c r="AT717" s="57"/>
      <c r="AU717" s="57"/>
      <c r="AV717" s="57"/>
      <c r="AW717" s="57"/>
      <c r="AX717" s="57"/>
      <c r="AY717" s="57"/>
      <c r="AZ717" s="57"/>
      <c r="BA717" s="57"/>
      <c r="BB717" s="57"/>
      <c r="BC717" s="57"/>
      <c r="BD717" s="57"/>
      <c r="BE717" s="57"/>
    </row>
    <row r="718" spans="1:57" ht="24.75" hidden="1" customHeight="1">
      <c r="A718" s="57"/>
      <c r="B718" s="141" t="s">
        <v>742</v>
      </c>
      <c r="C718" s="141" t="s">
        <v>1087</v>
      </c>
      <c r="D718" s="162"/>
      <c r="E718" s="33" t="s">
        <v>108</v>
      </c>
      <c r="F718" s="33" t="s">
        <v>380</v>
      </c>
      <c r="G718" s="33">
        <v>1</v>
      </c>
      <c r="H718" s="33" t="s">
        <v>26</v>
      </c>
      <c r="I718" s="33" t="s">
        <v>741</v>
      </c>
      <c r="J718" s="33"/>
      <c r="K718" s="33">
        <v>23</v>
      </c>
      <c r="L718" s="33">
        <v>6.0999999999999999E-2</v>
      </c>
      <c r="M718" s="33">
        <v>24</v>
      </c>
      <c r="N718" s="33"/>
      <c r="O718" s="33"/>
      <c r="P718" s="37"/>
      <c r="Q718" s="38" t="s">
        <v>20</v>
      </c>
      <c r="R718" s="34">
        <v>546.28</v>
      </c>
      <c r="S718" s="35">
        <f t="shared" si="381"/>
        <v>13110.72</v>
      </c>
      <c r="T718" s="36">
        <f t="shared" si="382"/>
        <v>546.28</v>
      </c>
      <c r="U718" s="36">
        <f t="shared" si="383"/>
        <v>13110.72</v>
      </c>
      <c r="V718" s="143">
        <v>0</v>
      </c>
      <c r="W718" s="144">
        <f t="shared" si="384"/>
        <v>0</v>
      </c>
      <c r="X718" s="144">
        <f t="shared" si="385"/>
        <v>0</v>
      </c>
      <c r="Y718" s="145">
        <f t="shared" si="386"/>
        <v>0</v>
      </c>
      <c r="Z718" s="145">
        <f t="shared" si="387"/>
        <v>0</v>
      </c>
      <c r="AA718" s="211"/>
      <c r="AB718" s="146">
        <v>0</v>
      </c>
      <c r="AC718" s="146"/>
      <c r="AD718" s="147"/>
      <c r="AE718" s="57"/>
      <c r="AF718" s="57"/>
      <c r="AG718" s="57"/>
      <c r="AH718" s="57"/>
      <c r="AI718" s="57"/>
      <c r="AJ718" s="57"/>
      <c r="AK718" s="57"/>
      <c r="AL718" s="57"/>
      <c r="AM718" s="57"/>
      <c r="AN718" s="57"/>
      <c r="AO718" s="57"/>
      <c r="AP718" s="57"/>
      <c r="AQ718" s="57"/>
      <c r="AR718" s="57"/>
      <c r="AS718" s="57"/>
      <c r="AT718" s="57"/>
      <c r="AU718" s="57"/>
      <c r="AV718" s="57"/>
      <c r="AW718" s="57"/>
      <c r="AX718" s="57"/>
      <c r="AY718" s="57"/>
      <c r="AZ718" s="57"/>
      <c r="BA718" s="57"/>
      <c r="BB718" s="57"/>
      <c r="BC718" s="57"/>
      <c r="BD718" s="57"/>
      <c r="BE718" s="57"/>
    </row>
    <row r="719" spans="1:57" ht="24.75" hidden="1" customHeight="1">
      <c r="A719" s="57"/>
      <c r="B719" s="141" t="s">
        <v>743</v>
      </c>
      <c r="C719" s="141" t="s">
        <v>1088</v>
      </c>
      <c r="D719" s="162"/>
      <c r="E719" s="33" t="s">
        <v>108</v>
      </c>
      <c r="F719" s="33" t="s">
        <v>380</v>
      </c>
      <c r="G719" s="33">
        <v>1</v>
      </c>
      <c r="H719" s="33" t="s">
        <v>26</v>
      </c>
      <c r="I719" s="33" t="s">
        <v>741</v>
      </c>
      <c r="J719" s="33"/>
      <c r="K719" s="33">
        <v>23</v>
      </c>
      <c r="L719" s="33">
        <v>6.0999999999999999E-2</v>
      </c>
      <c r="M719" s="33">
        <v>24</v>
      </c>
      <c r="N719" s="33"/>
      <c r="O719" s="33"/>
      <c r="P719" s="37"/>
      <c r="Q719" s="38" t="s">
        <v>20</v>
      </c>
      <c r="R719" s="34">
        <v>517.36</v>
      </c>
      <c r="S719" s="35">
        <f t="shared" si="381"/>
        <v>12416.64</v>
      </c>
      <c r="T719" s="36">
        <f t="shared" si="382"/>
        <v>517.36</v>
      </c>
      <c r="U719" s="36">
        <f t="shared" si="383"/>
        <v>12416.64</v>
      </c>
      <c r="V719" s="143">
        <v>0</v>
      </c>
      <c r="W719" s="144">
        <f t="shared" si="384"/>
        <v>0</v>
      </c>
      <c r="X719" s="144">
        <f t="shared" si="385"/>
        <v>0</v>
      </c>
      <c r="Y719" s="145">
        <f t="shared" si="386"/>
        <v>0</v>
      </c>
      <c r="Z719" s="145">
        <f t="shared" si="387"/>
        <v>0</v>
      </c>
      <c r="AA719" s="211"/>
      <c r="AB719" s="146">
        <v>0</v>
      </c>
      <c r="AC719" s="146"/>
      <c r="AD719" s="147"/>
      <c r="AE719" s="57"/>
      <c r="AF719" s="57"/>
      <c r="AG719" s="57"/>
      <c r="AH719" s="57"/>
      <c r="AI719" s="57"/>
      <c r="AJ719" s="57"/>
      <c r="AK719" s="57"/>
      <c r="AL719" s="57"/>
      <c r="AM719" s="57"/>
      <c r="AN719" s="57"/>
      <c r="AO719" s="57"/>
      <c r="AP719" s="57"/>
      <c r="AQ719" s="57"/>
      <c r="AR719" s="57"/>
      <c r="AS719" s="57"/>
      <c r="AT719" s="57"/>
      <c r="AU719" s="57"/>
      <c r="AV719" s="57"/>
      <c r="AW719" s="57"/>
      <c r="AX719" s="57"/>
      <c r="AY719" s="57"/>
      <c r="AZ719" s="57"/>
      <c r="BA719" s="57"/>
      <c r="BB719" s="57"/>
      <c r="BC719" s="57"/>
      <c r="BD719" s="57"/>
      <c r="BE719" s="57"/>
    </row>
    <row r="720" spans="1:57" ht="24.75" hidden="1" customHeight="1">
      <c r="A720" s="57"/>
      <c r="B720" s="141" t="s">
        <v>744</v>
      </c>
      <c r="C720" s="141" t="s">
        <v>1089</v>
      </c>
      <c r="D720" s="162"/>
      <c r="E720" s="33" t="s">
        <v>108</v>
      </c>
      <c r="F720" s="33" t="s">
        <v>380</v>
      </c>
      <c r="G720" s="33">
        <v>1</v>
      </c>
      <c r="H720" s="33" t="s">
        <v>26</v>
      </c>
      <c r="I720" s="33" t="s">
        <v>741</v>
      </c>
      <c r="J720" s="33"/>
      <c r="K720" s="33">
        <v>23</v>
      </c>
      <c r="L720" s="33">
        <v>6.0999999999999999E-2</v>
      </c>
      <c r="M720" s="33">
        <v>24</v>
      </c>
      <c r="N720" s="33"/>
      <c r="O720" s="33"/>
      <c r="P720" s="37"/>
      <c r="Q720" s="38" t="s">
        <v>20</v>
      </c>
      <c r="R720" s="34">
        <v>517.36</v>
      </c>
      <c r="S720" s="35">
        <f t="shared" si="381"/>
        <v>12416.64</v>
      </c>
      <c r="T720" s="36">
        <f t="shared" si="382"/>
        <v>517.36</v>
      </c>
      <c r="U720" s="36">
        <f t="shared" si="383"/>
        <v>12416.64</v>
      </c>
      <c r="V720" s="143">
        <v>0</v>
      </c>
      <c r="W720" s="144">
        <f t="shared" si="384"/>
        <v>0</v>
      </c>
      <c r="X720" s="144">
        <f t="shared" si="385"/>
        <v>0</v>
      </c>
      <c r="Y720" s="145">
        <f t="shared" si="386"/>
        <v>0</v>
      </c>
      <c r="Z720" s="145">
        <f t="shared" si="387"/>
        <v>0</v>
      </c>
      <c r="AA720" s="211"/>
      <c r="AB720" s="146">
        <v>0</v>
      </c>
      <c r="AC720" s="146"/>
      <c r="AD720" s="147"/>
      <c r="AE720" s="57"/>
      <c r="AF720" s="57"/>
      <c r="AG720" s="57"/>
      <c r="AH720" s="57"/>
      <c r="AI720" s="57"/>
      <c r="AJ720" s="57"/>
      <c r="AK720" s="57"/>
      <c r="AL720" s="57"/>
      <c r="AM720" s="57"/>
      <c r="AN720" s="57"/>
      <c r="AO720" s="57"/>
      <c r="AP720" s="57"/>
      <c r="AQ720" s="57"/>
      <c r="AR720" s="57"/>
      <c r="AS720" s="57"/>
      <c r="AT720" s="57"/>
      <c r="AU720" s="57"/>
      <c r="AV720" s="57"/>
      <c r="AW720" s="57"/>
      <c r="AX720" s="57"/>
      <c r="AY720" s="57"/>
      <c r="AZ720" s="57"/>
      <c r="BA720" s="57"/>
      <c r="BB720" s="57"/>
      <c r="BC720" s="57"/>
      <c r="BD720" s="57"/>
      <c r="BE720" s="57"/>
    </row>
    <row r="721" spans="1:57" ht="24.75" hidden="1" customHeight="1">
      <c r="A721" s="57"/>
      <c r="B721" s="141" t="s">
        <v>745</v>
      </c>
      <c r="C721" s="141" t="s">
        <v>1090</v>
      </c>
      <c r="D721" s="162"/>
      <c r="E721" s="33" t="s">
        <v>108</v>
      </c>
      <c r="F721" s="33" t="s">
        <v>380</v>
      </c>
      <c r="G721" s="33">
        <v>1</v>
      </c>
      <c r="H721" s="33" t="s">
        <v>26</v>
      </c>
      <c r="I721" s="33" t="s">
        <v>741</v>
      </c>
      <c r="J721" s="33"/>
      <c r="K721" s="33">
        <v>18</v>
      </c>
      <c r="L721" s="33">
        <v>4.2999999999999997E-2</v>
      </c>
      <c r="M721" s="33">
        <v>24</v>
      </c>
      <c r="N721" s="33"/>
      <c r="O721" s="33"/>
      <c r="P721" s="37"/>
      <c r="Q721" s="38" t="s">
        <v>20</v>
      </c>
      <c r="R721" s="34">
        <v>503.31</v>
      </c>
      <c r="S721" s="35">
        <f t="shared" si="381"/>
        <v>12079.44</v>
      </c>
      <c r="T721" s="36">
        <f t="shared" si="382"/>
        <v>503.31</v>
      </c>
      <c r="U721" s="36">
        <f t="shared" si="383"/>
        <v>12079.44</v>
      </c>
      <c r="V721" s="143">
        <v>0</v>
      </c>
      <c r="W721" s="144">
        <f t="shared" si="384"/>
        <v>0</v>
      </c>
      <c r="X721" s="144">
        <f t="shared" si="385"/>
        <v>0</v>
      </c>
      <c r="Y721" s="145">
        <f t="shared" si="386"/>
        <v>0</v>
      </c>
      <c r="Z721" s="145">
        <f t="shared" si="387"/>
        <v>0</v>
      </c>
      <c r="AA721" s="211"/>
      <c r="AB721" s="146">
        <v>0</v>
      </c>
      <c r="AC721" s="146"/>
      <c r="AD721" s="147"/>
      <c r="AE721" s="57"/>
      <c r="AF721" s="57"/>
      <c r="AG721" s="57"/>
      <c r="AH721" s="57"/>
      <c r="AI721" s="57"/>
      <c r="AJ721" s="57"/>
      <c r="AK721" s="57"/>
      <c r="AL721" s="57"/>
      <c r="AM721" s="57"/>
      <c r="AN721" s="57"/>
      <c r="AO721" s="57"/>
      <c r="AP721" s="57"/>
      <c r="AQ721" s="57"/>
      <c r="AR721" s="57"/>
      <c r="AS721" s="57"/>
      <c r="AT721" s="57"/>
      <c r="AU721" s="57"/>
      <c r="AV721" s="57"/>
      <c r="AW721" s="57"/>
      <c r="AX721" s="57"/>
      <c r="AY721" s="57"/>
      <c r="AZ721" s="57"/>
      <c r="BA721" s="57"/>
      <c r="BB721" s="57"/>
      <c r="BC721" s="57"/>
      <c r="BD721" s="57"/>
      <c r="BE721" s="57"/>
    </row>
    <row r="722" spans="1:57" ht="24.75" hidden="1" customHeight="1">
      <c r="A722" s="57"/>
      <c r="B722" s="141" t="s">
        <v>746</v>
      </c>
      <c r="C722" s="141" t="s">
        <v>1091</v>
      </c>
      <c r="D722" s="162"/>
      <c r="E722" s="33" t="s">
        <v>108</v>
      </c>
      <c r="F722" s="33" t="s">
        <v>380</v>
      </c>
      <c r="G722" s="33">
        <v>1</v>
      </c>
      <c r="H722" s="33" t="s">
        <v>26</v>
      </c>
      <c r="I722" s="33" t="s">
        <v>741</v>
      </c>
      <c r="J722" s="33"/>
      <c r="K722" s="33">
        <v>18</v>
      </c>
      <c r="L722" s="33">
        <v>4.2999999999999997E-2</v>
      </c>
      <c r="M722" s="33">
        <v>24</v>
      </c>
      <c r="N722" s="33"/>
      <c r="O722" s="33"/>
      <c r="P722" s="37"/>
      <c r="Q722" s="38" t="s">
        <v>20</v>
      </c>
      <c r="R722" s="34">
        <v>517.36</v>
      </c>
      <c r="S722" s="35">
        <f t="shared" si="381"/>
        <v>12416.64</v>
      </c>
      <c r="T722" s="36">
        <f t="shared" si="382"/>
        <v>517.36</v>
      </c>
      <c r="U722" s="36">
        <f t="shared" si="383"/>
        <v>12416.64</v>
      </c>
      <c r="V722" s="143">
        <v>0</v>
      </c>
      <c r="W722" s="144">
        <f t="shared" si="384"/>
        <v>0</v>
      </c>
      <c r="X722" s="144">
        <f t="shared" si="385"/>
        <v>0</v>
      </c>
      <c r="Y722" s="145">
        <f t="shared" si="386"/>
        <v>0</v>
      </c>
      <c r="Z722" s="145">
        <f t="shared" si="387"/>
        <v>0</v>
      </c>
      <c r="AA722" s="211"/>
      <c r="AB722" s="146">
        <v>0</v>
      </c>
      <c r="AC722" s="146"/>
      <c r="AD722" s="147"/>
      <c r="AE722" s="57"/>
      <c r="AF722" s="57"/>
      <c r="AG722" s="57"/>
      <c r="AH722" s="57"/>
      <c r="AI722" s="57"/>
      <c r="AJ722" s="57"/>
      <c r="AK722" s="57"/>
      <c r="AL722" s="57"/>
      <c r="AM722" s="57"/>
      <c r="AN722" s="57"/>
      <c r="AO722" s="57"/>
      <c r="AP722" s="57"/>
      <c r="AQ722" s="57"/>
      <c r="AR722" s="57"/>
      <c r="AS722" s="57"/>
      <c r="AT722" s="57"/>
      <c r="AU722" s="57"/>
      <c r="AV722" s="57"/>
      <c r="AW722" s="57"/>
      <c r="AX722" s="57"/>
      <c r="AY722" s="57"/>
      <c r="AZ722" s="57"/>
      <c r="BA722" s="57"/>
      <c r="BB722" s="57"/>
      <c r="BC722" s="57"/>
      <c r="BD722" s="57"/>
      <c r="BE722" s="57"/>
    </row>
    <row r="723" spans="1:57" ht="24.75" hidden="1" customHeight="1">
      <c r="A723" s="57"/>
      <c r="B723" s="141" t="s">
        <v>747</v>
      </c>
      <c r="C723" s="141" t="s">
        <v>1092</v>
      </c>
      <c r="D723" s="162"/>
      <c r="E723" s="33" t="s">
        <v>862</v>
      </c>
      <c r="F723" s="33" t="s">
        <v>380</v>
      </c>
      <c r="G723" s="33">
        <v>1</v>
      </c>
      <c r="H723" s="33" t="s">
        <v>26</v>
      </c>
      <c r="I723" s="33" t="s">
        <v>741</v>
      </c>
      <c r="J723" s="33"/>
      <c r="K723" s="33">
        <v>18</v>
      </c>
      <c r="L723" s="33">
        <v>4.2999999999999997E-2</v>
      </c>
      <c r="M723" s="33">
        <v>24</v>
      </c>
      <c r="N723" s="33"/>
      <c r="O723" s="33"/>
      <c r="P723" s="37"/>
      <c r="Q723" s="38" t="s">
        <v>20</v>
      </c>
      <c r="R723" s="34">
        <v>485.95</v>
      </c>
      <c r="S723" s="35">
        <f t="shared" si="381"/>
        <v>11662.8</v>
      </c>
      <c r="T723" s="36">
        <f t="shared" si="382"/>
        <v>485.95</v>
      </c>
      <c r="U723" s="36">
        <f t="shared" si="383"/>
        <v>11662.8</v>
      </c>
      <c r="V723" s="143">
        <v>0</v>
      </c>
      <c r="W723" s="144">
        <f t="shared" si="384"/>
        <v>0</v>
      </c>
      <c r="X723" s="144">
        <f t="shared" si="385"/>
        <v>0</v>
      </c>
      <c r="Y723" s="145">
        <f t="shared" si="386"/>
        <v>0</v>
      </c>
      <c r="Z723" s="145">
        <f t="shared" si="387"/>
        <v>0</v>
      </c>
      <c r="AA723" s="211"/>
      <c r="AB723" s="146">
        <v>0</v>
      </c>
      <c r="AC723" s="146"/>
      <c r="AD723" s="147"/>
      <c r="AE723" s="57"/>
      <c r="AF723" s="57"/>
      <c r="AG723" s="57"/>
      <c r="AH723" s="57"/>
      <c r="AI723" s="57"/>
      <c r="AJ723" s="57"/>
      <c r="AK723" s="57"/>
      <c r="AL723" s="57"/>
      <c r="AM723" s="57"/>
      <c r="AN723" s="57"/>
      <c r="AO723" s="57"/>
      <c r="AP723" s="57"/>
      <c r="AQ723" s="57"/>
      <c r="AR723" s="57"/>
      <c r="AS723" s="57"/>
      <c r="AT723" s="57"/>
      <c r="AU723" s="57"/>
      <c r="AV723" s="57"/>
      <c r="AW723" s="57"/>
      <c r="AX723" s="57"/>
      <c r="AY723" s="57"/>
      <c r="AZ723" s="57"/>
      <c r="BA723" s="57"/>
      <c r="BB723" s="57"/>
      <c r="BC723" s="57"/>
      <c r="BD723" s="57"/>
      <c r="BE723" s="57"/>
    </row>
    <row r="724" spans="1:57" ht="24.75" customHeight="1">
      <c r="A724" s="57"/>
      <c r="B724" s="141" t="s">
        <v>1266</v>
      </c>
      <c r="C724" s="141" t="s">
        <v>1267</v>
      </c>
      <c r="D724" s="197" t="s">
        <v>1190</v>
      </c>
      <c r="E724" s="42" t="s">
        <v>108</v>
      </c>
      <c r="F724" s="33" t="s">
        <v>380</v>
      </c>
      <c r="G724" s="33">
        <v>1</v>
      </c>
      <c r="H724" s="33" t="s">
        <v>26</v>
      </c>
      <c r="I724" s="33" t="s">
        <v>741</v>
      </c>
      <c r="J724" s="33">
        <v>15</v>
      </c>
      <c r="K724" s="33">
        <v>18</v>
      </c>
      <c r="L724" s="33">
        <v>4.2999999999999997E-2</v>
      </c>
      <c r="M724" s="33">
        <v>24</v>
      </c>
      <c r="N724" s="33">
        <v>14.2</v>
      </c>
      <c r="O724" s="41"/>
      <c r="P724" s="37"/>
      <c r="Q724" s="38" t="s">
        <v>27</v>
      </c>
      <c r="R724" s="34">
        <v>592.69000000000005</v>
      </c>
      <c r="S724" s="35">
        <f t="shared" si="381"/>
        <v>14224.560000000001</v>
      </c>
      <c r="T724" s="36">
        <f t="shared" si="382"/>
        <v>592.69000000000005</v>
      </c>
      <c r="U724" s="36">
        <f t="shared" si="383"/>
        <v>14224.560000000001</v>
      </c>
      <c r="V724" s="143">
        <v>0</v>
      </c>
      <c r="W724" s="144">
        <f t="shared" si="384"/>
        <v>0</v>
      </c>
      <c r="X724" s="144">
        <f t="shared" si="385"/>
        <v>0</v>
      </c>
      <c r="Y724" s="145">
        <f t="shared" si="386"/>
        <v>0</v>
      </c>
      <c r="Z724" s="145">
        <f t="shared" si="387"/>
        <v>0</v>
      </c>
      <c r="AA724" s="211">
        <v>115</v>
      </c>
      <c r="AB724" s="146">
        <v>115</v>
      </c>
      <c r="AC724" s="146"/>
      <c r="AD724" s="147"/>
      <c r="AE724" s="57"/>
      <c r="AF724" s="57"/>
      <c r="AG724" s="57"/>
      <c r="AH724" s="57"/>
      <c r="AI724" s="57"/>
      <c r="AJ724" s="57"/>
      <c r="AK724" s="57"/>
      <c r="AL724" s="57"/>
      <c r="AM724" s="57"/>
      <c r="AN724" s="57"/>
      <c r="AO724" s="57"/>
      <c r="AP724" s="57"/>
      <c r="AQ724" s="57"/>
      <c r="AR724" s="57"/>
      <c r="AS724" s="57"/>
      <c r="AT724" s="57"/>
      <c r="AU724" s="57"/>
      <c r="AV724" s="57"/>
      <c r="AW724" s="57"/>
      <c r="AX724" s="57"/>
      <c r="AY724" s="57"/>
      <c r="AZ724" s="57"/>
      <c r="BA724" s="57"/>
      <c r="BB724" s="57"/>
      <c r="BC724" s="57"/>
      <c r="BD724" s="57"/>
      <c r="BE724" s="57"/>
    </row>
    <row r="725" spans="1:57" ht="24.75" customHeight="1">
      <c r="A725" s="57"/>
      <c r="B725" s="141" t="s">
        <v>748</v>
      </c>
      <c r="C725" s="141" t="s">
        <v>749</v>
      </c>
      <c r="D725" s="197" t="s">
        <v>1190</v>
      </c>
      <c r="E725" s="33" t="s">
        <v>108</v>
      </c>
      <c r="F725" s="33" t="s">
        <v>380</v>
      </c>
      <c r="G725" s="33">
        <v>1</v>
      </c>
      <c r="H725" s="33" t="s">
        <v>26</v>
      </c>
      <c r="I725" s="33" t="s">
        <v>741</v>
      </c>
      <c r="J725" s="33">
        <v>15</v>
      </c>
      <c r="K725" s="33">
        <v>18</v>
      </c>
      <c r="L725" s="33">
        <v>4.2999999999999997E-2</v>
      </c>
      <c r="M725" s="33">
        <v>24</v>
      </c>
      <c r="N725" s="33">
        <v>14.2</v>
      </c>
      <c r="O725" s="41"/>
      <c r="P725" s="37"/>
      <c r="Q725" s="38" t="s">
        <v>54</v>
      </c>
      <c r="R725" s="34">
        <v>592.69000000000005</v>
      </c>
      <c r="S725" s="35">
        <f t="shared" si="381"/>
        <v>14224.560000000001</v>
      </c>
      <c r="T725" s="36">
        <f t="shared" si="382"/>
        <v>592.69000000000005</v>
      </c>
      <c r="U725" s="36">
        <f t="shared" si="383"/>
        <v>14224.560000000001</v>
      </c>
      <c r="V725" s="143">
        <v>0</v>
      </c>
      <c r="W725" s="144">
        <f t="shared" si="384"/>
        <v>0</v>
      </c>
      <c r="X725" s="144">
        <f t="shared" si="385"/>
        <v>0</v>
      </c>
      <c r="Y725" s="145">
        <f t="shared" si="386"/>
        <v>0</v>
      </c>
      <c r="Z725" s="145">
        <f t="shared" si="387"/>
        <v>0</v>
      </c>
      <c r="AA725" s="308">
        <v>35</v>
      </c>
      <c r="AB725" s="146">
        <v>35</v>
      </c>
      <c r="AC725" s="146"/>
      <c r="AD725" s="147"/>
      <c r="AE725" s="161"/>
      <c r="AF725" s="57"/>
      <c r="AG725" s="57"/>
      <c r="AH725" s="57"/>
      <c r="AI725" s="57"/>
      <c r="AJ725" s="57"/>
      <c r="AK725" s="57"/>
      <c r="AL725" s="57"/>
      <c r="AM725" s="57"/>
      <c r="AN725" s="57"/>
      <c r="AO725" s="57"/>
      <c r="AP725" s="57"/>
      <c r="AQ725" s="57"/>
      <c r="AR725" s="57"/>
      <c r="AS725" s="57"/>
      <c r="AT725" s="57"/>
      <c r="AU725" s="57"/>
      <c r="AV725" s="57"/>
      <c r="AW725" s="57"/>
      <c r="AX725" s="57"/>
      <c r="AY725" s="57"/>
      <c r="AZ725" s="57"/>
      <c r="BA725" s="57"/>
      <c r="BB725" s="57"/>
      <c r="BC725" s="57"/>
      <c r="BD725" s="57"/>
      <c r="BE725" s="57"/>
    </row>
    <row r="726" spans="1:57" ht="24.75" customHeight="1">
      <c r="A726" s="57"/>
      <c r="B726" s="141" t="s">
        <v>750</v>
      </c>
      <c r="C726" s="141" t="s">
        <v>751</v>
      </c>
      <c r="D726" s="197" t="s">
        <v>1190</v>
      </c>
      <c r="E726" s="33" t="s">
        <v>108</v>
      </c>
      <c r="F726" s="33" t="s">
        <v>380</v>
      </c>
      <c r="G726" s="33">
        <v>1</v>
      </c>
      <c r="H726" s="33" t="s">
        <v>26</v>
      </c>
      <c r="I726" s="33" t="s">
        <v>741</v>
      </c>
      <c r="J726" s="33">
        <v>15</v>
      </c>
      <c r="K726" s="33">
        <v>18</v>
      </c>
      <c r="L726" s="33">
        <v>4.2999999999999997E-2</v>
      </c>
      <c r="M726" s="33">
        <v>24</v>
      </c>
      <c r="N726" s="33">
        <v>14.2</v>
      </c>
      <c r="O726" s="41"/>
      <c r="P726" s="37"/>
      <c r="Q726" s="38" t="s">
        <v>27</v>
      </c>
      <c r="R726" s="34">
        <v>592.69000000000005</v>
      </c>
      <c r="S726" s="35">
        <f t="shared" si="381"/>
        <v>14224.560000000001</v>
      </c>
      <c r="T726" s="36">
        <f t="shared" si="382"/>
        <v>592.69000000000005</v>
      </c>
      <c r="U726" s="36">
        <f t="shared" si="383"/>
        <v>14224.560000000001</v>
      </c>
      <c r="V726" s="143">
        <v>0</v>
      </c>
      <c r="W726" s="144">
        <f t="shared" si="384"/>
        <v>0</v>
      </c>
      <c r="X726" s="144">
        <f t="shared" si="385"/>
        <v>0</v>
      </c>
      <c r="Y726" s="145">
        <f t="shared" si="386"/>
        <v>0</v>
      </c>
      <c r="Z726" s="145">
        <f t="shared" si="387"/>
        <v>0</v>
      </c>
      <c r="AA726" s="309">
        <v>66</v>
      </c>
      <c r="AB726" s="146">
        <v>66</v>
      </c>
      <c r="AC726" s="146"/>
      <c r="AD726" s="147"/>
      <c r="AE726" s="57"/>
      <c r="AF726" s="57"/>
      <c r="AG726" s="57"/>
      <c r="AH726" s="57"/>
      <c r="AI726" s="57"/>
      <c r="AJ726" s="57"/>
      <c r="AK726" s="57"/>
      <c r="AL726" s="57"/>
      <c r="AM726" s="57"/>
      <c r="AN726" s="57"/>
      <c r="AO726" s="57"/>
      <c r="AP726" s="57"/>
      <c r="AQ726" s="57"/>
      <c r="AR726" s="57"/>
      <c r="AS726" s="57"/>
      <c r="AT726" s="57"/>
      <c r="AU726" s="57"/>
      <c r="AV726" s="57"/>
      <c r="AW726" s="57"/>
      <c r="AX726" s="57"/>
      <c r="AY726" s="57"/>
      <c r="AZ726" s="57"/>
      <c r="BA726" s="57"/>
      <c r="BB726" s="57"/>
      <c r="BC726" s="57"/>
      <c r="BD726" s="57"/>
      <c r="BE726" s="57"/>
    </row>
    <row r="727" spans="1:57" ht="24.75" customHeight="1">
      <c r="A727" s="57"/>
      <c r="B727" s="141" t="s">
        <v>752</v>
      </c>
      <c r="C727" s="141" t="s">
        <v>753</v>
      </c>
      <c r="D727" s="197" t="s">
        <v>1190</v>
      </c>
      <c r="E727" s="33" t="s">
        <v>108</v>
      </c>
      <c r="F727" s="33" t="s">
        <v>380</v>
      </c>
      <c r="G727" s="33">
        <v>1</v>
      </c>
      <c r="H727" s="33" t="s">
        <v>26</v>
      </c>
      <c r="I727" s="33" t="s">
        <v>741</v>
      </c>
      <c r="J727" s="33">
        <v>15</v>
      </c>
      <c r="K727" s="33">
        <v>23</v>
      </c>
      <c r="L727" s="33">
        <v>4.2999999999999997E-2</v>
      </c>
      <c r="M727" s="33">
        <v>24</v>
      </c>
      <c r="N727" s="33">
        <v>14.2</v>
      </c>
      <c r="O727" s="41"/>
      <c r="P727" s="37"/>
      <c r="Q727" s="38" t="s">
        <v>54</v>
      </c>
      <c r="R727" s="34">
        <v>612.4</v>
      </c>
      <c r="S727" s="35">
        <f t="shared" si="381"/>
        <v>14697.599999999999</v>
      </c>
      <c r="T727" s="36">
        <f t="shared" si="382"/>
        <v>612.4</v>
      </c>
      <c r="U727" s="36">
        <f t="shared" si="383"/>
        <v>14697.599999999999</v>
      </c>
      <c r="V727" s="143">
        <v>0</v>
      </c>
      <c r="W727" s="144">
        <f t="shared" si="384"/>
        <v>0</v>
      </c>
      <c r="X727" s="144">
        <f t="shared" si="385"/>
        <v>0</v>
      </c>
      <c r="Y727" s="145">
        <f t="shared" si="386"/>
        <v>0</v>
      </c>
      <c r="Z727" s="145">
        <f t="shared" si="387"/>
        <v>0</v>
      </c>
      <c r="AA727" s="308">
        <v>35</v>
      </c>
      <c r="AB727" s="146">
        <v>35</v>
      </c>
      <c r="AC727" s="146"/>
      <c r="AD727" s="147"/>
      <c r="AE727" s="57"/>
      <c r="AF727" s="57"/>
      <c r="AG727" s="57"/>
      <c r="AH727" s="57"/>
      <c r="AI727" s="57"/>
      <c r="AJ727" s="57"/>
      <c r="AK727" s="57"/>
      <c r="AL727" s="57"/>
      <c r="AM727" s="57"/>
      <c r="AN727" s="57"/>
      <c r="AO727" s="57"/>
      <c r="AP727" s="57"/>
      <c r="AQ727" s="57"/>
      <c r="AR727" s="57"/>
      <c r="AS727" s="57"/>
      <c r="AT727" s="57"/>
      <c r="AU727" s="57"/>
      <c r="AV727" s="57"/>
      <c r="AW727" s="57"/>
      <c r="AX727" s="57"/>
      <c r="AY727" s="57"/>
      <c r="AZ727" s="57"/>
      <c r="BA727" s="57"/>
      <c r="BB727" s="57"/>
      <c r="BC727" s="57"/>
      <c r="BD727" s="57"/>
      <c r="BE727" s="57"/>
    </row>
    <row r="728" spans="1:57" ht="24.75" customHeight="1">
      <c r="A728" s="57"/>
      <c r="B728" s="141" t="s">
        <v>1545</v>
      </c>
      <c r="C728" s="141" t="s">
        <v>1546</v>
      </c>
      <c r="D728" s="197" t="s">
        <v>1190</v>
      </c>
      <c r="E728" s="42" t="s">
        <v>108</v>
      </c>
      <c r="F728" s="33" t="s">
        <v>380</v>
      </c>
      <c r="G728" s="33">
        <v>1</v>
      </c>
      <c r="H728" s="33" t="s">
        <v>26</v>
      </c>
      <c r="I728" s="33" t="s">
        <v>741</v>
      </c>
      <c r="J728" s="33">
        <v>15</v>
      </c>
      <c r="K728" s="33">
        <v>20.399999999999999</v>
      </c>
      <c r="L728" s="33">
        <v>4.2999999999999997E-2</v>
      </c>
      <c r="M728" s="33">
        <v>24</v>
      </c>
      <c r="N728" s="33">
        <v>12.2</v>
      </c>
      <c r="O728" s="41"/>
      <c r="P728" s="37"/>
      <c r="Q728" s="38" t="s">
        <v>54</v>
      </c>
      <c r="R728" s="34">
        <v>592.69000000000005</v>
      </c>
      <c r="S728" s="35">
        <f t="shared" si="381"/>
        <v>14224.560000000001</v>
      </c>
      <c r="T728" s="36">
        <f t="shared" si="382"/>
        <v>592.69000000000005</v>
      </c>
      <c r="U728" s="36">
        <f t="shared" si="383"/>
        <v>14224.560000000001</v>
      </c>
      <c r="V728" s="143">
        <v>0</v>
      </c>
      <c r="W728" s="144">
        <f t="shared" si="384"/>
        <v>0</v>
      </c>
      <c r="X728" s="144">
        <f t="shared" si="385"/>
        <v>0</v>
      </c>
      <c r="Y728" s="145">
        <f t="shared" si="386"/>
        <v>0</v>
      </c>
      <c r="Z728" s="145">
        <f t="shared" si="387"/>
        <v>0</v>
      </c>
      <c r="AA728" s="308">
        <v>6</v>
      </c>
      <c r="AB728" s="146">
        <v>6</v>
      </c>
      <c r="AC728" s="146"/>
      <c r="AD728" s="147"/>
      <c r="AE728" s="57"/>
      <c r="AF728" s="57"/>
      <c r="AG728" s="57"/>
      <c r="AH728" s="57"/>
      <c r="AI728" s="57"/>
      <c r="AJ728" s="57"/>
      <c r="AK728" s="57"/>
      <c r="AL728" s="57"/>
      <c r="AM728" s="57"/>
      <c r="AN728" s="57"/>
      <c r="AO728" s="57"/>
      <c r="AP728" s="57"/>
      <c r="AQ728" s="57"/>
      <c r="AR728" s="57"/>
      <c r="AS728" s="57"/>
      <c r="AT728" s="57"/>
      <c r="AU728" s="57"/>
      <c r="AV728" s="57"/>
      <c r="AW728" s="57"/>
      <c r="AX728" s="57"/>
      <c r="AY728" s="57"/>
      <c r="AZ728" s="57"/>
      <c r="BA728" s="57"/>
      <c r="BB728" s="57"/>
      <c r="BC728" s="57"/>
      <c r="BD728" s="57"/>
      <c r="BE728" s="57"/>
    </row>
    <row r="729" spans="1:57" ht="24.75" customHeight="1">
      <c r="A729" s="57"/>
      <c r="B729" s="223" t="s">
        <v>748</v>
      </c>
      <c r="C729" s="149" t="s">
        <v>749</v>
      </c>
      <c r="D729" s="197" t="s">
        <v>1190</v>
      </c>
      <c r="E729" s="42" t="s">
        <v>108</v>
      </c>
      <c r="F729" s="33" t="s">
        <v>380</v>
      </c>
      <c r="G729" s="33">
        <v>1</v>
      </c>
      <c r="H729" s="33" t="s">
        <v>26</v>
      </c>
      <c r="I729" s="33" t="s">
        <v>741</v>
      </c>
      <c r="J729" s="33">
        <v>15</v>
      </c>
      <c r="K729" s="33">
        <v>20.399999999999999</v>
      </c>
      <c r="L729" s="33">
        <v>4.2999999999999997E-2</v>
      </c>
      <c r="M729" s="33">
        <v>24</v>
      </c>
      <c r="N729" s="33">
        <v>14.06</v>
      </c>
      <c r="O729" s="41"/>
      <c r="P729" s="37"/>
      <c r="Q729" s="38" t="s">
        <v>27</v>
      </c>
      <c r="R729" s="34">
        <v>592.69000000000005</v>
      </c>
      <c r="S729" s="35">
        <f t="shared" si="381"/>
        <v>14224.560000000001</v>
      </c>
      <c r="T729" s="36">
        <f t="shared" si="382"/>
        <v>592.69000000000005</v>
      </c>
      <c r="U729" s="36">
        <f t="shared" si="383"/>
        <v>14224.560000000001</v>
      </c>
      <c r="V729" s="143">
        <v>0</v>
      </c>
      <c r="W729" s="144">
        <f t="shared" si="384"/>
        <v>0</v>
      </c>
      <c r="X729" s="144">
        <f t="shared" si="385"/>
        <v>0</v>
      </c>
      <c r="Y729" s="145">
        <f t="shared" si="386"/>
        <v>0</v>
      </c>
      <c r="Z729" s="145">
        <f t="shared" si="387"/>
        <v>0</v>
      </c>
      <c r="AA729" s="308">
        <v>59</v>
      </c>
      <c r="AB729" s="146">
        <v>35</v>
      </c>
      <c r="AC729" s="146"/>
      <c r="AD729" s="147"/>
      <c r="AE729" s="57"/>
      <c r="AF729" s="57"/>
      <c r="AG729" s="57"/>
      <c r="AH729" s="57"/>
      <c r="AI729" s="57"/>
      <c r="AJ729" s="57"/>
      <c r="AK729" s="57"/>
      <c r="AL729" s="57"/>
      <c r="AM729" s="57"/>
      <c r="AN729" s="57"/>
      <c r="AO729" s="57"/>
      <c r="AP729" s="57"/>
      <c r="AQ729" s="57"/>
      <c r="AR729" s="57"/>
      <c r="AS729" s="57"/>
      <c r="AT729" s="57"/>
      <c r="AU729" s="57"/>
      <c r="AV729" s="57"/>
      <c r="AW729" s="57"/>
      <c r="AX729" s="57"/>
      <c r="AY729" s="57"/>
      <c r="AZ729" s="57"/>
      <c r="BA729" s="57"/>
      <c r="BB729" s="57"/>
      <c r="BC729" s="57"/>
      <c r="BD729" s="57"/>
      <c r="BE729" s="57"/>
    </row>
    <row r="730" spans="1:57" ht="24.75" customHeight="1">
      <c r="A730" s="57"/>
      <c r="B730" s="224" t="s">
        <v>1523</v>
      </c>
      <c r="C730" s="225" t="s">
        <v>1524</v>
      </c>
      <c r="D730" s="197" t="s">
        <v>1190</v>
      </c>
      <c r="E730" s="42" t="s">
        <v>108</v>
      </c>
      <c r="F730" s="33" t="s">
        <v>380</v>
      </c>
      <c r="G730" s="33">
        <v>1</v>
      </c>
      <c r="H730" s="33" t="s">
        <v>26</v>
      </c>
      <c r="I730" s="33" t="s">
        <v>741</v>
      </c>
      <c r="J730" s="33">
        <v>15</v>
      </c>
      <c r="K730" s="33">
        <v>22.9</v>
      </c>
      <c r="L730" s="33">
        <v>4.2999999999999997E-2</v>
      </c>
      <c r="M730" s="33">
        <v>24</v>
      </c>
      <c r="N730" s="33">
        <v>14.2</v>
      </c>
      <c r="O730" s="41"/>
      <c r="P730" s="37"/>
      <c r="Q730" s="38" t="s">
        <v>54</v>
      </c>
      <c r="R730" s="34">
        <v>653.66</v>
      </c>
      <c r="S730" s="35">
        <f t="shared" si="381"/>
        <v>15687.84</v>
      </c>
      <c r="T730" s="36">
        <f t="shared" si="382"/>
        <v>653.66</v>
      </c>
      <c r="U730" s="36">
        <f t="shared" si="383"/>
        <v>15687.84</v>
      </c>
      <c r="V730" s="143">
        <v>0</v>
      </c>
      <c r="W730" s="144">
        <f t="shared" si="384"/>
        <v>0</v>
      </c>
      <c r="X730" s="144">
        <f t="shared" si="385"/>
        <v>0</v>
      </c>
      <c r="Y730" s="145">
        <f t="shared" si="386"/>
        <v>0</v>
      </c>
      <c r="Z730" s="145">
        <f t="shared" si="387"/>
        <v>0</v>
      </c>
      <c r="AA730" s="308">
        <v>12</v>
      </c>
      <c r="AB730" s="146">
        <v>12</v>
      </c>
      <c r="AC730" s="146"/>
      <c r="AD730" s="147"/>
      <c r="AE730" s="57"/>
      <c r="AF730" s="57"/>
      <c r="AG730" s="57"/>
      <c r="AH730" s="57"/>
      <c r="AI730" s="57"/>
      <c r="AJ730" s="57"/>
      <c r="AK730" s="57"/>
      <c r="AL730" s="57"/>
      <c r="AM730" s="57"/>
      <c r="AN730" s="57"/>
      <c r="AO730" s="57"/>
      <c r="AP730" s="57"/>
      <c r="AQ730" s="57"/>
      <c r="AR730" s="57"/>
      <c r="AS730" s="57"/>
      <c r="AT730" s="57"/>
      <c r="AU730" s="57"/>
      <c r="AV730" s="57"/>
      <c r="AW730" s="57"/>
      <c r="AX730" s="57"/>
      <c r="AY730" s="57"/>
      <c r="AZ730" s="57"/>
      <c r="BA730" s="57"/>
      <c r="BB730" s="57"/>
      <c r="BC730" s="57"/>
      <c r="BD730" s="57"/>
      <c r="BE730" s="57"/>
    </row>
    <row r="731" spans="1:57" ht="24.75" customHeight="1">
      <c r="A731" s="57"/>
      <c r="B731" s="224" t="s">
        <v>1547</v>
      </c>
      <c r="C731" s="225" t="s">
        <v>1548</v>
      </c>
      <c r="D731" s="197" t="s">
        <v>1190</v>
      </c>
      <c r="E731" s="42" t="s">
        <v>108</v>
      </c>
      <c r="F731" s="33" t="s">
        <v>380</v>
      </c>
      <c r="G731" s="33">
        <v>1</v>
      </c>
      <c r="H731" s="33" t="s">
        <v>26</v>
      </c>
      <c r="I731" s="33" t="s">
        <v>741</v>
      </c>
      <c r="J731" s="33">
        <v>15</v>
      </c>
      <c r="K731" s="33">
        <v>20.399999999999999</v>
      </c>
      <c r="L731" s="33">
        <v>4.2999999999999997E-2</v>
      </c>
      <c r="M731" s="33">
        <v>24</v>
      </c>
      <c r="N731" s="33">
        <v>16.8</v>
      </c>
      <c r="O731" s="41"/>
      <c r="P731" s="37"/>
      <c r="Q731" s="38" t="s">
        <v>27</v>
      </c>
      <c r="R731" s="34">
        <v>669.17</v>
      </c>
      <c r="S731" s="35">
        <f t="shared" si="381"/>
        <v>16060.079999999998</v>
      </c>
      <c r="T731" s="36">
        <f t="shared" si="382"/>
        <v>669.17</v>
      </c>
      <c r="U731" s="36">
        <f t="shared" si="383"/>
        <v>16060.079999999998</v>
      </c>
      <c r="V731" s="143">
        <v>0</v>
      </c>
      <c r="W731" s="144">
        <f t="shared" si="384"/>
        <v>0</v>
      </c>
      <c r="X731" s="144">
        <f t="shared" si="385"/>
        <v>0</v>
      </c>
      <c r="Y731" s="145">
        <f t="shared" si="386"/>
        <v>0</v>
      </c>
      <c r="Z731" s="145">
        <f t="shared" si="387"/>
        <v>0</v>
      </c>
      <c r="AA731" s="308">
        <v>34</v>
      </c>
      <c r="AB731" s="146">
        <v>34</v>
      </c>
      <c r="AC731" s="146"/>
      <c r="AD731" s="147"/>
      <c r="AE731" s="57"/>
      <c r="AF731" s="57"/>
      <c r="AG731" s="57"/>
      <c r="AH731" s="57"/>
      <c r="AI731" s="57"/>
      <c r="AJ731" s="57"/>
      <c r="AK731" s="57"/>
      <c r="AL731" s="57"/>
      <c r="AM731" s="57"/>
      <c r="AN731" s="57"/>
      <c r="AO731" s="57"/>
      <c r="AP731" s="57"/>
      <c r="AQ731" s="57"/>
      <c r="AR731" s="57"/>
      <c r="AS731" s="57"/>
      <c r="AT731" s="57"/>
      <c r="AU731" s="57"/>
      <c r="AV731" s="57"/>
      <c r="AW731" s="57"/>
      <c r="AX731" s="57"/>
      <c r="AY731" s="57"/>
      <c r="AZ731" s="57"/>
      <c r="BA731" s="57"/>
      <c r="BB731" s="57"/>
      <c r="BC731" s="57"/>
      <c r="BD731" s="57"/>
      <c r="BE731" s="57"/>
    </row>
    <row r="732" spans="1:57" ht="24.75" customHeight="1">
      <c r="A732" s="57"/>
      <c r="B732" s="222" t="s">
        <v>750</v>
      </c>
      <c r="C732" s="196" t="s">
        <v>751</v>
      </c>
      <c r="D732" s="197" t="s">
        <v>1190</v>
      </c>
      <c r="E732" s="42" t="s">
        <v>108</v>
      </c>
      <c r="F732" s="33" t="s">
        <v>380</v>
      </c>
      <c r="G732" s="33">
        <v>1</v>
      </c>
      <c r="H732" s="33" t="s">
        <v>26</v>
      </c>
      <c r="I732" s="33" t="s">
        <v>741</v>
      </c>
      <c r="J732" s="33">
        <v>15</v>
      </c>
      <c r="K732" s="33">
        <v>23</v>
      </c>
      <c r="L732" s="33">
        <v>4.2999999999999997E-2</v>
      </c>
      <c r="M732" s="33">
        <v>24</v>
      </c>
      <c r="N732" s="33">
        <v>15</v>
      </c>
      <c r="O732" s="41"/>
      <c r="P732" s="37"/>
      <c r="Q732" s="38" t="s">
        <v>54</v>
      </c>
      <c r="R732" s="34">
        <v>592.69000000000005</v>
      </c>
      <c r="S732" s="35">
        <f t="shared" si="381"/>
        <v>14224.560000000001</v>
      </c>
      <c r="T732" s="36">
        <f t="shared" si="382"/>
        <v>592.69000000000005</v>
      </c>
      <c r="U732" s="36">
        <f t="shared" si="383"/>
        <v>14224.560000000001</v>
      </c>
      <c r="V732" s="143">
        <v>0</v>
      </c>
      <c r="W732" s="144">
        <f t="shared" si="384"/>
        <v>0</v>
      </c>
      <c r="X732" s="144">
        <f t="shared" si="385"/>
        <v>0</v>
      </c>
      <c r="Y732" s="145">
        <f t="shared" si="386"/>
        <v>0</v>
      </c>
      <c r="Z732" s="145">
        <f t="shared" si="387"/>
        <v>0</v>
      </c>
      <c r="AA732" s="308">
        <v>66</v>
      </c>
      <c r="AB732" s="146">
        <v>66</v>
      </c>
      <c r="AC732" s="146"/>
      <c r="AD732" s="147"/>
      <c r="AE732" s="57"/>
      <c r="AF732" s="57"/>
      <c r="AG732" s="57"/>
      <c r="AH732" s="57"/>
      <c r="AI732" s="57"/>
      <c r="AJ732" s="57"/>
      <c r="AK732" s="57"/>
      <c r="AL732" s="57"/>
      <c r="AM732" s="57"/>
      <c r="AN732" s="57"/>
      <c r="AO732" s="57"/>
      <c r="AP732" s="57"/>
      <c r="AQ732" s="57"/>
      <c r="AR732" s="57"/>
      <c r="AS732" s="57"/>
      <c r="AT732" s="57"/>
      <c r="AU732" s="57"/>
      <c r="AV732" s="57"/>
      <c r="AW732" s="57"/>
      <c r="AX732" s="57"/>
      <c r="AY732" s="57"/>
      <c r="AZ732" s="57"/>
      <c r="BA732" s="57"/>
      <c r="BB732" s="57"/>
      <c r="BC732" s="57"/>
      <c r="BD732" s="57"/>
      <c r="BE732" s="57"/>
    </row>
    <row r="733" spans="1:57" ht="24.75" customHeight="1">
      <c r="A733" s="57"/>
      <c r="B733" s="222" t="s">
        <v>1699</v>
      </c>
      <c r="C733" s="196" t="s">
        <v>1700</v>
      </c>
      <c r="D733" s="197" t="s">
        <v>1190</v>
      </c>
      <c r="E733" s="42" t="s">
        <v>108</v>
      </c>
      <c r="F733" s="33" t="s">
        <v>380</v>
      </c>
      <c r="G733" s="33">
        <v>1</v>
      </c>
      <c r="H733" s="33" t="s">
        <v>26</v>
      </c>
      <c r="I733" s="33" t="s">
        <v>741</v>
      </c>
      <c r="J733" s="33">
        <v>15</v>
      </c>
      <c r="K733" s="33">
        <v>23</v>
      </c>
      <c r="L733" s="33">
        <v>4.2999999999999997E-2</v>
      </c>
      <c r="M733" s="33">
        <v>24</v>
      </c>
      <c r="N733" s="33">
        <v>15</v>
      </c>
      <c r="O733" s="41"/>
      <c r="P733" s="37"/>
      <c r="Q733" s="38" t="s">
        <v>27</v>
      </c>
      <c r="R733" s="34">
        <v>669.17</v>
      </c>
      <c r="S733" s="35">
        <f t="shared" si="381"/>
        <v>16060.079999999998</v>
      </c>
      <c r="T733" s="36">
        <f t="shared" si="382"/>
        <v>669.17</v>
      </c>
      <c r="U733" s="36">
        <f t="shared" si="383"/>
        <v>16060.079999999998</v>
      </c>
      <c r="V733" s="143">
        <v>0</v>
      </c>
      <c r="W733" s="144">
        <f t="shared" si="384"/>
        <v>0</v>
      </c>
      <c r="X733" s="144">
        <f t="shared" si="385"/>
        <v>0</v>
      </c>
      <c r="Y733" s="145">
        <f t="shared" si="386"/>
        <v>0</v>
      </c>
      <c r="Z733" s="145">
        <f t="shared" si="387"/>
        <v>0</v>
      </c>
      <c r="AA733" s="308">
        <v>70</v>
      </c>
      <c r="AB733" s="146">
        <v>70</v>
      </c>
      <c r="AC733" s="146"/>
      <c r="AD733" s="147"/>
      <c r="AE733" s="57"/>
      <c r="AF733" s="57"/>
      <c r="AG733" s="57"/>
      <c r="AH733" s="57"/>
      <c r="AI733" s="57"/>
      <c r="AJ733" s="57"/>
      <c r="AK733" s="57"/>
      <c r="AL733" s="57"/>
      <c r="AM733" s="57"/>
      <c r="AN733" s="57"/>
      <c r="AO733" s="57"/>
      <c r="AP733" s="57"/>
      <c r="AQ733" s="57"/>
      <c r="AR733" s="57"/>
      <c r="AS733" s="57"/>
      <c r="AT733" s="57"/>
      <c r="AU733" s="57"/>
      <c r="AV733" s="57"/>
      <c r="AW733" s="57"/>
      <c r="AX733" s="57"/>
      <c r="AY733" s="57"/>
      <c r="AZ733" s="57"/>
      <c r="BA733" s="57"/>
      <c r="BB733" s="57"/>
      <c r="BC733" s="57"/>
      <c r="BD733" s="57"/>
      <c r="BE733" s="57"/>
    </row>
    <row r="734" spans="1:57" ht="24.75" customHeight="1">
      <c r="A734" s="57"/>
      <c r="B734" s="224" t="s">
        <v>1525</v>
      </c>
      <c r="C734" s="225" t="s">
        <v>1526</v>
      </c>
      <c r="D734" s="197" t="s">
        <v>1190</v>
      </c>
      <c r="E734" s="42" t="s">
        <v>108</v>
      </c>
      <c r="F734" s="33" t="s">
        <v>380</v>
      </c>
      <c r="G734" s="33">
        <v>1</v>
      </c>
      <c r="H734" s="33" t="s">
        <v>26</v>
      </c>
      <c r="I734" s="33" t="s">
        <v>741</v>
      </c>
      <c r="J734" s="33">
        <v>15</v>
      </c>
      <c r="K734" s="33">
        <v>22.9</v>
      </c>
      <c r="L734" s="33">
        <v>4.2999999999999997E-2</v>
      </c>
      <c r="M734" s="33">
        <v>24</v>
      </c>
      <c r="N734" s="33">
        <v>14.2</v>
      </c>
      <c r="O734" s="41"/>
      <c r="P734" s="37"/>
      <c r="Q734" s="38" t="s">
        <v>54</v>
      </c>
      <c r="R734" s="34">
        <v>592.69000000000005</v>
      </c>
      <c r="S734" s="35">
        <f t="shared" si="381"/>
        <v>14224.560000000001</v>
      </c>
      <c r="T734" s="36">
        <f t="shared" si="382"/>
        <v>592.69000000000005</v>
      </c>
      <c r="U734" s="36">
        <f t="shared" si="383"/>
        <v>14224.560000000001</v>
      </c>
      <c r="V734" s="143">
        <v>0</v>
      </c>
      <c r="W734" s="144">
        <f t="shared" si="384"/>
        <v>0</v>
      </c>
      <c r="X734" s="144">
        <f t="shared" si="385"/>
        <v>0</v>
      </c>
      <c r="Y734" s="145">
        <f t="shared" si="386"/>
        <v>0</v>
      </c>
      <c r="Z734" s="145">
        <f t="shared" si="387"/>
        <v>0</v>
      </c>
      <c r="AA734" s="308">
        <v>10</v>
      </c>
      <c r="AB734" s="146">
        <v>10</v>
      </c>
      <c r="AC734" s="146"/>
      <c r="AD734" s="147"/>
      <c r="AE734" s="57"/>
      <c r="AF734" s="57"/>
      <c r="AG734" s="57"/>
      <c r="AH734" s="57"/>
      <c r="AI734" s="57"/>
      <c r="AJ734" s="57"/>
      <c r="AK734" s="57"/>
      <c r="AL734" s="57"/>
      <c r="AM734" s="57"/>
      <c r="AN734" s="57"/>
      <c r="AO734" s="57"/>
      <c r="AP734" s="57"/>
      <c r="AQ734" s="57"/>
      <c r="AR734" s="57"/>
      <c r="AS734" s="57"/>
      <c r="AT734" s="57"/>
      <c r="AU734" s="57"/>
      <c r="AV734" s="57"/>
      <c r="AW734" s="57"/>
      <c r="AX734" s="57"/>
      <c r="AY734" s="57"/>
      <c r="AZ734" s="57"/>
      <c r="BA734" s="57"/>
      <c r="BB734" s="57"/>
      <c r="BC734" s="57"/>
      <c r="BD734" s="57"/>
      <c r="BE734" s="57"/>
    </row>
    <row r="735" spans="1:57" ht="24.75" customHeight="1">
      <c r="A735" s="57"/>
      <c r="B735" s="224" t="s">
        <v>1549</v>
      </c>
      <c r="C735" s="225" t="s">
        <v>1550</v>
      </c>
      <c r="D735" s="220" t="s">
        <v>1190</v>
      </c>
      <c r="E735" s="42" t="s">
        <v>108</v>
      </c>
      <c r="F735" s="33" t="s">
        <v>380</v>
      </c>
      <c r="G735" s="33">
        <v>1</v>
      </c>
      <c r="H735" s="33" t="s">
        <v>26</v>
      </c>
      <c r="I735" s="33" t="s">
        <v>741</v>
      </c>
      <c r="J735" s="33">
        <v>15</v>
      </c>
      <c r="K735" s="33">
        <v>23.04</v>
      </c>
      <c r="L735" s="33">
        <v>4.2999999999999997E-2</v>
      </c>
      <c r="M735" s="33">
        <v>24</v>
      </c>
      <c r="N735" s="33">
        <v>14.8</v>
      </c>
      <c r="O735" s="41"/>
      <c r="P735" s="37"/>
      <c r="Q735" s="38" t="s">
        <v>27</v>
      </c>
      <c r="R735" s="34">
        <v>592.69000000000005</v>
      </c>
      <c r="S735" s="35">
        <f t="shared" si="381"/>
        <v>14224.560000000001</v>
      </c>
      <c r="T735" s="36">
        <f t="shared" si="382"/>
        <v>592.69000000000005</v>
      </c>
      <c r="U735" s="36">
        <f t="shared" si="383"/>
        <v>14224.560000000001</v>
      </c>
      <c r="V735" s="143">
        <v>0</v>
      </c>
      <c r="W735" s="144">
        <f t="shared" si="384"/>
        <v>0</v>
      </c>
      <c r="X735" s="144">
        <f t="shared" si="385"/>
        <v>0</v>
      </c>
      <c r="Y735" s="145">
        <f t="shared" si="386"/>
        <v>0</v>
      </c>
      <c r="Z735" s="145">
        <f t="shared" si="387"/>
        <v>0</v>
      </c>
      <c r="AA735" s="308">
        <v>78</v>
      </c>
      <c r="AB735" s="146">
        <v>78</v>
      </c>
      <c r="AC735" s="146"/>
      <c r="AD735" s="147"/>
      <c r="AE735" s="57"/>
      <c r="AF735" s="57"/>
      <c r="AG735" s="57"/>
      <c r="AH735" s="57"/>
      <c r="AI735" s="57"/>
      <c r="AJ735" s="57"/>
      <c r="AK735" s="57"/>
      <c r="AL735" s="57"/>
      <c r="AM735" s="57"/>
      <c r="AN735" s="57"/>
      <c r="AO735" s="57"/>
      <c r="AP735" s="57"/>
      <c r="AQ735" s="57"/>
      <c r="AR735" s="57"/>
      <c r="AS735" s="57"/>
      <c r="AT735" s="57"/>
      <c r="AU735" s="57"/>
      <c r="AV735" s="57"/>
      <c r="AW735" s="57"/>
      <c r="AX735" s="57"/>
      <c r="AY735" s="57"/>
      <c r="AZ735" s="57"/>
      <c r="BA735" s="57"/>
      <c r="BB735" s="57"/>
      <c r="BC735" s="57"/>
      <c r="BD735" s="57"/>
      <c r="BE735" s="57"/>
    </row>
    <row r="736" spans="1:57" ht="24.75" customHeight="1">
      <c r="A736" s="57"/>
      <c r="B736" s="141" t="s">
        <v>754</v>
      </c>
      <c r="C736" s="141" t="s">
        <v>755</v>
      </c>
      <c r="D736" s="142" t="s">
        <v>1190</v>
      </c>
      <c r="E736" s="33" t="s">
        <v>108</v>
      </c>
      <c r="F736" s="33" t="s">
        <v>380</v>
      </c>
      <c r="G736" s="33">
        <v>1</v>
      </c>
      <c r="H736" s="33" t="s">
        <v>26</v>
      </c>
      <c r="I736" s="33" t="s">
        <v>741</v>
      </c>
      <c r="J736" s="33">
        <v>15</v>
      </c>
      <c r="K736" s="33">
        <v>18</v>
      </c>
      <c r="L736" s="33">
        <v>4.2999999999999997E-2</v>
      </c>
      <c r="M736" s="33">
        <v>24</v>
      </c>
      <c r="N736" s="33">
        <v>14.2</v>
      </c>
      <c r="O736" s="41"/>
      <c r="P736" s="37"/>
      <c r="Q736" s="38" t="s">
        <v>54</v>
      </c>
      <c r="R736" s="34">
        <v>592.69000000000005</v>
      </c>
      <c r="S736" s="35">
        <f t="shared" si="381"/>
        <v>14224.560000000001</v>
      </c>
      <c r="T736" s="36">
        <f t="shared" si="382"/>
        <v>592.69000000000005</v>
      </c>
      <c r="U736" s="36">
        <f t="shared" si="383"/>
        <v>14224.560000000001</v>
      </c>
      <c r="V736" s="143">
        <v>0</v>
      </c>
      <c r="W736" s="144">
        <f t="shared" si="384"/>
        <v>0</v>
      </c>
      <c r="X736" s="144">
        <f t="shared" si="385"/>
        <v>0</v>
      </c>
      <c r="Y736" s="145">
        <f t="shared" si="386"/>
        <v>0</v>
      </c>
      <c r="Z736" s="145">
        <f t="shared" si="387"/>
        <v>0</v>
      </c>
      <c r="AA736" s="308">
        <v>34</v>
      </c>
      <c r="AB736" s="146">
        <v>33</v>
      </c>
      <c r="AC736" s="146"/>
      <c r="AD736" s="147"/>
      <c r="AE736" s="57"/>
      <c r="AF736" s="57"/>
      <c r="AG736" s="57"/>
      <c r="AH736" s="57"/>
      <c r="AI736" s="57"/>
      <c r="AJ736" s="57"/>
      <c r="AK736" s="57"/>
      <c r="AL736" s="57"/>
      <c r="AM736" s="57"/>
      <c r="AN736" s="57"/>
      <c r="AO736" s="57"/>
      <c r="AP736" s="57"/>
      <c r="AQ736" s="57"/>
      <c r="AR736" s="57"/>
      <c r="AS736" s="57"/>
      <c r="AT736" s="57"/>
      <c r="AU736" s="57"/>
      <c r="AV736" s="57"/>
      <c r="AW736" s="57"/>
      <c r="AX736" s="57"/>
      <c r="AY736" s="57"/>
      <c r="AZ736" s="57"/>
      <c r="BA736" s="57"/>
      <c r="BB736" s="57"/>
      <c r="BC736" s="57"/>
      <c r="BD736" s="57"/>
      <c r="BE736" s="57"/>
    </row>
    <row r="737" spans="1:57" ht="24.75" hidden="1" customHeight="1">
      <c r="A737" s="57"/>
      <c r="B737" s="141" t="s">
        <v>1695</v>
      </c>
      <c r="C737" s="141" t="s">
        <v>1696</v>
      </c>
      <c r="D737" s="142" t="s">
        <v>1190</v>
      </c>
      <c r="E737" s="42" t="s">
        <v>108</v>
      </c>
      <c r="F737" s="33" t="s">
        <v>380</v>
      </c>
      <c r="G737" s="33">
        <v>1</v>
      </c>
      <c r="H737" s="33" t="s">
        <v>26</v>
      </c>
      <c r="I737" s="33" t="s">
        <v>741</v>
      </c>
      <c r="J737" s="33">
        <v>15</v>
      </c>
      <c r="K737" s="33">
        <v>18</v>
      </c>
      <c r="L737" s="33">
        <v>4.2999999999999997E-2</v>
      </c>
      <c r="M737" s="33">
        <v>24</v>
      </c>
      <c r="N737" s="33">
        <v>14.2</v>
      </c>
      <c r="O737" s="41"/>
      <c r="P737" s="37"/>
      <c r="Q737" s="38" t="s">
        <v>27</v>
      </c>
      <c r="R737" s="34">
        <v>592.69000000000005</v>
      </c>
      <c r="S737" s="35">
        <f t="shared" si="381"/>
        <v>14224.560000000001</v>
      </c>
      <c r="T737" s="36">
        <f t="shared" si="382"/>
        <v>592.69000000000005</v>
      </c>
      <c r="U737" s="36">
        <f t="shared" si="383"/>
        <v>14224.560000000001</v>
      </c>
      <c r="V737" s="143">
        <v>0</v>
      </c>
      <c r="W737" s="144">
        <f t="shared" ref="W737:W738" si="388">U737*V737</f>
        <v>0</v>
      </c>
      <c r="X737" s="144">
        <f t="shared" ref="X737:X738" si="389">V737*U737</f>
        <v>0</v>
      </c>
      <c r="Y737" s="145">
        <f t="shared" ref="Y737:Y738" si="390">K737*V737</f>
        <v>0</v>
      </c>
      <c r="Z737" s="145">
        <f t="shared" ref="Z737:Z738" si="391">V737*L737</f>
        <v>0</v>
      </c>
      <c r="AA737" s="308"/>
      <c r="AB737" s="146">
        <v>0</v>
      </c>
      <c r="AC737" s="146"/>
      <c r="AD737" s="147"/>
      <c r="AE737" s="57"/>
      <c r="AF737" s="57"/>
      <c r="AG737" s="57"/>
      <c r="AH737" s="57"/>
      <c r="AI737" s="57"/>
      <c r="AJ737" s="57"/>
      <c r="AK737" s="57"/>
      <c r="AL737" s="57"/>
      <c r="AM737" s="57"/>
      <c r="AN737" s="57"/>
      <c r="AO737" s="57"/>
      <c r="AP737" s="57"/>
      <c r="AQ737" s="57"/>
      <c r="AR737" s="57"/>
      <c r="AS737" s="57"/>
      <c r="AT737" s="57"/>
      <c r="AU737" s="57"/>
      <c r="AV737" s="57"/>
      <c r="AW737" s="57"/>
      <c r="AX737" s="57"/>
      <c r="AY737" s="57"/>
      <c r="AZ737" s="57"/>
      <c r="BA737" s="57"/>
      <c r="BB737" s="57"/>
      <c r="BC737" s="57"/>
      <c r="BD737" s="57"/>
      <c r="BE737" s="57"/>
    </row>
    <row r="738" spans="1:57" ht="24.75" customHeight="1">
      <c r="A738" s="57"/>
      <c r="B738" s="141" t="s">
        <v>1804</v>
      </c>
      <c r="C738" s="141" t="s">
        <v>1805</v>
      </c>
      <c r="D738" s="142"/>
      <c r="E738" s="42" t="s">
        <v>108</v>
      </c>
      <c r="F738" s="33" t="s">
        <v>380</v>
      </c>
      <c r="G738" s="33">
        <v>1</v>
      </c>
      <c r="H738" s="33" t="s">
        <v>26</v>
      </c>
      <c r="I738" s="33" t="s">
        <v>741</v>
      </c>
      <c r="J738" s="33">
        <v>15</v>
      </c>
      <c r="K738" s="33">
        <v>18</v>
      </c>
      <c r="L738" s="33">
        <v>4.2999999999999997E-2</v>
      </c>
      <c r="M738" s="33">
        <v>24</v>
      </c>
      <c r="N738" s="33">
        <v>14.2</v>
      </c>
      <c r="O738" s="41"/>
      <c r="P738" s="37"/>
      <c r="Q738" s="38" t="s">
        <v>54</v>
      </c>
      <c r="R738" s="34">
        <v>592.69000000000005</v>
      </c>
      <c r="S738" s="35">
        <f t="shared" si="381"/>
        <v>14224.560000000001</v>
      </c>
      <c r="T738" s="36">
        <f t="shared" si="382"/>
        <v>592.69000000000005</v>
      </c>
      <c r="U738" s="36">
        <f t="shared" si="383"/>
        <v>14224.560000000001</v>
      </c>
      <c r="V738" s="143">
        <v>0</v>
      </c>
      <c r="W738" s="144">
        <f t="shared" si="388"/>
        <v>0</v>
      </c>
      <c r="X738" s="144">
        <f t="shared" si="389"/>
        <v>0</v>
      </c>
      <c r="Y738" s="145">
        <f t="shared" si="390"/>
        <v>0</v>
      </c>
      <c r="Z738" s="145">
        <f t="shared" si="391"/>
        <v>0</v>
      </c>
      <c r="AA738" s="308">
        <v>19</v>
      </c>
      <c r="AB738" s="146">
        <v>19</v>
      </c>
      <c r="AC738" s="146"/>
      <c r="AD738" s="147"/>
      <c r="AE738" s="57"/>
      <c r="AF738" s="57"/>
      <c r="AG738" s="57"/>
      <c r="AH738" s="57"/>
      <c r="AI738" s="57"/>
      <c r="AJ738" s="57"/>
      <c r="AK738" s="57"/>
      <c r="AL738" s="57"/>
      <c r="AM738" s="57"/>
      <c r="AN738" s="57"/>
      <c r="AO738" s="57"/>
      <c r="AP738" s="57"/>
      <c r="AQ738" s="57"/>
      <c r="AR738" s="57"/>
      <c r="AS738" s="57"/>
      <c r="AT738" s="57"/>
      <c r="AU738" s="57"/>
      <c r="AV738" s="57"/>
      <c r="AW738" s="57"/>
      <c r="AX738" s="57"/>
      <c r="AY738" s="57"/>
      <c r="AZ738" s="57"/>
      <c r="BA738" s="57"/>
      <c r="BB738" s="57"/>
      <c r="BC738" s="57"/>
      <c r="BD738" s="57"/>
      <c r="BE738" s="57"/>
    </row>
    <row r="739" spans="1:57" ht="24.75" customHeight="1">
      <c r="A739" s="57"/>
      <c r="B739" s="141" t="s">
        <v>1797</v>
      </c>
      <c r="C739" s="141" t="s">
        <v>1798</v>
      </c>
      <c r="D739" s="142" t="s">
        <v>1190</v>
      </c>
      <c r="E739" s="42" t="s">
        <v>108</v>
      </c>
      <c r="F739" s="33" t="s">
        <v>380</v>
      </c>
      <c r="G739" s="33">
        <v>1</v>
      </c>
      <c r="H739" s="33" t="s">
        <v>26</v>
      </c>
      <c r="I739" s="33" t="s">
        <v>741</v>
      </c>
      <c r="J739" s="33">
        <v>15</v>
      </c>
      <c r="K739" s="33">
        <v>18</v>
      </c>
      <c r="L739" s="33">
        <v>4.2999999999999997E-2</v>
      </c>
      <c r="M739" s="33">
        <v>24</v>
      </c>
      <c r="N739" s="33">
        <v>14.2</v>
      </c>
      <c r="O739" s="41"/>
      <c r="P739" s="37"/>
      <c r="Q739" s="38" t="s">
        <v>27</v>
      </c>
      <c r="R739" s="34">
        <v>672.18</v>
      </c>
      <c r="S739" s="35">
        <f t="shared" si="381"/>
        <v>16132.32</v>
      </c>
      <c r="T739" s="36">
        <f t="shared" si="382"/>
        <v>672.18</v>
      </c>
      <c r="U739" s="36">
        <f t="shared" si="383"/>
        <v>16132.32</v>
      </c>
      <c r="V739" s="143">
        <v>0</v>
      </c>
      <c r="W739" s="144">
        <f t="shared" si="384"/>
        <v>0</v>
      </c>
      <c r="X739" s="144">
        <f t="shared" si="385"/>
        <v>0</v>
      </c>
      <c r="Y739" s="145">
        <f t="shared" si="386"/>
        <v>0</v>
      </c>
      <c r="Z739" s="145">
        <f t="shared" si="387"/>
        <v>0</v>
      </c>
      <c r="AA739" s="308">
        <v>22</v>
      </c>
      <c r="AB739" s="146">
        <v>22</v>
      </c>
      <c r="AC739" s="146"/>
      <c r="AD739" s="147"/>
      <c r="AE739" s="57"/>
      <c r="AF739" s="57"/>
      <c r="AG739" s="57"/>
      <c r="AH739" s="57"/>
      <c r="AI739" s="57"/>
      <c r="AJ739" s="57"/>
      <c r="AK739" s="57"/>
      <c r="AL739" s="57"/>
      <c r="AM739" s="57"/>
      <c r="AN739" s="57"/>
      <c r="AO739" s="57"/>
      <c r="AP739" s="57"/>
      <c r="AQ739" s="57"/>
      <c r="AR739" s="57"/>
      <c r="AS739" s="57"/>
      <c r="AT739" s="57"/>
      <c r="AU739" s="57"/>
      <c r="AV739" s="57"/>
      <c r="AW739" s="57"/>
      <c r="AX739" s="57"/>
      <c r="AY739" s="57"/>
      <c r="AZ739" s="57"/>
      <c r="BA739" s="57"/>
      <c r="BB739" s="57"/>
      <c r="BC739" s="57"/>
      <c r="BD739" s="57"/>
      <c r="BE739" s="57"/>
    </row>
    <row r="740" spans="1:57" ht="24.75" customHeight="1">
      <c r="A740" s="57"/>
      <c r="B740" s="141" t="s">
        <v>1799</v>
      </c>
      <c r="C740" s="141" t="s">
        <v>1800</v>
      </c>
      <c r="D740" s="142" t="s">
        <v>1190</v>
      </c>
      <c r="E740" s="42" t="s">
        <v>108</v>
      </c>
      <c r="F740" s="33" t="s">
        <v>380</v>
      </c>
      <c r="G740" s="33">
        <v>1</v>
      </c>
      <c r="H740" s="33" t="s">
        <v>26</v>
      </c>
      <c r="I740" s="33" t="s">
        <v>741</v>
      </c>
      <c r="J740" s="33">
        <v>15</v>
      </c>
      <c r="K740" s="33">
        <v>18</v>
      </c>
      <c r="L740" s="33">
        <v>4.2999999999999997E-2</v>
      </c>
      <c r="M740" s="33">
        <v>24</v>
      </c>
      <c r="N740" s="33">
        <v>14.2</v>
      </c>
      <c r="O740" s="41"/>
      <c r="P740" s="37"/>
      <c r="Q740" s="38" t="s">
        <v>27</v>
      </c>
      <c r="R740" s="34">
        <v>672.18</v>
      </c>
      <c r="S740" s="35">
        <f t="shared" si="381"/>
        <v>16132.32</v>
      </c>
      <c r="T740" s="36">
        <f t="shared" si="382"/>
        <v>672.18</v>
      </c>
      <c r="U740" s="36">
        <f t="shared" si="383"/>
        <v>16132.32</v>
      </c>
      <c r="V740" s="143">
        <v>0</v>
      </c>
      <c r="W740" s="144">
        <f t="shared" si="384"/>
        <v>0</v>
      </c>
      <c r="X740" s="144">
        <f t="shared" si="385"/>
        <v>0</v>
      </c>
      <c r="Y740" s="145">
        <f t="shared" si="386"/>
        <v>0</v>
      </c>
      <c r="Z740" s="145">
        <f t="shared" si="387"/>
        <v>0</v>
      </c>
      <c r="AA740" s="308">
        <v>22</v>
      </c>
      <c r="AB740" s="146">
        <v>21</v>
      </c>
      <c r="AC740" s="146"/>
      <c r="AD740" s="147"/>
      <c r="AE740" s="57"/>
      <c r="AF740" s="57"/>
      <c r="AG740" s="57"/>
      <c r="AH740" s="57"/>
      <c r="AI740" s="57"/>
      <c r="AJ740" s="57"/>
      <c r="AK740" s="57"/>
      <c r="AL740" s="57"/>
      <c r="AM740" s="57"/>
      <c r="AN740" s="57"/>
      <c r="AO740" s="57"/>
      <c r="AP740" s="57"/>
      <c r="AQ740" s="57"/>
      <c r="AR740" s="57"/>
      <c r="AS740" s="57"/>
      <c r="AT740" s="57"/>
      <c r="AU740" s="57"/>
      <c r="AV740" s="57"/>
      <c r="AW740" s="57"/>
      <c r="AX740" s="57"/>
      <c r="AY740" s="57"/>
      <c r="AZ740" s="57"/>
      <c r="BA740" s="57"/>
      <c r="BB740" s="57"/>
      <c r="BC740" s="57"/>
      <c r="BD740" s="57"/>
      <c r="BE740" s="57"/>
    </row>
    <row r="741" spans="1:57" ht="24.75" customHeight="1">
      <c r="A741" s="57"/>
      <c r="B741" s="141" t="s">
        <v>1271</v>
      </c>
      <c r="C741" s="141" t="s">
        <v>1272</v>
      </c>
      <c r="D741" s="197" t="s">
        <v>1190</v>
      </c>
      <c r="E741" s="42" t="s">
        <v>108</v>
      </c>
      <c r="F741" s="33" t="s">
        <v>380</v>
      </c>
      <c r="G741" s="33">
        <v>1</v>
      </c>
      <c r="H741" s="33" t="s">
        <v>26</v>
      </c>
      <c r="I741" s="33" t="s">
        <v>741</v>
      </c>
      <c r="J741" s="33"/>
      <c r="K741" s="33">
        <v>18</v>
      </c>
      <c r="L741" s="33">
        <v>4.2999999999999997E-2</v>
      </c>
      <c r="M741" s="33">
        <v>24</v>
      </c>
      <c r="N741" s="33"/>
      <c r="O741" s="41"/>
      <c r="P741" s="37"/>
      <c r="Q741" s="38" t="s">
        <v>27</v>
      </c>
      <c r="R741" s="34">
        <v>669.17</v>
      </c>
      <c r="S741" s="35">
        <f>R741*M741</f>
        <v>16060.079999999998</v>
      </c>
      <c r="T741" s="36">
        <f t="shared" si="382"/>
        <v>669.17</v>
      </c>
      <c r="U741" s="36">
        <f t="shared" si="383"/>
        <v>16060.079999999998</v>
      </c>
      <c r="V741" s="143">
        <v>0</v>
      </c>
      <c r="W741" s="144">
        <f>U741*V741</f>
        <v>0</v>
      </c>
      <c r="X741" s="144">
        <f t="shared" si="385"/>
        <v>0</v>
      </c>
      <c r="Y741" s="145">
        <f t="shared" si="386"/>
        <v>0</v>
      </c>
      <c r="Z741" s="145">
        <f t="shared" si="387"/>
        <v>0</v>
      </c>
      <c r="AA741" s="308">
        <v>33</v>
      </c>
      <c r="AB741" s="146">
        <v>33</v>
      </c>
      <c r="AC741" s="146"/>
      <c r="AD741" s="147"/>
      <c r="AE741" s="57"/>
      <c r="AF741" s="57"/>
      <c r="AG741" s="57"/>
      <c r="AH741" s="57"/>
      <c r="AI741" s="57"/>
      <c r="AJ741" s="57"/>
      <c r="AK741" s="57"/>
      <c r="AL741" s="57"/>
      <c r="AM741" s="57"/>
      <c r="AN741" s="57"/>
      <c r="AO741" s="57"/>
      <c r="AP741" s="57"/>
      <c r="AQ741" s="57"/>
      <c r="AR741" s="57"/>
      <c r="AS741" s="57"/>
      <c r="AT741" s="57"/>
      <c r="AU741" s="57"/>
      <c r="AV741" s="57"/>
      <c r="AW741" s="57"/>
      <c r="AX741" s="57"/>
      <c r="AY741" s="57"/>
      <c r="AZ741" s="57"/>
      <c r="BA741" s="57"/>
      <c r="BB741" s="57"/>
      <c r="BC741" s="57"/>
      <c r="BD741" s="57"/>
      <c r="BE741" s="57"/>
    </row>
    <row r="742" spans="1:57" ht="24.75" customHeight="1">
      <c r="A742" s="57"/>
      <c r="B742" s="141" t="s">
        <v>756</v>
      </c>
      <c r="C742" s="141" t="s">
        <v>757</v>
      </c>
      <c r="D742" s="197" t="s">
        <v>1190</v>
      </c>
      <c r="E742" s="33" t="s">
        <v>108</v>
      </c>
      <c r="F742" s="33" t="s">
        <v>380</v>
      </c>
      <c r="G742" s="33">
        <v>1</v>
      </c>
      <c r="H742" s="33" t="s">
        <v>26</v>
      </c>
      <c r="I742" s="33" t="s">
        <v>741</v>
      </c>
      <c r="J742" s="33">
        <v>15</v>
      </c>
      <c r="K742" s="33">
        <v>18</v>
      </c>
      <c r="L742" s="33">
        <v>4.2999999999999997E-2</v>
      </c>
      <c r="M742" s="33">
        <v>24</v>
      </c>
      <c r="N742" s="33">
        <v>14.2</v>
      </c>
      <c r="O742" s="41"/>
      <c r="P742" s="37"/>
      <c r="Q742" s="38" t="s">
        <v>27</v>
      </c>
      <c r="R742" s="34">
        <v>669.17</v>
      </c>
      <c r="S742" s="35">
        <f t="shared" si="381"/>
        <v>16060.079999999998</v>
      </c>
      <c r="T742" s="36">
        <f t="shared" si="382"/>
        <v>669.17</v>
      </c>
      <c r="U742" s="36">
        <f t="shared" si="383"/>
        <v>16060.079999999998</v>
      </c>
      <c r="V742" s="143">
        <v>0</v>
      </c>
      <c r="W742" s="144">
        <f t="shared" si="384"/>
        <v>0</v>
      </c>
      <c r="X742" s="144">
        <f t="shared" si="385"/>
        <v>0</v>
      </c>
      <c r="Y742" s="145">
        <f t="shared" si="386"/>
        <v>0</v>
      </c>
      <c r="Z742" s="145">
        <f t="shared" si="387"/>
        <v>0</v>
      </c>
      <c r="AA742" s="308">
        <v>70</v>
      </c>
      <c r="AB742" s="146">
        <v>70</v>
      </c>
      <c r="AC742" s="146"/>
      <c r="AD742" s="147"/>
      <c r="AE742" s="57"/>
      <c r="AF742" s="57"/>
      <c r="AG742" s="57"/>
      <c r="AH742" s="57"/>
      <c r="AI742" s="57"/>
      <c r="AJ742" s="57"/>
      <c r="AK742" s="57"/>
      <c r="AL742" s="57"/>
      <c r="AM742" s="57"/>
      <c r="AN742" s="57"/>
      <c r="AO742" s="57"/>
      <c r="AP742" s="57"/>
      <c r="AQ742" s="57"/>
      <c r="AR742" s="57"/>
      <c r="AS742" s="57"/>
      <c r="AT742" s="57"/>
      <c r="AU742" s="57"/>
      <c r="AV742" s="57"/>
      <c r="AW742" s="57"/>
      <c r="AX742" s="57"/>
      <c r="AY742" s="57"/>
      <c r="AZ742" s="57"/>
      <c r="BA742" s="57"/>
      <c r="BB742" s="57"/>
      <c r="BC742" s="57"/>
      <c r="BD742" s="57"/>
      <c r="BE742" s="57"/>
    </row>
    <row r="743" spans="1:57" ht="24.75" customHeight="1">
      <c r="A743" s="57"/>
      <c r="B743" s="141" t="s">
        <v>758</v>
      </c>
      <c r="C743" s="141" t="s">
        <v>759</v>
      </c>
      <c r="D743" s="197" t="s">
        <v>1190</v>
      </c>
      <c r="E743" s="33" t="s">
        <v>108</v>
      </c>
      <c r="F743" s="33" t="s">
        <v>380</v>
      </c>
      <c r="G743" s="33">
        <v>1</v>
      </c>
      <c r="H743" s="33" t="s">
        <v>26</v>
      </c>
      <c r="I743" s="33" t="s">
        <v>741</v>
      </c>
      <c r="J743" s="33">
        <v>15</v>
      </c>
      <c r="K743" s="33">
        <v>18</v>
      </c>
      <c r="L743" s="33">
        <v>4.2999999999999997E-2</v>
      </c>
      <c r="M743" s="33">
        <v>24</v>
      </c>
      <c r="N743" s="33">
        <v>14.2</v>
      </c>
      <c r="O743" s="41"/>
      <c r="P743" s="37"/>
      <c r="Q743" s="38" t="s">
        <v>27</v>
      </c>
      <c r="R743" s="34">
        <v>669.17</v>
      </c>
      <c r="S743" s="35">
        <f t="shared" si="381"/>
        <v>16060.079999999998</v>
      </c>
      <c r="T743" s="36">
        <f t="shared" si="382"/>
        <v>669.17</v>
      </c>
      <c r="U743" s="36">
        <f t="shared" si="383"/>
        <v>16060.079999999998</v>
      </c>
      <c r="V743" s="143">
        <v>0</v>
      </c>
      <c r="W743" s="144">
        <f t="shared" si="384"/>
        <v>0</v>
      </c>
      <c r="X743" s="144">
        <f t="shared" si="385"/>
        <v>0</v>
      </c>
      <c r="Y743" s="145">
        <f t="shared" si="386"/>
        <v>0</v>
      </c>
      <c r="Z743" s="145">
        <f t="shared" si="387"/>
        <v>0</v>
      </c>
      <c r="AA743" s="211">
        <v>42</v>
      </c>
      <c r="AB743" s="146">
        <v>41</v>
      </c>
      <c r="AC743" s="146"/>
      <c r="AD743" s="147"/>
      <c r="AE743" s="57"/>
      <c r="AF743" s="57"/>
      <c r="AG743" s="57"/>
      <c r="AH743" s="57"/>
      <c r="AI743" s="57"/>
      <c r="AJ743" s="57"/>
      <c r="AK743" s="57"/>
      <c r="AL743" s="57"/>
      <c r="AM743" s="57"/>
      <c r="AN743" s="57"/>
      <c r="AO743" s="57"/>
      <c r="AP743" s="57"/>
      <c r="AQ743" s="57"/>
      <c r="AR743" s="57"/>
      <c r="AS743" s="57"/>
      <c r="AT743" s="57"/>
      <c r="AU743" s="57"/>
      <c r="AV743" s="57"/>
      <c r="AW743" s="57"/>
      <c r="AX743" s="57"/>
      <c r="AY743" s="57"/>
      <c r="AZ743" s="57"/>
      <c r="BA743" s="57"/>
      <c r="BB743" s="57"/>
      <c r="BC743" s="57"/>
      <c r="BD743" s="57"/>
      <c r="BE743" s="57"/>
    </row>
    <row r="744" spans="1:57" ht="24.75" customHeight="1">
      <c r="A744" s="57"/>
      <c r="B744" s="141" t="s">
        <v>760</v>
      </c>
      <c r="C744" s="141" t="s">
        <v>761</v>
      </c>
      <c r="D744" s="197" t="s">
        <v>1190</v>
      </c>
      <c r="E744" s="33" t="s">
        <v>108</v>
      </c>
      <c r="F744" s="33" t="s">
        <v>380</v>
      </c>
      <c r="G744" s="33">
        <v>1</v>
      </c>
      <c r="H744" s="33" t="s">
        <v>26</v>
      </c>
      <c r="I744" s="33" t="s">
        <v>741</v>
      </c>
      <c r="J744" s="33">
        <v>15</v>
      </c>
      <c r="K744" s="33">
        <v>18</v>
      </c>
      <c r="L744" s="33">
        <v>4.2999999999999997E-2</v>
      </c>
      <c r="M744" s="33">
        <v>24</v>
      </c>
      <c r="N744" s="33">
        <v>14.2</v>
      </c>
      <c r="O744" s="41"/>
      <c r="P744" s="37"/>
      <c r="Q744" s="38" t="s">
        <v>20</v>
      </c>
      <c r="R744" s="34">
        <v>669.17</v>
      </c>
      <c r="S744" s="35">
        <f t="shared" si="381"/>
        <v>16060.079999999998</v>
      </c>
      <c r="T744" s="36">
        <f t="shared" si="382"/>
        <v>669.17</v>
      </c>
      <c r="U744" s="36">
        <f t="shared" si="383"/>
        <v>16060.079999999998</v>
      </c>
      <c r="V744" s="143">
        <v>0</v>
      </c>
      <c r="W744" s="144">
        <f t="shared" si="384"/>
        <v>0</v>
      </c>
      <c r="X744" s="144">
        <f t="shared" si="385"/>
        <v>0</v>
      </c>
      <c r="Y744" s="145">
        <f t="shared" si="386"/>
        <v>0</v>
      </c>
      <c r="Z744" s="145">
        <f t="shared" si="387"/>
        <v>0</v>
      </c>
      <c r="AA744" s="211"/>
      <c r="AB744" s="146">
        <v>0</v>
      </c>
      <c r="AC744" s="146"/>
      <c r="AD744" s="147"/>
      <c r="AE744" s="57"/>
      <c r="AF744" s="57"/>
      <c r="AG744" s="57"/>
      <c r="AH744" s="57"/>
      <c r="AI744" s="57"/>
      <c r="AJ744" s="57"/>
      <c r="AK744" s="57"/>
      <c r="AL744" s="57"/>
      <c r="AM744" s="57"/>
      <c r="AN744" s="57"/>
      <c r="AO744" s="57"/>
      <c r="AP744" s="57"/>
      <c r="AQ744" s="57"/>
      <c r="AR744" s="57"/>
      <c r="AS744" s="57"/>
      <c r="AT744" s="57"/>
      <c r="AU744" s="57"/>
      <c r="AV744" s="57"/>
      <c r="AW744" s="57"/>
      <c r="AX744" s="57"/>
      <c r="AY744" s="57"/>
      <c r="AZ744" s="57"/>
      <c r="BA744" s="57"/>
      <c r="BB744" s="57"/>
      <c r="BC744" s="57"/>
      <c r="BD744" s="57"/>
      <c r="BE744" s="57"/>
    </row>
    <row r="745" spans="1:57" ht="24.75" hidden="1" customHeight="1">
      <c r="A745" s="57"/>
      <c r="B745" s="141" t="s">
        <v>762</v>
      </c>
      <c r="C745" s="141" t="s">
        <v>763</v>
      </c>
      <c r="D745" s="162"/>
      <c r="E745" s="33" t="s">
        <v>108</v>
      </c>
      <c r="F745" s="33" t="s">
        <v>380</v>
      </c>
      <c r="G745" s="33">
        <v>1</v>
      </c>
      <c r="H745" s="33" t="s">
        <v>26</v>
      </c>
      <c r="I745" s="33" t="s">
        <v>741</v>
      </c>
      <c r="J745" s="33"/>
      <c r="K745" s="33"/>
      <c r="L745" s="33"/>
      <c r="M745" s="33">
        <v>24</v>
      </c>
      <c r="N745" s="33"/>
      <c r="O745" s="33"/>
      <c r="P745" s="37"/>
      <c r="Q745" s="38" t="s">
        <v>20</v>
      </c>
      <c r="R745" s="34">
        <v>586.78</v>
      </c>
      <c r="S745" s="35">
        <f t="shared" si="381"/>
        <v>14082.72</v>
      </c>
      <c r="T745" s="36">
        <f t="shared" si="382"/>
        <v>586.78</v>
      </c>
      <c r="U745" s="36">
        <f t="shared" si="383"/>
        <v>14082.72</v>
      </c>
      <c r="V745" s="143">
        <v>0</v>
      </c>
      <c r="W745" s="144">
        <f t="shared" si="384"/>
        <v>0</v>
      </c>
      <c r="X745" s="144">
        <f t="shared" si="385"/>
        <v>0</v>
      </c>
      <c r="Y745" s="145">
        <f t="shared" si="386"/>
        <v>0</v>
      </c>
      <c r="Z745" s="145">
        <f t="shared" si="387"/>
        <v>0</v>
      </c>
      <c r="AA745" s="211"/>
      <c r="AB745" s="146">
        <v>0</v>
      </c>
      <c r="AC745" s="146"/>
      <c r="AD745" s="147"/>
      <c r="AE745" s="57"/>
      <c r="AF745" s="57"/>
      <c r="AG745" s="57"/>
      <c r="AH745" s="57"/>
      <c r="AI745" s="57"/>
      <c r="AJ745" s="57"/>
      <c r="AK745" s="57"/>
      <c r="AL745" s="57"/>
      <c r="AM745" s="57"/>
      <c r="AN745" s="57"/>
      <c r="AO745" s="57"/>
      <c r="AP745" s="57"/>
      <c r="AQ745" s="57"/>
      <c r="AR745" s="57"/>
      <c r="AS745" s="57"/>
      <c r="AT745" s="57"/>
      <c r="AU745" s="57"/>
      <c r="AV745" s="57"/>
      <c r="AW745" s="57"/>
      <c r="AX745" s="57"/>
      <c r="AY745" s="57"/>
      <c r="AZ745" s="57"/>
      <c r="BA745" s="57"/>
      <c r="BB745" s="57"/>
      <c r="BC745" s="57"/>
      <c r="BD745" s="57"/>
      <c r="BE745" s="57"/>
    </row>
    <row r="746" spans="1:57" ht="24.75" hidden="1" customHeight="1">
      <c r="A746" s="57"/>
      <c r="B746" s="206"/>
      <c r="C746" s="207" t="s">
        <v>538</v>
      </c>
      <c r="D746" s="10"/>
      <c r="E746" s="297"/>
      <c r="F746" s="297"/>
      <c r="G746" s="297"/>
      <c r="H746" s="297"/>
      <c r="I746" s="297"/>
      <c r="J746" s="297"/>
      <c r="K746" s="297"/>
      <c r="L746" s="297"/>
      <c r="M746" s="297"/>
      <c r="N746" s="297"/>
      <c r="O746" s="297"/>
      <c r="P746" s="49"/>
      <c r="Q746" s="297"/>
      <c r="R746" s="304"/>
      <c r="S746" s="304"/>
      <c r="T746" s="51"/>
      <c r="U746" s="51"/>
      <c r="V746" s="10">
        <v>0</v>
      </c>
      <c r="W746" s="10"/>
      <c r="X746" s="144">
        <f t="shared" si="385"/>
        <v>0</v>
      </c>
      <c r="Y746" s="145">
        <f t="shared" si="386"/>
        <v>0</v>
      </c>
      <c r="Z746" s="145">
        <f t="shared" si="387"/>
        <v>0</v>
      </c>
      <c r="AA746" s="211"/>
      <c r="AB746" s="146">
        <v>0</v>
      </c>
      <c r="AC746" s="146"/>
      <c r="AD746" s="147"/>
      <c r="AE746" s="57"/>
      <c r="AF746" s="57"/>
      <c r="AG746" s="57"/>
      <c r="AH746" s="57"/>
      <c r="AI746" s="57"/>
      <c r="AJ746" s="57"/>
      <c r="AK746" s="57"/>
      <c r="AL746" s="57"/>
      <c r="AM746" s="57"/>
      <c r="AN746" s="57"/>
      <c r="AO746" s="57"/>
      <c r="AP746" s="57"/>
      <c r="AQ746" s="57"/>
      <c r="AR746" s="57"/>
      <c r="AS746" s="57"/>
      <c r="AT746" s="57"/>
      <c r="AU746" s="57"/>
      <c r="AV746" s="57"/>
      <c r="AW746" s="57"/>
      <c r="AX746" s="57"/>
      <c r="AY746" s="57"/>
      <c r="AZ746" s="57"/>
      <c r="BA746" s="57"/>
      <c r="BB746" s="57"/>
      <c r="BC746" s="57"/>
      <c r="BD746" s="57"/>
      <c r="BE746" s="57"/>
    </row>
    <row r="747" spans="1:57" ht="24.75" hidden="1" customHeight="1">
      <c r="A747" s="57"/>
      <c r="B747" s="141" t="s">
        <v>764</v>
      </c>
      <c r="C747" s="141" t="s">
        <v>765</v>
      </c>
      <c r="D747" s="162"/>
      <c r="E747" s="33" t="s">
        <v>108</v>
      </c>
      <c r="F747" s="33" t="s">
        <v>380</v>
      </c>
      <c r="G747" s="33">
        <v>1</v>
      </c>
      <c r="H747" s="33" t="s">
        <v>26</v>
      </c>
      <c r="I747" s="33" t="s">
        <v>741</v>
      </c>
      <c r="J747" s="33"/>
      <c r="K747" s="33">
        <v>18</v>
      </c>
      <c r="L747" s="33">
        <v>4.2999999999999997E-2</v>
      </c>
      <c r="M747" s="33">
        <v>24</v>
      </c>
      <c r="N747" s="33"/>
      <c r="O747" s="33"/>
      <c r="P747" s="37"/>
      <c r="Q747" s="38" t="s">
        <v>20</v>
      </c>
      <c r="R747" s="34">
        <v>380.17</v>
      </c>
      <c r="S747" s="35">
        <f t="shared" ref="S747:S752" si="392">R747*M747</f>
        <v>9124.08</v>
      </c>
      <c r="T747" s="36">
        <f t="shared" ref="T747:T752" si="393">R747*(1-$C$13)</f>
        <v>380.17</v>
      </c>
      <c r="U747" s="36">
        <f t="shared" ref="U747:U752" si="394">S747*(1-$C$13)</f>
        <v>9124.08</v>
      </c>
      <c r="V747" s="143">
        <v>0</v>
      </c>
      <c r="W747" s="144">
        <f t="shared" ref="W747:W752" si="395">U747*V747</f>
        <v>0</v>
      </c>
      <c r="X747" s="144">
        <f t="shared" si="385"/>
        <v>0</v>
      </c>
      <c r="Y747" s="145">
        <f t="shared" si="386"/>
        <v>0</v>
      </c>
      <c r="Z747" s="145">
        <f t="shared" si="387"/>
        <v>0</v>
      </c>
      <c r="AA747" s="308"/>
      <c r="AB747" s="146">
        <v>0</v>
      </c>
      <c r="AC747" s="146"/>
      <c r="AD747" s="147"/>
      <c r="AE747" s="57"/>
      <c r="AF747" s="57"/>
      <c r="AG747" s="57"/>
      <c r="AH747" s="57"/>
      <c r="AI747" s="57"/>
      <c r="AJ747" s="57"/>
      <c r="AK747" s="57"/>
      <c r="AL747" s="57"/>
      <c r="AM747" s="57"/>
      <c r="AN747" s="57"/>
      <c r="AO747" s="57"/>
      <c r="AP747" s="57"/>
      <c r="AQ747" s="57"/>
      <c r="AR747" s="57"/>
      <c r="AS747" s="57"/>
      <c r="AT747" s="57"/>
      <c r="AU747" s="57"/>
      <c r="AV747" s="57"/>
      <c r="AW747" s="57"/>
      <c r="AX747" s="57"/>
      <c r="AY747" s="57"/>
      <c r="AZ747" s="57"/>
      <c r="BA747" s="57"/>
      <c r="BB747" s="57"/>
      <c r="BC747" s="57"/>
      <c r="BD747" s="57"/>
      <c r="BE747" s="57"/>
    </row>
    <row r="748" spans="1:57" ht="24.75" hidden="1" customHeight="1">
      <c r="A748" s="57"/>
      <c r="B748" s="141" t="s">
        <v>766</v>
      </c>
      <c r="C748" s="141" t="s">
        <v>767</v>
      </c>
      <c r="D748" s="162"/>
      <c r="E748" s="33" t="s">
        <v>108</v>
      </c>
      <c r="F748" s="33" t="s">
        <v>380</v>
      </c>
      <c r="G748" s="33">
        <v>1</v>
      </c>
      <c r="H748" s="33" t="s">
        <v>26</v>
      </c>
      <c r="I748" s="33" t="s">
        <v>741</v>
      </c>
      <c r="J748" s="33"/>
      <c r="K748" s="33">
        <v>18</v>
      </c>
      <c r="L748" s="33">
        <v>4.2999999999999997E-2</v>
      </c>
      <c r="M748" s="33">
        <v>24</v>
      </c>
      <c r="N748" s="33"/>
      <c r="O748" s="33"/>
      <c r="P748" s="37"/>
      <c r="Q748" s="38" t="s">
        <v>20</v>
      </c>
      <c r="R748" s="34">
        <v>380.17</v>
      </c>
      <c r="S748" s="35">
        <f t="shared" si="392"/>
        <v>9124.08</v>
      </c>
      <c r="T748" s="36">
        <f t="shared" si="393"/>
        <v>380.17</v>
      </c>
      <c r="U748" s="36">
        <f t="shared" si="394"/>
        <v>9124.08</v>
      </c>
      <c r="V748" s="143">
        <v>0</v>
      </c>
      <c r="W748" s="144">
        <f t="shared" si="395"/>
        <v>0</v>
      </c>
      <c r="X748" s="144">
        <f t="shared" si="385"/>
        <v>0</v>
      </c>
      <c r="Y748" s="145">
        <f t="shared" si="386"/>
        <v>0</v>
      </c>
      <c r="Z748" s="145">
        <f t="shared" si="387"/>
        <v>0</v>
      </c>
      <c r="AA748" s="308"/>
      <c r="AB748" s="146">
        <v>0</v>
      </c>
      <c r="AC748" s="146"/>
      <c r="AD748" s="147"/>
      <c r="AE748" s="57"/>
      <c r="AF748" s="57"/>
      <c r="AG748" s="57"/>
      <c r="AH748" s="57"/>
      <c r="AI748" s="57"/>
      <c r="AJ748" s="57"/>
      <c r="AK748" s="57"/>
      <c r="AL748" s="57"/>
      <c r="AM748" s="57"/>
      <c r="AN748" s="57"/>
      <c r="AO748" s="57"/>
      <c r="AP748" s="57"/>
      <c r="AQ748" s="57"/>
      <c r="AR748" s="57"/>
      <c r="AS748" s="57"/>
      <c r="AT748" s="57"/>
      <c r="AU748" s="57"/>
      <c r="AV748" s="57"/>
      <c r="AW748" s="57"/>
      <c r="AX748" s="57"/>
      <c r="AY748" s="57"/>
      <c r="AZ748" s="57"/>
      <c r="BA748" s="57"/>
      <c r="BB748" s="57"/>
      <c r="BC748" s="57"/>
      <c r="BD748" s="57"/>
      <c r="BE748" s="57"/>
    </row>
    <row r="749" spans="1:57" ht="24.75" hidden="1" customHeight="1">
      <c r="A749" s="57"/>
      <c r="B749" s="141" t="s">
        <v>768</v>
      </c>
      <c r="C749" s="141" t="s">
        <v>769</v>
      </c>
      <c r="D749" s="162"/>
      <c r="E749" s="33" t="s">
        <v>108</v>
      </c>
      <c r="F749" s="33" t="s">
        <v>380</v>
      </c>
      <c r="G749" s="33">
        <v>1</v>
      </c>
      <c r="H749" s="33" t="s">
        <v>26</v>
      </c>
      <c r="I749" s="33" t="s">
        <v>741</v>
      </c>
      <c r="J749" s="33"/>
      <c r="K749" s="33">
        <v>18</v>
      </c>
      <c r="L749" s="33">
        <v>4.2999999999999997E-2</v>
      </c>
      <c r="M749" s="33">
        <v>24</v>
      </c>
      <c r="N749" s="33"/>
      <c r="O749" s="33"/>
      <c r="P749" s="37"/>
      <c r="Q749" s="38" t="s">
        <v>20</v>
      </c>
      <c r="R749" s="34">
        <v>461.16</v>
      </c>
      <c r="S749" s="35">
        <f t="shared" si="392"/>
        <v>11067.84</v>
      </c>
      <c r="T749" s="36">
        <f t="shared" si="393"/>
        <v>461.16</v>
      </c>
      <c r="U749" s="36">
        <f t="shared" si="394"/>
        <v>11067.84</v>
      </c>
      <c r="V749" s="143">
        <v>0</v>
      </c>
      <c r="W749" s="144">
        <f t="shared" si="395"/>
        <v>0</v>
      </c>
      <c r="X749" s="144">
        <f t="shared" si="385"/>
        <v>0</v>
      </c>
      <c r="Y749" s="145">
        <f t="shared" si="386"/>
        <v>0</v>
      </c>
      <c r="Z749" s="145">
        <f t="shared" si="387"/>
        <v>0</v>
      </c>
      <c r="AA749" s="309"/>
      <c r="AB749" s="146">
        <v>0</v>
      </c>
      <c r="AC749" s="146"/>
      <c r="AD749" s="147"/>
      <c r="AE749" s="57"/>
      <c r="AF749" s="57"/>
      <c r="AG749" s="57"/>
      <c r="AH749" s="57"/>
      <c r="AI749" s="57"/>
      <c r="AJ749" s="57"/>
      <c r="AK749" s="57"/>
      <c r="AL749" s="57"/>
      <c r="AM749" s="57"/>
      <c r="AN749" s="57"/>
      <c r="AO749" s="57"/>
      <c r="AP749" s="57"/>
      <c r="AQ749" s="57"/>
      <c r="AR749" s="57"/>
      <c r="AS749" s="57"/>
      <c r="AT749" s="57"/>
      <c r="AU749" s="57"/>
      <c r="AV749" s="57"/>
      <c r="AW749" s="57"/>
      <c r="AX749" s="57"/>
      <c r="AY749" s="57"/>
      <c r="AZ749" s="57"/>
      <c r="BA749" s="57"/>
      <c r="BB749" s="57"/>
      <c r="BC749" s="57"/>
      <c r="BD749" s="57"/>
      <c r="BE749" s="57"/>
    </row>
    <row r="750" spans="1:57" ht="24.75" hidden="1" customHeight="1">
      <c r="A750" s="57"/>
      <c r="B750" s="141" t="s">
        <v>770</v>
      </c>
      <c r="C750" s="141" t="s">
        <v>771</v>
      </c>
      <c r="D750" s="162"/>
      <c r="E750" s="33" t="s">
        <v>108</v>
      </c>
      <c r="F750" s="33" t="s">
        <v>380</v>
      </c>
      <c r="G750" s="33">
        <v>1</v>
      </c>
      <c r="H750" s="33" t="s">
        <v>26</v>
      </c>
      <c r="I750" s="33" t="s">
        <v>741</v>
      </c>
      <c r="J750" s="33"/>
      <c r="K750" s="33">
        <v>18</v>
      </c>
      <c r="L750" s="33">
        <v>4.2999999999999997E-2</v>
      </c>
      <c r="M750" s="33">
        <v>24</v>
      </c>
      <c r="N750" s="33"/>
      <c r="O750" s="33"/>
      <c r="P750" s="37"/>
      <c r="Q750" s="38" t="s">
        <v>20</v>
      </c>
      <c r="R750" s="34">
        <v>380.17</v>
      </c>
      <c r="S750" s="35">
        <f t="shared" si="392"/>
        <v>9124.08</v>
      </c>
      <c r="T750" s="36">
        <f t="shared" si="393"/>
        <v>380.17</v>
      </c>
      <c r="U750" s="36">
        <f t="shared" si="394"/>
        <v>9124.08</v>
      </c>
      <c r="V750" s="143">
        <v>0</v>
      </c>
      <c r="W750" s="144">
        <f t="shared" si="395"/>
        <v>0</v>
      </c>
      <c r="X750" s="144">
        <f t="shared" si="385"/>
        <v>0</v>
      </c>
      <c r="Y750" s="145">
        <f t="shared" si="386"/>
        <v>0</v>
      </c>
      <c r="Z750" s="145">
        <f t="shared" si="387"/>
        <v>0</v>
      </c>
      <c r="AA750" s="308"/>
      <c r="AB750" s="146">
        <v>0</v>
      </c>
      <c r="AC750" s="146"/>
      <c r="AD750" s="147"/>
      <c r="AE750" s="57"/>
      <c r="AF750" s="57"/>
      <c r="AG750" s="57"/>
      <c r="AH750" s="57"/>
      <c r="AI750" s="57"/>
      <c r="AJ750" s="57"/>
      <c r="AK750" s="57"/>
      <c r="AL750" s="57"/>
      <c r="AM750" s="57"/>
      <c r="AN750" s="57"/>
      <c r="AO750" s="57"/>
      <c r="AP750" s="57"/>
      <c r="AQ750" s="57"/>
      <c r="AR750" s="57"/>
      <c r="AS750" s="57"/>
      <c r="AT750" s="57"/>
      <c r="AU750" s="57"/>
      <c r="AV750" s="57"/>
      <c r="AW750" s="57"/>
      <c r="AX750" s="57"/>
      <c r="AY750" s="57"/>
      <c r="AZ750" s="57"/>
      <c r="BA750" s="57"/>
      <c r="BB750" s="57"/>
      <c r="BC750" s="57"/>
      <c r="BD750" s="57"/>
      <c r="BE750" s="57"/>
    </row>
    <row r="751" spans="1:57" ht="24.75" hidden="1" customHeight="1">
      <c r="A751" s="57"/>
      <c r="B751" s="141" t="s">
        <v>772</v>
      </c>
      <c r="C751" s="141" t="s">
        <v>773</v>
      </c>
      <c r="D751" s="162"/>
      <c r="E751" s="33" t="s">
        <v>108</v>
      </c>
      <c r="F751" s="33" t="s">
        <v>380</v>
      </c>
      <c r="G751" s="33">
        <v>1</v>
      </c>
      <c r="H751" s="33" t="s">
        <v>26</v>
      </c>
      <c r="I751" s="33" t="s">
        <v>741</v>
      </c>
      <c r="J751" s="33"/>
      <c r="K751" s="33">
        <v>18</v>
      </c>
      <c r="L751" s="33">
        <v>4.2999999999999997E-2</v>
      </c>
      <c r="M751" s="33">
        <v>24</v>
      </c>
      <c r="N751" s="33"/>
      <c r="O751" s="33"/>
      <c r="P751" s="37"/>
      <c r="Q751" s="38" t="s">
        <v>20</v>
      </c>
      <c r="R751" s="34">
        <v>412.4</v>
      </c>
      <c r="S751" s="35">
        <f t="shared" si="392"/>
        <v>9897.5999999999985</v>
      </c>
      <c r="T751" s="36">
        <f t="shared" si="393"/>
        <v>412.4</v>
      </c>
      <c r="U751" s="36">
        <f t="shared" si="394"/>
        <v>9897.5999999999985</v>
      </c>
      <c r="V751" s="143">
        <v>0</v>
      </c>
      <c r="W751" s="144">
        <f t="shared" si="395"/>
        <v>0</v>
      </c>
      <c r="X751" s="144">
        <f t="shared" ref="X751:X782" si="396">V751*U751</f>
        <v>0</v>
      </c>
      <c r="Y751" s="145">
        <f t="shared" ref="Y751:Y782" si="397">K751*V751</f>
        <v>0</v>
      </c>
      <c r="Z751" s="145">
        <f t="shared" ref="Z751:Z782" si="398">V751*L751</f>
        <v>0</v>
      </c>
      <c r="AA751" s="308"/>
      <c r="AB751" s="146">
        <v>0</v>
      </c>
      <c r="AC751" s="146"/>
      <c r="AD751" s="147"/>
      <c r="AE751" s="57"/>
      <c r="AF751" s="57"/>
      <c r="AG751" s="57"/>
      <c r="AH751" s="57"/>
      <c r="AI751" s="57"/>
      <c r="AJ751" s="57"/>
      <c r="AK751" s="57"/>
      <c r="AL751" s="57"/>
      <c r="AM751" s="57"/>
      <c r="AN751" s="57"/>
      <c r="AO751" s="57"/>
      <c r="AP751" s="57"/>
      <c r="AQ751" s="57"/>
      <c r="AR751" s="57"/>
      <c r="AS751" s="57"/>
      <c r="AT751" s="57"/>
      <c r="AU751" s="57"/>
      <c r="AV751" s="57"/>
      <c r="AW751" s="57"/>
      <c r="AX751" s="57"/>
      <c r="AY751" s="57"/>
      <c r="AZ751" s="57"/>
      <c r="BA751" s="57"/>
      <c r="BB751" s="57"/>
      <c r="BC751" s="57"/>
      <c r="BD751" s="57"/>
      <c r="BE751" s="57"/>
    </row>
    <row r="752" spans="1:57" ht="24.75" hidden="1" customHeight="1">
      <c r="A752" s="57"/>
      <c r="B752" s="141" t="s">
        <v>774</v>
      </c>
      <c r="C752" s="141" t="s">
        <v>775</v>
      </c>
      <c r="D752" s="162"/>
      <c r="E752" s="33" t="s">
        <v>108</v>
      </c>
      <c r="F752" s="33" t="s">
        <v>380</v>
      </c>
      <c r="G752" s="33">
        <v>1</v>
      </c>
      <c r="H752" s="33" t="s">
        <v>26</v>
      </c>
      <c r="I752" s="33" t="s">
        <v>741</v>
      </c>
      <c r="J752" s="33"/>
      <c r="K752" s="33">
        <v>18</v>
      </c>
      <c r="L752" s="33">
        <v>4.2999999999999997E-2</v>
      </c>
      <c r="M752" s="33">
        <v>24</v>
      </c>
      <c r="N752" s="33"/>
      <c r="O752" s="33"/>
      <c r="P752" s="37"/>
      <c r="Q752" s="38" t="s">
        <v>20</v>
      </c>
      <c r="R752" s="34">
        <v>412.4</v>
      </c>
      <c r="S752" s="35">
        <f t="shared" si="392"/>
        <v>9897.5999999999985</v>
      </c>
      <c r="T752" s="36">
        <f t="shared" si="393"/>
        <v>412.4</v>
      </c>
      <c r="U752" s="36">
        <f t="shared" si="394"/>
        <v>9897.5999999999985</v>
      </c>
      <c r="V752" s="143">
        <v>0</v>
      </c>
      <c r="W752" s="144">
        <f t="shared" si="395"/>
        <v>0</v>
      </c>
      <c r="X752" s="144">
        <f t="shared" si="396"/>
        <v>0</v>
      </c>
      <c r="Y752" s="145">
        <f t="shared" si="397"/>
        <v>0</v>
      </c>
      <c r="Z752" s="145">
        <f t="shared" si="398"/>
        <v>0</v>
      </c>
      <c r="AA752" s="308"/>
      <c r="AB752" s="146">
        <v>0</v>
      </c>
      <c r="AC752" s="146"/>
      <c r="AD752" s="147"/>
      <c r="AE752" s="57"/>
      <c r="AF752" s="57"/>
      <c r="AG752" s="57"/>
      <c r="AH752" s="57"/>
      <c r="AI752" s="57"/>
      <c r="AJ752" s="57"/>
      <c r="AK752" s="57"/>
      <c r="AL752" s="57"/>
      <c r="AM752" s="57"/>
      <c r="AN752" s="57"/>
      <c r="AO752" s="57"/>
      <c r="AP752" s="57"/>
      <c r="AQ752" s="57"/>
      <c r="AR752" s="57"/>
      <c r="AS752" s="57"/>
      <c r="AT752" s="57"/>
      <c r="AU752" s="57"/>
      <c r="AV752" s="57"/>
      <c r="AW752" s="57"/>
      <c r="AX752" s="57"/>
      <c r="AY752" s="57"/>
      <c r="AZ752" s="57"/>
      <c r="BA752" s="57"/>
      <c r="BB752" s="57"/>
      <c r="BC752" s="57"/>
      <c r="BD752" s="57"/>
      <c r="BE752" s="57"/>
    </row>
    <row r="753" spans="1:57" ht="24.75" hidden="1" customHeight="1">
      <c r="A753" s="57"/>
      <c r="B753" s="206"/>
      <c r="C753" s="207" t="s">
        <v>776</v>
      </c>
      <c r="D753" s="208"/>
      <c r="E753" s="305"/>
      <c r="F753" s="305"/>
      <c r="G753" s="297"/>
      <c r="H753" s="297"/>
      <c r="I753" s="297"/>
      <c r="J753" s="297"/>
      <c r="K753" s="297"/>
      <c r="L753" s="297"/>
      <c r="M753" s="297"/>
      <c r="N753" s="297"/>
      <c r="O753" s="297"/>
      <c r="P753" s="49"/>
      <c r="Q753" s="297"/>
      <c r="R753" s="304"/>
      <c r="S753" s="304"/>
      <c r="T753" s="51"/>
      <c r="U753" s="51"/>
      <c r="V753" s="10">
        <v>0</v>
      </c>
      <c r="W753" s="10"/>
      <c r="X753" s="144">
        <f t="shared" si="396"/>
        <v>0</v>
      </c>
      <c r="Y753" s="145">
        <f t="shared" si="397"/>
        <v>0</v>
      </c>
      <c r="Z753" s="145">
        <f t="shared" si="398"/>
        <v>0</v>
      </c>
      <c r="AA753" s="211"/>
      <c r="AB753" s="146">
        <v>0</v>
      </c>
      <c r="AC753" s="146"/>
      <c r="AD753" s="147"/>
      <c r="AE753" s="57"/>
      <c r="AF753" s="57"/>
      <c r="AG753" s="57"/>
      <c r="AH753" s="57"/>
      <c r="AI753" s="57"/>
      <c r="AJ753" s="57"/>
      <c r="AK753" s="57"/>
      <c r="AL753" s="57"/>
      <c r="AM753" s="57"/>
      <c r="AN753" s="57"/>
      <c r="AO753" s="57"/>
      <c r="AP753" s="57"/>
      <c r="AQ753" s="57"/>
      <c r="AR753" s="57"/>
      <c r="AS753" s="57"/>
      <c r="AT753" s="57"/>
      <c r="AU753" s="57"/>
      <c r="AV753" s="57"/>
      <c r="AW753" s="57"/>
      <c r="AX753" s="57"/>
      <c r="AY753" s="57"/>
      <c r="AZ753" s="57"/>
      <c r="BA753" s="57"/>
      <c r="BB753" s="57"/>
      <c r="BC753" s="57"/>
      <c r="BD753" s="57"/>
      <c r="BE753" s="57"/>
    </row>
    <row r="754" spans="1:57" ht="24.75" hidden="1" customHeight="1">
      <c r="A754" s="57"/>
      <c r="B754" s="141" t="s">
        <v>777</v>
      </c>
      <c r="C754" s="141" t="s">
        <v>778</v>
      </c>
      <c r="D754" s="162"/>
      <c r="E754" s="33" t="s">
        <v>108</v>
      </c>
      <c r="F754" s="33" t="s">
        <v>380</v>
      </c>
      <c r="G754" s="33">
        <v>1</v>
      </c>
      <c r="H754" s="33" t="s">
        <v>26</v>
      </c>
      <c r="I754" s="33" t="s">
        <v>741</v>
      </c>
      <c r="J754" s="33"/>
      <c r="K754" s="33">
        <v>18</v>
      </c>
      <c r="L754" s="33">
        <v>4.2999999999999997E-2</v>
      </c>
      <c r="M754" s="33">
        <v>24</v>
      </c>
      <c r="N754" s="33"/>
      <c r="O754" s="33"/>
      <c r="P754" s="37"/>
      <c r="Q754" s="38" t="s">
        <v>20</v>
      </c>
      <c r="R754" s="34">
        <v>380.17</v>
      </c>
      <c r="S754" s="35">
        <f>R754*M754</f>
        <v>9124.08</v>
      </c>
      <c r="T754" s="36">
        <f t="shared" ref="T754:U757" si="399">R754*(1-$C$13)</f>
        <v>380.17</v>
      </c>
      <c r="U754" s="36">
        <f t="shared" si="399"/>
        <v>9124.08</v>
      </c>
      <c r="V754" s="143">
        <v>0</v>
      </c>
      <c r="W754" s="144">
        <f>U754*V754</f>
        <v>0</v>
      </c>
      <c r="X754" s="144">
        <f t="shared" si="396"/>
        <v>0</v>
      </c>
      <c r="Y754" s="145">
        <f t="shared" si="397"/>
        <v>0</v>
      </c>
      <c r="Z754" s="145">
        <f t="shared" si="398"/>
        <v>0</v>
      </c>
      <c r="AA754" s="211"/>
      <c r="AB754" s="146">
        <v>0</v>
      </c>
      <c r="AC754" s="146"/>
      <c r="AD754" s="147"/>
      <c r="AE754" s="57"/>
      <c r="AF754" s="57"/>
      <c r="AG754" s="57"/>
      <c r="AH754" s="57"/>
      <c r="AI754" s="57"/>
      <c r="AJ754" s="57"/>
      <c r="AK754" s="57"/>
      <c r="AL754" s="57"/>
      <c r="AM754" s="57"/>
      <c r="AN754" s="57"/>
      <c r="AO754" s="57"/>
      <c r="AP754" s="57"/>
      <c r="AQ754" s="57"/>
      <c r="AR754" s="57"/>
      <c r="AS754" s="57"/>
      <c r="AT754" s="57"/>
      <c r="AU754" s="57"/>
      <c r="AV754" s="57"/>
      <c r="AW754" s="57"/>
      <c r="AX754" s="57"/>
      <c r="AY754" s="57"/>
      <c r="AZ754" s="57"/>
      <c r="BA754" s="57"/>
      <c r="BB754" s="57"/>
      <c r="BC754" s="57"/>
      <c r="BD754" s="57"/>
      <c r="BE754" s="57"/>
    </row>
    <row r="755" spans="1:57" ht="24.75" hidden="1" customHeight="1">
      <c r="A755" s="57"/>
      <c r="B755" s="141" t="s">
        <v>779</v>
      </c>
      <c r="C755" s="141" t="s">
        <v>780</v>
      </c>
      <c r="D755" s="162"/>
      <c r="E755" s="33" t="s">
        <v>108</v>
      </c>
      <c r="F755" s="33" t="s">
        <v>380</v>
      </c>
      <c r="G755" s="33">
        <v>1</v>
      </c>
      <c r="H755" s="33" t="s">
        <v>26</v>
      </c>
      <c r="I755" s="33" t="s">
        <v>741</v>
      </c>
      <c r="J755" s="33"/>
      <c r="K755" s="33">
        <v>18</v>
      </c>
      <c r="L755" s="33">
        <v>4.2999999999999997E-2</v>
      </c>
      <c r="M755" s="33">
        <v>24</v>
      </c>
      <c r="N755" s="33"/>
      <c r="O755" s="33"/>
      <c r="P755" s="37"/>
      <c r="Q755" s="38" t="s">
        <v>20</v>
      </c>
      <c r="R755" s="34">
        <v>380.17</v>
      </c>
      <c r="S755" s="35">
        <f>R755*M755</f>
        <v>9124.08</v>
      </c>
      <c r="T755" s="36">
        <f t="shared" si="399"/>
        <v>380.17</v>
      </c>
      <c r="U755" s="36">
        <f t="shared" si="399"/>
        <v>9124.08</v>
      </c>
      <c r="V755" s="143">
        <v>0</v>
      </c>
      <c r="W755" s="144">
        <f>U755*V755</f>
        <v>0</v>
      </c>
      <c r="X755" s="144">
        <f t="shared" si="396"/>
        <v>0</v>
      </c>
      <c r="Y755" s="145">
        <f t="shared" si="397"/>
        <v>0</v>
      </c>
      <c r="Z755" s="145">
        <f t="shared" si="398"/>
        <v>0</v>
      </c>
      <c r="AA755" s="211"/>
      <c r="AB755" s="146">
        <v>0</v>
      </c>
      <c r="AC755" s="146"/>
      <c r="AD755" s="147"/>
      <c r="AE755" s="57"/>
      <c r="AF755" s="57"/>
      <c r="AG755" s="57"/>
      <c r="AH755" s="57"/>
      <c r="AI755" s="57"/>
      <c r="AJ755" s="57"/>
      <c r="AK755" s="57"/>
      <c r="AL755" s="57"/>
      <c r="AM755" s="57"/>
      <c r="AN755" s="57"/>
      <c r="AO755" s="57"/>
      <c r="AP755" s="57"/>
      <c r="AQ755" s="57"/>
      <c r="AR755" s="57"/>
      <c r="AS755" s="57"/>
      <c r="AT755" s="57"/>
      <c r="AU755" s="57"/>
      <c r="AV755" s="57"/>
      <c r="AW755" s="57"/>
      <c r="AX755" s="57"/>
      <c r="AY755" s="57"/>
      <c r="AZ755" s="57"/>
      <c r="BA755" s="57"/>
      <c r="BB755" s="57"/>
      <c r="BC755" s="57"/>
      <c r="BD755" s="57"/>
      <c r="BE755" s="57"/>
    </row>
    <row r="756" spans="1:57" ht="24.75" hidden="1" customHeight="1">
      <c r="A756" s="57"/>
      <c r="B756" s="141" t="s">
        <v>781</v>
      </c>
      <c r="C756" s="141" t="s">
        <v>782</v>
      </c>
      <c r="D756" s="162"/>
      <c r="E756" s="33" t="s">
        <v>108</v>
      </c>
      <c r="F756" s="33" t="s">
        <v>380</v>
      </c>
      <c r="G756" s="33">
        <v>1</v>
      </c>
      <c r="H756" s="33" t="s">
        <v>26</v>
      </c>
      <c r="I756" s="33" t="s">
        <v>741</v>
      </c>
      <c r="J756" s="33"/>
      <c r="K756" s="33">
        <v>18</v>
      </c>
      <c r="L756" s="33">
        <v>4.2999999999999997E-2</v>
      </c>
      <c r="M756" s="33">
        <v>24</v>
      </c>
      <c r="N756" s="33"/>
      <c r="O756" s="33"/>
      <c r="P756" s="37"/>
      <c r="Q756" s="38" t="s">
        <v>20</v>
      </c>
      <c r="R756" s="34">
        <v>356.2</v>
      </c>
      <c r="S756" s="35">
        <f>R756*M756</f>
        <v>8548.7999999999993</v>
      </c>
      <c r="T756" s="36">
        <f t="shared" si="399"/>
        <v>356.2</v>
      </c>
      <c r="U756" s="36">
        <f t="shared" si="399"/>
        <v>8548.7999999999993</v>
      </c>
      <c r="V756" s="143">
        <v>0</v>
      </c>
      <c r="W756" s="144">
        <f>U756*V756</f>
        <v>0</v>
      </c>
      <c r="X756" s="144">
        <f t="shared" si="396"/>
        <v>0</v>
      </c>
      <c r="Y756" s="145">
        <f t="shared" si="397"/>
        <v>0</v>
      </c>
      <c r="Z756" s="145">
        <f t="shared" si="398"/>
        <v>0</v>
      </c>
      <c r="AA756" s="211"/>
      <c r="AB756" s="146">
        <v>0</v>
      </c>
      <c r="AC756" s="146"/>
      <c r="AD756" s="147"/>
      <c r="AE756" s="57"/>
      <c r="AF756" s="57"/>
      <c r="AG756" s="57"/>
      <c r="AH756" s="57"/>
      <c r="AI756" s="57"/>
      <c r="AJ756" s="57"/>
      <c r="AK756" s="57"/>
      <c r="AL756" s="57"/>
      <c r="AM756" s="57"/>
      <c r="AN756" s="57"/>
      <c r="AO756" s="57"/>
      <c r="AP756" s="57"/>
      <c r="AQ756" s="57"/>
      <c r="AR756" s="57"/>
      <c r="AS756" s="57"/>
      <c r="AT756" s="57"/>
      <c r="AU756" s="57"/>
      <c r="AV756" s="57"/>
      <c r="AW756" s="57"/>
      <c r="AX756" s="57"/>
      <c r="AY756" s="57"/>
      <c r="AZ756" s="57"/>
      <c r="BA756" s="57"/>
      <c r="BB756" s="57"/>
      <c r="BC756" s="57"/>
      <c r="BD756" s="57"/>
      <c r="BE756" s="57"/>
    </row>
    <row r="757" spans="1:57" ht="24.75" hidden="1" customHeight="1">
      <c r="A757" s="57"/>
      <c r="B757" s="141" t="s">
        <v>783</v>
      </c>
      <c r="C757" s="141" t="s">
        <v>784</v>
      </c>
      <c r="D757" s="162"/>
      <c r="E757" s="33" t="s">
        <v>108</v>
      </c>
      <c r="F757" s="33" t="s">
        <v>380</v>
      </c>
      <c r="G757" s="33">
        <v>1</v>
      </c>
      <c r="H757" s="33" t="s">
        <v>26</v>
      </c>
      <c r="I757" s="33" t="s">
        <v>741</v>
      </c>
      <c r="J757" s="33"/>
      <c r="K757" s="33">
        <v>18</v>
      </c>
      <c r="L757" s="33">
        <v>4.2999999999999997E-2</v>
      </c>
      <c r="M757" s="33">
        <v>24</v>
      </c>
      <c r="N757" s="33"/>
      <c r="O757" s="33"/>
      <c r="P757" s="37"/>
      <c r="Q757" s="38" t="s">
        <v>20</v>
      </c>
      <c r="R757" s="34">
        <v>380.17</v>
      </c>
      <c r="S757" s="35">
        <f>R757*M757</f>
        <v>9124.08</v>
      </c>
      <c r="T757" s="36">
        <f t="shared" si="399"/>
        <v>380.17</v>
      </c>
      <c r="U757" s="36">
        <f t="shared" si="399"/>
        <v>9124.08</v>
      </c>
      <c r="V757" s="143">
        <v>0</v>
      </c>
      <c r="W757" s="144">
        <f>U757*V757</f>
        <v>0</v>
      </c>
      <c r="X757" s="144">
        <f t="shared" si="396"/>
        <v>0</v>
      </c>
      <c r="Y757" s="145">
        <f t="shared" si="397"/>
        <v>0</v>
      </c>
      <c r="Z757" s="145">
        <f t="shared" si="398"/>
        <v>0</v>
      </c>
      <c r="AA757" s="211"/>
      <c r="AB757" s="146">
        <v>0</v>
      </c>
      <c r="AC757" s="146"/>
      <c r="AD757" s="147"/>
      <c r="AE757" s="57"/>
      <c r="AF757" s="57"/>
      <c r="AG757" s="57"/>
      <c r="AH757" s="57"/>
      <c r="AI757" s="57"/>
      <c r="AJ757" s="57"/>
      <c r="AK757" s="57"/>
      <c r="AL757" s="57"/>
      <c r="AM757" s="57"/>
      <c r="AN757" s="57"/>
      <c r="AO757" s="57"/>
      <c r="AP757" s="57"/>
      <c r="AQ757" s="57"/>
      <c r="AR757" s="57"/>
      <c r="AS757" s="57"/>
      <c r="AT757" s="57"/>
      <c r="AU757" s="57"/>
      <c r="AV757" s="57"/>
      <c r="AW757" s="57"/>
      <c r="AX757" s="57"/>
      <c r="AY757" s="57"/>
      <c r="AZ757" s="57"/>
      <c r="BA757" s="57"/>
      <c r="BB757" s="57"/>
      <c r="BC757" s="57"/>
      <c r="BD757" s="57"/>
      <c r="BE757" s="57"/>
    </row>
    <row r="758" spans="1:57" ht="24.75" hidden="1" customHeight="1">
      <c r="A758" s="57"/>
      <c r="B758" s="141"/>
      <c r="C758" s="141"/>
      <c r="D758" s="162"/>
      <c r="E758" s="33"/>
      <c r="F758" s="33"/>
      <c r="G758" s="33"/>
      <c r="H758" s="33"/>
      <c r="I758" s="33"/>
      <c r="J758" s="33"/>
      <c r="K758" s="33"/>
      <c r="L758" s="33"/>
      <c r="M758" s="33"/>
      <c r="N758" s="33"/>
      <c r="O758" s="33"/>
      <c r="P758" s="37"/>
      <c r="Q758" s="38"/>
      <c r="R758" s="34"/>
      <c r="S758" s="35"/>
      <c r="T758" s="36"/>
      <c r="U758" s="36"/>
      <c r="V758" s="143">
        <v>0</v>
      </c>
      <c r="W758" s="144"/>
      <c r="X758" s="144">
        <f t="shared" si="396"/>
        <v>0</v>
      </c>
      <c r="Y758" s="145">
        <f t="shared" si="397"/>
        <v>0</v>
      </c>
      <c r="Z758" s="145">
        <f t="shared" si="398"/>
        <v>0</v>
      </c>
      <c r="AA758" s="211"/>
      <c r="AB758" s="146">
        <v>0</v>
      </c>
      <c r="AC758" s="146"/>
      <c r="AD758" s="147"/>
      <c r="AE758" s="57"/>
      <c r="AF758" s="57"/>
      <c r="AG758" s="57"/>
      <c r="AH758" s="57"/>
      <c r="AI758" s="57"/>
      <c r="AJ758" s="57"/>
      <c r="AK758" s="57"/>
      <c r="AL758" s="57"/>
      <c r="AM758" s="57"/>
      <c r="AN758" s="57"/>
      <c r="AO758" s="57"/>
      <c r="AP758" s="57"/>
      <c r="AQ758" s="57"/>
      <c r="AR758" s="57"/>
      <c r="AS758" s="57"/>
      <c r="AT758" s="57"/>
      <c r="AU758" s="57"/>
      <c r="AV758" s="57"/>
      <c r="AW758" s="57"/>
      <c r="AX758" s="57"/>
      <c r="AY758" s="57"/>
      <c r="AZ758" s="57"/>
      <c r="BA758" s="57"/>
      <c r="BB758" s="57"/>
      <c r="BC758" s="57"/>
      <c r="BD758" s="57"/>
      <c r="BE758" s="57"/>
    </row>
    <row r="759" spans="1:57" ht="24.75" hidden="1" customHeight="1">
      <c r="A759" s="57"/>
      <c r="B759" s="206"/>
      <c r="C759" s="207" t="s">
        <v>785</v>
      </c>
      <c r="D759" s="208"/>
      <c r="E759" s="297"/>
      <c r="F759" s="297"/>
      <c r="G759" s="297"/>
      <c r="H759" s="297"/>
      <c r="I759" s="297"/>
      <c r="J759" s="297"/>
      <c r="K759" s="297"/>
      <c r="L759" s="297"/>
      <c r="M759" s="297"/>
      <c r="N759" s="297"/>
      <c r="O759" s="297"/>
      <c r="P759" s="49"/>
      <c r="Q759" s="297"/>
      <c r="R759" s="304"/>
      <c r="S759" s="304"/>
      <c r="T759" s="51"/>
      <c r="U759" s="51"/>
      <c r="V759" s="10">
        <v>0</v>
      </c>
      <c r="W759" s="10"/>
      <c r="X759" s="144">
        <f t="shared" si="396"/>
        <v>0</v>
      </c>
      <c r="Y759" s="145">
        <f t="shared" si="397"/>
        <v>0</v>
      </c>
      <c r="Z759" s="145">
        <f t="shared" si="398"/>
        <v>0</v>
      </c>
      <c r="AA759" s="211"/>
      <c r="AB759" s="146">
        <v>0</v>
      </c>
      <c r="AC759" s="146"/>
      <c r="AD759" s="147"/>
      <c r="AE759" s="57"/>
      <c r="AF759" s="57"/>
      <c r="AG759" s="57"/>
      <c r="AH759" s="57"/>
      <c r="AI759" s="57"/>
      <c r="AJ759" s="57"/>
      <c r="AK759" s="57"/>
      <c r="AL759" s="57"/>
      <c r="AM759" s="57"/>
      <c r="AN759" s="57"/>
      <c r="AO759" s="57"/>
      <c r="AP759" s="57"/>
      <c r="AQ759" s="57"/>
      <c r="AR759" s="57"/>
      <c r="AS759" s="57"/>
      <c r="AT759" s="57"/>
      <c r="AU759" s="57"/>
      <c r="AV759" s="57"/>
      <c r="AW759" s="57"/>
      <c r="AX759" s="57"/>
      <c r="AY759" s="57"/>
      <c r="AZ759" s="57"/>
      <c r="BA759" s="57"/>
      <c r="BB759" s="57"/>
      <c r="BC759" s="57"/>
      <c r="BD759" s="57"/>
      <c r="BE759" s="57"/>
    </row>
    <row r="760" spans="1:57" ht="24.75" hidden="1" customHeight="1">
      <c r="A760" s="57"/>
      <c r="B760" s="141" t="s">
        <v>786</v>
      </c>
      <c r="C760" s="141" t="s">
        <v>787</v>
      </c>
      <c r="D760" s="162"/>
      <c r="E760" s="33" t="s">
        <v>108</v>
      </c>
      <c r="F760" s="33" t="s">
        <v>380</v>
      </c>
      <c r="G760" s="33">
        <v>1</v>
      </c>
      <c r="H760" s="33" t="s">
        <v>26</v>
      </c>
      <c r="I760" s="33" t="s">
        <v>741</v>
      </c>
      <c r="J760" s="33"/>
      <c r="K760" s="33">
        <v>18</v>
      </c>
      <c r="L760" s="33">
        <v>4.2999999999999997E-2</v>
      </c>
      <c r="M760" s="33">
        <v>24</v>
      </c>
      <c r="N760" s="33"/>
      <c r="O760" s="33"/>
      <c r="P760" s="37"/>
      <c r="Q760" s="38" t="s">
        <v>27</v>
      </c>
      <c r="R760" s="34">
        <v>461.16</v>
      </c>
      <c r="S760" s="35">
        <f t="shared" ref="S760:S768" si="400">R760*M760</f>
        <v>11067.84</v>
      </c>
      <c r="T760" s="36">
        <f t="shared" ref="T760:T768" si="401">R760*(1-$C$13)</f>
        <v>461.16</v>
      </c>
      <c r="U760" s="36">
        <f t="shared" ref="U760:U768" si="402">S760*(1-$C$13)</f>
        <v>11067.84</v>
      </c>
      <c r="V760" s="143">
        <v>0</v>
      </c>
      <c r="W760" s="144">
        <f t="shared" ref="W760:W768" si="403">U760*V760</f>
        <v>0</v>
      </c>
      <c r="X760" s="144">
        <f t="shared" si="396"/>
        <v>0</v>
      </c>
      <c r="Y760" s="145">
        <f t="shared" si="397"/>
        <v>0</v>
      </c>
      <c r="Z760" s="145">
        <f t="shared" si="398"/>
        <v>0</v>
      </c>
      <c r="AA760" s="309"/>
      <c r="AB760" s="146">
        <v>0</v>
      </c>
      <c r="AC760" s="146"/>
      <c r="AD760" s="147"/>
      <c r="AE760" s="57"/>
      <c r="AF760" s="57"/>
      <c r="AG760" s="57"/>
      <c r="AH760" s="57"/>
      <c r="AI760" s="57"/>
      <c r="AJ760" s="57"/>
      <c r="AK760" s="57"/>
      <c r="AL760" s="57"/>
      <c r="AM760" s="57"/>
      <c r="AN760" s="57"/>
      <c r="AO760" s="57"/>
      <c r="AP760" s="57"/>
      <c r="AQ760" s="57"/>
      <c r="AR760" s="57"/>
      <c r="AS760" s="57"/>
      <c r="AT760" s="57"/>
      <c r="AU760" s="57"/>
      <c r="AV760" s="57"/>
      <c r="AW760" s="57"/>
      <c r="AX760" s="57"/>
      <c r="AY760" s="57"/>
      <c r="AZ760" s="57"/>
      <c r="BA760" s="57"/>
      <c r="BB760" s="57"/>
      <c r="BC760" s="57"/>
      <c r="BD760" s="57"/>
      <c r="BE760" s="57"/>
    </row>
    <row r="761" spans="1:57" ht="24.75" hidden="1" customHeight="1">
      <c r="A761" s="57"/>
      <c r="B761" s="141" t="s">
        <v>788</v>
      </c>
      <c r="C761" s="141" t="s">
        <v>789</v>
      </c>
      <c r="D761" s="162"/>
      <c r="E761" s="33" t="s">
        <v>108</v>
      </c>
      <c r="F761" s="33" t="s">
        <v>380</v>
      </c>
      <c r="G761" s="33">
        <v>1</v>
      </c>
      <c r="H761" s="33" t="s">
        <v>26</v>
      </c>
      <c r="I761" s="33" t="s">
        <v>741</v>
      </c>
      <c r="J761" s="33"/>
      <c r="K761" s="33">
        <v>18</v>
      </c>
      <c r="L761" s="33">
        <v>4.2999999999999997E-2</v>
      </c>
      <c r="M761" s="33">
        <v>24</v>
      </c>
      <c r="N761" s="33"/>
      <c r="O761" s="33"/>
      <c r="P761" s="37"/>
      <c r="Q761" s="38" t="s">
        <v>20</v>
      </c>
      <c r="R761" s="34">
        <v>380.17</v>
      </c>
      <c r="S761" s="35">
        <f t="shared" si="400"/>
        <v>9124.08</v>
      </c>
      <c r="T761" s="36">
        <f t="shared" si="401"/>
        <v>380.17</v>
      </c>
      <c r="U761" s="36">
        <f t="shared" si="402"/>
        <v>9124.08</v>
      </c>
      <c r="V761" s="143">
        <v>0</v>
      </c>
      <c r="W761" s="144">
        <f t="shared" si="403"/>
        <v>0</v>
      </c>
      <c r="X761" s="144">
        <f t="shared" si="396"/>
        <v>0</v>
      </c>
      <c r="Y761" s="145">
        <f t="shared" si="397"/>
        <v>0</v>
      </c>
      <c r="Z761" s="145">
        <f t="shared" si="398"/>
        <v>0</v>
      </c>
      <c r="AA761" s="308"/>
      <c r="AB761" s="146">
        <v>0</v>
      </c>
      <c r="AC761" s="146"/>
      <c r="AD761" s="147"/>
      <c r="AE761" s="57"/>
      <c r="AF761" s="57"/>
      <c r="AG761" s="57"/>
      <c r="AH761" s="57"/>
      <c r="AI761" s="57"/>
      <c r="AJ761" s="57"/>
      <c r="AK761" s="57"/>
      <c r="AL761" s="57"/>
      <c r="AM761" s="57"/>
      <c r="AN761" s="57"/>
      <c r="AO761" s="57"/>
      <c r="AP761" s="57"/>
      <c r="AQ761" s="57"/>
      <c r="AR761" s="57"/>
      <c r="AS761" s="57"/>
      <c r="AT761" s="57"/>
      <c r="AU761" s="57"/>
      <c r="AV761" s="57"/>
      <c r="AW761" s="57"/>
      <c r="AX761" s="57"/>
      <c r="AY761" s="57"/>
      <c r="AZ761" s="57"/>
      <c r="BA761" s="57"/>
      <c r="BB761" s="57"/>
      <c r="BC761" s="57"/>
      <c r="BD761" s="57"/>
      <c r="BE761" s="57"/>
    </row>
    <row r="762" spans="1:57" ht="24.75" hidden="1" customHeight="1">
      <c r="A762" s="57"/>
      <c r="B762" s="141" t="s">
        <v>790</v>
      </c>
      <c r="C762" s="141" t="s">
        <v>791</v>
      </c>
      <c r="D762" s="162"/>
      <c r="E762" s="33" t="s">
        <v>108</v>
      </c>
      <c r="F762" s="33" t="s">
        <v>380</v>
      </c>
      <c r="G762" s="33">
        <v>1</v>
      </c>
      <c r="H762" s="33" t="s">
        <v>26</v>
      </c>
      <c r="I762" s="33" t="s">
        <v>741</v>
      </c>
      <c r="J762" s="33"/>
      <c r="K762" s="33">
        <v>18</v>
      </c>
      <c r="L762" s="33">
        <v>4.2999999999999997E-2</v>
      </c>
      <c r="M762" s="33">
        <v>24</v>
      </c>
      <c r="N762" s="33"/>
      <c r="O762" s="33"/>
      <c r="P762" s="37"/>
      <c r="Q762" s="38" t="s">
        <v>20</v>
      </c>
      <c r="R762" s="34">
        <v>461.16</v>
      </c>
      <c r="S762" s="35">
        <f t="shared" si="400"/>
        <v>11067.84</v>
      </c>
      <c r="T762" s="36">
        <f t="shared" si="401"/>
        <v>461.16</v>
      </c>
      <c r="U762" s="36">
        <f t="shared" si="402"/>
        <v>11067.84</v>
      </c>
      <c r="V762" s="143">
        <v>0</v>
      </c>
      <c r="W762" s="144">
        <f t="shared" si="403"/>
        <v>0</v>
      </c>
      <c r="X762" s="144">
        <f t="shared" si="396"/>
        <v>0</v>
      </c>
      <c r="Y762" s="145">
        <f t="shared" si="397"/>
        <v>0</v>
      </c>
      <c r="Z762" s="145">
        <f t="shared" si="398"/>
        <v>0</v>
      </c>
      <c r="AA762" s="308"/>
      <c r="AB762" s="146">
        <v>0</v>
      </c>
      <c r="AC762" s="146"/>
      <c r="AD762" s="147"/>
      <c r="AE762" s="57"/>
      <c r="AF762" s="57"/>
      <c r="AG762" s="57"/>
      <c r="AH762" s="57"/>
      <c r="AI762" s="57"/>
      <c r="AJ762" s="57"/>
      <c r="AK762" s="57"/>
      <c r="AL762" s="57"/>
      <c r="AM762" s="57"/>
      <c r="AN762" s="57"/>
      <c r="AO762" s="57"/>
      <c r="AP762" s="57"/>
      <c r="AQ762" s="57"/>
      <c r="AR762" s="57"/>
      <c r="AS762" s="57"/>
      <c r="AT762" s="57"/>
      <c r="AU762" s="57"/>
      <c r="AV762" s="57"/>
      <c r="AW762" s="57"/>
      <c r="AX762" s="57"/>
      <c r="AY762" s="57"/>
      <c r="AZ762" s="57"/>
      <c r="BA762" s="57"/>
      <c r="BB762" s="57"/>
      <c r="BC762" s="57"/>
      <c r="BD762" s="57"/>
      <c r="BE762" s="57"/>
    </row>
    <row r="763" spans="1:57" ht="24.75" hidden="1" customHeight="1">
      <c r="A763" s="57"/>
      <c r="B763" s="141" t="s">
        <v>792</v>
      </c>
      <c r="C763" s="141" t="s">
        <v>793</v>
      </c>
      <c r="D763" s="162"/>
      <c r="E763" s="33" t="s">
        <v>108</v>
      </c>
      <c r="F763" s="33" t="s">
        <v>380</v>
      </c>
      <c r="G763" s="33">
        <v>1</v>
      </c>
      <c r="H763" s="33" t="s">
        <v>26</v>
      </c>
      <c r="I763" s="33" t="s">
        <v>741</v>
      </c>
      <c r="J763" s="33"/>
      <c r="K763" s="33">
        <v>18</v>
      </c>
      <c r="L763" s="33">
        <v>4.2999999999999997E-2</v>
      </c>
      <c r="M763" s="33">
        <v>24</v>
      </c>
      <c r="N763" s="33"/>
      <c r="O763" s="33"/>
      <c r="P763" s="37"/>
      <c r="Q763" s="38" t="s">
        <v>20</v>
      </c>
      <c r="R763" s="34">
        <v>380.17</v>
      </c>
      <c r="S763" s="35">
        <f t="shared" si="400"/>
        <v>9124.08</v>
      </c>
      <c r="T763" s="36">
        <f t="shared" si="401"/>
        <v>380.17</v>
      </c>
      <c r="U763" s="36">
        <f t="shared" si="402"/>
        <v>9124.08</v>
      </c>
      <c r="V763" s="143">
        <v>0</v>
      </c>
      <c r="W763" s="144">
        <f t="shared" si="403"/>
        <v>0</v>
      </c>
      <c r="X763" s="144">
        <f t="shared" si="396"/>
        <v>0</v>
      </c>
      <c r="Y763" s="145">
        <f t="shared" si="397"/>
        <v>0</v>
      </c>
      <c r="Z763" s="145">
        <f t="shared" si="398"/>
        <v>0</v>
      </c>
      <c r="AA763" s="308"/>
      <c r="AB763" s="146">
        <v>0</v>
      </c>
      <c r="AC763" s="146"/>
      <c r="AD763" s="147"/>
      <c r="AE763" s="57"/>
      <c r="AF763" s="57"/>
      <c r="AG763" s="57"/>
      <c r="AH763" s="57"/>
      <c r="AI763" s="57"/>
      <c r="AJ763" s="57"/>
      <c r="AK763" s="57"/>
      <c r="AL763" s="57"/>
      <c r="AM763" s="57"/>
      <c r="AN763" s="57"/>
      <c r="AO763" s="57"/>
      <c r="AP763" s="57"/>
      <c r="AQ763" s="57"/>
      <c r="AR763" s="57"/>
      <c r="AS763" s="57"/>
      <c r="AT763" s="57"/>
      <c r="AU763" s="57"/>
      <c r="AV763" s="57"/>
      <c r="AW763" s="57"/>
      <c r="AX763" s="57"/>
      <c r="AY763" s="57"/>
      <c r="AZ763" s="57"/>
      <c r="BA763" s="57"/>
      <c r="BB763" s="57"/>
      <c r="BC763" s="57"/>
      <c r="BD763" s="57"/>
      <c r="BE763" s="57"/>
    </row>
    <row r="764" spans="1:57" ht="24.75" hidden="1" customHeight="1">
      <c r="A764" s="57"/>
      <c r="B764" s="141" t="s">
        <v>794</v>
      </c>
      <c r="C764" s="141" t="s">
        <v>795</v>
      </c>
      <c r="D764" s="162"/>
      <c r="E764" s="33" t="s">
        <v>108</v>
      </c>
      <c r="F764" s="33" t="s">
        <v>380</v>
      </c>
      <c r="G764" s="33">
        <v>1</v>
      </c>
      <c r="H764" s="33" t="s">
        <v>26</v>
      </c>
      <c r="I764" s="33" t="s">
        <v>741</v>
      </c>
      <c r="J764" s="33"/>
      <c r="K764" s="33">
        <v>18</v>
      </c>
      <c r="L764" s="33">
        <v>4.2999999999999997E-2</v>
      </c>
      <c r="M764" s="33">
        <v>24</v>
      </c>
      <c r="N764" s="33"/>
      <c r="O764" s="33"/>
      <c r="P764" s="37"/>
      <c r="Q764" s="38" t="s">
        <v>20</v>
      </c>
      <c r="R764" s="34">
        <v>461.16</v>
      </c>
      <c r="S764" s="35">
        <f t="shared" si="400"/>
        <v>11067.84</v>
      </c>
      <c r="T764" s="36">
        <f t="shared" si="401"/>
        <v>461.16</v>
      </c>
      <c r="U764" s="36">
        <f t="shared" si="402"/>
        <v>11067.84</v>
      </c>
      <c r="V764" s="143">
        <v>0</v>
      </c>
      <c r="W764" s="144">
        <f t="shared" si="403"/>
        <v>0</v>
      </c>
      <c r="X764" s="144">
        <f t="shared" si="396"/>
        <v>0</v>
      </c>
      <c r="Y764" s="145">
        <f t="shared" si="397"/>
        <v>0</v>
      </c>
      <c r="Z764" s="145">
        <f t="shared" si="398"/>
        <v>0</v>
      </c>
      <c r="AA764" s="308"/>
      <c r="AB764" s="146">
        <v>0</v>
      </c>
      <c r="AC764" s="146"/>
      <c r="AD764" s="147"/>
      <c r="AE764" s="57"/>
      <c r="AF764" s="57"/>
      <c r="AG764" s="57"/>
      <c r="AH764" s="57"/>
      <c r="AI764" s="57"/>
      <c r="AJ764" s="57"/>
      <c r="AK764" s="57"/>
      <c r="AL764" s="57"/>
      <c r="AM764" s="57"/>
      <c r="AN764" s="57"/>
      <c r="AO764" s="57"/>
      <c r="AP764" s="57"/>
      <c r="AQ764" s="57"/>
      <c r="AR764" s="57"/>
      <c r="AS764" s="57"/>
      <c r="AT764" s="57"/>
      <c r="AU764" s="57"/>
      <c r="AV764" s="57"/>
      <c r="AW764" s="57"/>
      <c r="AX764" s="57"/>
      <c r="AY764" s="57"/>
      <c r="AZ764" s="57"/>
      <c r="BA764" s="57"/>
      <c r="BB764" s="57"/>
      <c r="BC764" s="57"/>
      <c r="BD764" s="57"/>
      <c r="BE764" s="57"/>
    </row>
    <row r="765" spans="1:57" ht="24.75" hidden="1" customHeight="1">
      <c r="A765" s="57"/>
      <c r="B765" s="141" t="s">
        <v>796</v>
      </c>
      <c r="C765" s="141" t="s">
        <v>797</v>
      </c>
      <c r="D765" s="162"/>
      <c r="E765" s="33" t="s">
        <v>108</v>
      </c>
      <c r="F765" s="33" t="s">
        <v>380</v>
      </c>
      <c r="G765" s="33">
        <v>1</v>
      </c>
      <c r="H765" s="33" t="s">
        <v>26</v>
      </c>
      <c r="I765" s="33" t="s">
        <v>741</v>
      </c>
      <c r="J765" s="33"/>
      <c r="K765" s="33">
        <v>18</v>
      </c>
      <c r="L765" s="33">
        <v>4.2999999999999997E-2</v>
      </c>
      <c r="M765" s="33">
        <v>24</v>
      </c>
      <c r="N765" s="33"/>
      <c r="O765" s="33"/>
      <c r="P765" s="37"/>
      <c r="Q765" s="38" t="s">
        <v>20</v>
      </c>
      <c r="R765" s="34">
        <v>380.17</v>
      </c>
      <c r="S765" s="35">
        <f t="shared" si="400"/>
        <v>9124.08</v>
      </c>
      <c r="T765" s="36">
        <f t="shared" si="401"/>
        <v>380.17</v>
      </c>
      <c r="U765" s="36">
        <f t="shared" si="402"/>
        <v>9124.08</v>
      </c>
      <c r="V765" s="143">
        <v>0</v>
      </c>
      <c r="W765" s="144">
        <f t="shared" si="403"/>
        <v>0</v>
      </c>
      <c r="X765" s="144">
        <f t="shared" si="396"/>
        <v>0</v>
      </c>
      <c r="Y765" s="145">
        <f t="shared" si="397"/>
        <v>0</v>
      </c>
      <c r="Z765" s="145">
        <f t="shared" si="398"/>
        <v>0</v>
      </c>
      <c r="AA765" s="308"/>
      <c r="AB765" s="146">
        <v>0</v>
      </c>
      <c r="AC765" s="146"/>
      <c r="AD765" s="147"/>
      <c r="AE765" s="57"/>
      <c r="AF765" s="57"/>
      <c r="AG765" s="57"/>
      <c r="AH765" s="57"/>
      <c r="AI765" s="57"/>
      <c r="AJ765" s="57"/>
      <c r="AK765" s="57"/>
      <c r="AL765" s="57"/>
      <c r="AM765" s="57"/>
      <c r="AN765" s="57"/>
      <c r="AO765" s="57"/>
      <c r="AP765" s="57"/>
      <c r="AQ765" s="57"/>
      <c r="AR765" s="57"/>
      <c r="AS765" s="57"/>
      <c r="AT765" s="57"/>
      <c r="AU765" s="57"/>
      <c r="AV765" s="57"/>
      <c r="AW765" s="57"/>
      <c r="AX765" s="57"/>
      <c r="AY765" s="57"/>
      <c r="AZ765" s="57"/>
      <c r="BA765" s="57"/>
      <c r="BB765" s="57"/>
      <c r="BC765" s="57"/>
      <c r="BD765" s="57"/>
      <c r="BE765" s="57"/>
    </row>
    <row r="766" spans="1:57" ht="24.75" hidden="1" customHeight="1">
      <c r="A766" s="57"/>
      <c r="B766" s="141" t="s">
        <v>798</v>
      </c>
      <c r="C766" s="141" t="s">
        <v>799</v>
      </c>
      <c r="D766" s="162"/>
      <c r="E766" s="33" t="s">
        <v>108</v>
      </c>
      <c r="F766" s="33" t="s">
        <v>380</v>
      </c>
      <c r="G766" s="33">
        <v>1</v>
      </c>
      <c r="H766" s="33" t="s">
        <v>26</v>
      </c>
      <c r="I766" s="33" t="s">
        <v>741</v>
      </c>
      <c r="J766" s="33"/>
      <c r="K766" s="33">
        <v>18</v>
      </c>
      <c r="L766" s="33">
        <v>4.2999999999999997E-2</v>
      </c>
      <c r="M766" s="33">
        <v>24</v>
      </c>
      <c r="N766" s="33"/>
      <c r="O766" s="33"/>
      <c r="P766" s="37"/>
      <c r="Q766" s="38" t="s">
        <v>20</v>
      </c>
      <c r="R766" s="34">
        <v>356.2</v>
      </c>
      <c r="S766" s="35">
        <f t="shared" si="400"/>
        <v>8548.7999999999993</v>
      </c>
      <c r="T766" s="36">
        <f t="shared" si="401"/>
        <v>356.2</v>
      </c>
      <c r="U766" s="36">
        <f t="shared" si="402"/>
        <v>8548.7999999999993</v>
      </c>
      <c r="V766" s="143">
        <v>0</v>
      </c>
      <c r="W766" s="144">
        <f t="shared" si="403"/>
        <v>0</v>
      </c>
      <c r="X766" s="144">
        <f t="shared" si="396"/>
        <v>0</v>
      </c>
      <c r="Y766" s="145">
        <f t="shared" si="397"/>
        <v>0</v>
      </c>
      <c r="Z766" s="145">
        <f t="shared" si="398"/>
        <v>0</v>
      </c>
      <c r="AA766" s="308"/>
      <c r="AB766" s="146">
        <v>0</v>
      </c>
      <c r="AC766" s="146"/>
      <c r="AD766" s="147"/>
      <c r="AE766" s="57"/>
      <c r="AF766" s="57"/>
      <c r="AG766" s="57"/>
      <c r="AH766" s="57"/>
      <c r="AI766" s="57"/>
      <c r="AJ766" s="57"/>
      <c r="AK766" s="57"/>
      <c r="AL766" s="57"/>
      <c r="AM766" s="57"/>
      <c r="AN766" s="57"/>
      <c r="AO766" s="57"/>
      <c r="AP766" s="57"/>
      <c r="AQ766" s="57"/>
      <c r="AR766" s="57"/>
      <c r="AS766" s="57"/>
      <c r="AT766" s="57"/>
      <c r="AU766" s="57"/>
      <c r="AV766" s="57"/>
      <c r="AW766" s="57"/>
      <c r="AX766" s="57"/>
      <c r="AY766" s="57"/>
      <c r="AZ766" s="57"/>
      <c r="BA766" s="57"/>
      <c r="BB766" s="57"/>
      <c r="BC766" s="57"/>
      <c r="BD766" s="57"/>
      <c r="BE766" s="57"/>
    </row>
    <row r="767" spans="1:57" ht="24.75" hidden="1" customHeight="1">
      <c r="A767" s="57"/>
      <c r="B767" s="141" t="s">
        <v>800</v>
      </c>
      <c r="C767" s="141" t="s">
        <v>801</v>
      </c>
      <c r="D767" s="162"/>
      <c r="E767" s="33" t="s">
        <v>108</v>
      </c>
      <c r="F767" s="33" t="s">
        <v>380</v>
      </c>
      <c r="G767" s="33">
        <v>1</v>
      </c>
      <c r="H767" s="33" t="s">
        <v>26</v>
      </c>
      <c r="I767" s="33" t="s">
        <v>741</v>
      </c>
      <c r="J767" s="33"/>
      <c r="K767" s="33">
        <v>18</v>
      </c>
      <c r="L767" s="33">
        <v>4.2999999999999997E-2</v>
      </c>
      <c r="M767" s="33">
        <v>24</v>
      </c>
      <c r="N767" s="33"/>
      <c r="O767" s="33"/>
      <c r="P767" s="37"/>
      <c r="Q767" s="38" t="s">
        <v>54</v>
      </c>
      <c r="R767" s="34">
        <v>461.16</v>
      </c>
      <c r="S767" s="35">
        <f t="shared" si="400"/>
        <v>11067.84</v>
      </c>
      <c r="T767" s="36">
        <f t="shared" si="401"/>
        <v>461.16</v>
      </c>
      <c r="U767" s="36">
        <f t="shared" si="402"/>
        <v>11067.84</v>
      </c>
      <c r="V767" s="143">
        <v>0</v>
      </c>
      <c r="W767" s="144">
        <f t="shared" si="403"/>
        <v>0</v>
      </c>
      <c r="X767" s="144">
        <f t="shared" si="396"/>
        <v>0</v>
      </c>
      <c r="Y767" s="145">
        <f t="shared" si="397"/>
        <v>0</v>
      </c>
      <c r="Z767" s="145">
        <f t="shared" si="398"/>
        <v>0</v>
      </c>
      <c r="AA767" s="308"/>
      <c r="AB767" s="146">
        <v>0</v>
      </c>
      <c r="AC767" s="146"/>
      <c r="AD767" s="147"/>
      <c r="AE767" s="57"/>
      <c r="AF767" s="57"/>
      <c r="AG767" s="57"/>
      <c r="AH767" s="57"/>
      <c r="AI767" s="57"/>
      <c r="AJ767" s="57"/>
      <c r="AK767" s="57"/>
      <c r="AL767" s="57"/>
      <c r="AM767" s="57"/>
      <c r="AN767" s="57"/>
      <c r="AO767" s="57"/>
      <c r="AP767" s="57"/>
      <c r="AQ767" s="57"/>
      <c r="AR767" s="57"/>
      <c r="AS767" s="57"/>
      <c r="AT767" s="57"/>
      <c r="AU767" s="57"/>
      <c r="AV767" s="57"/>
      <c r="AW767" s="57"/>
      <c r="AX767" s="57"/>
      <c r="AY767" s="57"/>
      <c r="AZ767" s="57"/>
      <c r="BA767" s="57"/>
      <c r="BB767" s="57"/>
      <c r="BC767" s="57"/>
      <c r="BD767" s="57"/>
      <c r="BE767" s="57"/>
    </row>
    <row r="768" spans="1:57" ht="24.75" hidden="1" customHeight="1">
      <c r="A768" s="57"/>
      <c r="B768" s="141" t="s">
        <v>802</v>
      </c>
      <c r="C768" s="141" t="s">
        <v>803</v>
      </c>
      <c r="D768" s="162"/>
      <c r="E768" s="33" t="s">
        <v>108</v>
      </c>
      <c r="F768" s="33" t="s">
        <v>380</v>
      </c>
      <c r="G768" s="33">
        <v>1</v>
      </c>
      <c r="H768" s="33" t="s">
        <v>26</v>
      </c>
      <c r="I768" s="33" t="s">
        <v>741</v>
      </c>
      <c r="J768" s="33"/>
      <c r="K768" s="33">
        <v>18</v>
      </c>
      <c r="L768" s="33">
        <v>4.2999999999999997E-2</v>
      </c>
      <c r="M768" s="33">
        <v>24</v>
      </c>
      <c r="N768" s="33"/>
      <c r="O768" s="33"/>
      <c r="P768" s="37"/>
      <c r="Q768" s="38" t="s">
        <v>20</v>
      </c>
      <c r="R768" s="34">
        <v>380.17</v>
      </c>
      <c r="S768" s="35">
        <f t="shared" si="400"/>
        <v>9124.08</v>
      </c>
      <c r="T768" s="36">
        <f t="shared" si="401"/>
        <v>380.17</v>
      </c>
      <c r="U768" s="36">
        <f t="shared" si="402"/>
        <v>9124.08</v>
      </c>
      <c r="V768" s="143">
        <v>0</v>
      </c>
      <c r="W768" s="144">
        <f t="shared" si="403"/>
        <v>0</v>
      </c>
      <c r="X768" s="144">
        <f t="shared" si="396"/>
        <v>0</v>
      </c>
      <c r="Y768" s="145">
        <f t="shared" si="397"/>
        <v>0</v>
      </c>
      <c r="Z768" s="145">
        <f t="shared" si="398"/>
        <v>0</v>
      </c>
      <c r="AA768" s="308"/>
      <c r="AB768" s="146">
        <v>0</v>
      </c>
      <c r="AC768" s="146"/>
      <c r="AD768" s="147"/>
      <c r="AE768" s="57"/>
      <c r="AF768" s="57"/>
      <c r="AG768" s="57"/>
      <c r="AH768" s="57"/>
      <c r="AI768" s="57"/>
      <c r="AJ768" s="57"/>
      <c r="AK768" s="57"/>
      <c r="AL768" s="57"/>
      <c r="AM768" s="57"/>
      <c r="AN768" s="57"/>
      <c r="AO768" s="57"/>
      <c r="AP768" s="57"/>
      <c r="AQ768" s="57"/>
      <c r="AR768" s="57"/>
      <c r="AS768" s="57"/>
      <c r="AT768" s="57"/>
      <c r="AU768" s="57"/>
      <c r="AV768" s="57"/>
      <c r="AW768" s="57"/>
      <c r="AX768" s="57"/>
      <c r="AY768" s="57"/>
      <c r="AZ768" s="57"/>
      <c r="BA768" s="57"/>
      <c r="BB768" s="57"/>
      <c r="BC768" s="57"/>
      <c r="BD768" s="57"/>
      <c r="BE768" s="57"/>
    </row>
    <row r="769" spans="1:57" ht="24.75" hidden="1" customHeight="1">
      <c r="A769" s="57"/>
      <c r="B769" s="206"/>
      <c r="C769" s="207" t="s">
        <v>804</v>
      </c>
      <c r="D769" s="208"/>
      <c r="E769" s="297"/>
      <c r="F769" s="297"/>
      <c r="G769" s="297"/>
      <c r="H769" s="297"/>
      <c r="I769" s="297"/>
      <c r="J769" s="297"/>
      <c r="K769" s="297"/>
      <c r="L769" s="297"/>
      <c r="M769" s="297"/>
      <c r="N769" s="297"/>
      <c r="O769" s="297"/>
      <c r="P769" s="49"/>
      <c r="Q769" s="297"/>
      <c r="R769" s="304"/>
      <c r="S769" s="304"/>
      <c r="T769" s="51"/>
      <c r="U769" s="51"/>
      <c r="V769" s="10">
        <v>0</v>
      </c>
      <c r="W769" s="10"/>
      <c r="X769" s="144">
        <f t="shared" si="396"/>
        <v>0</v>
      </c>
      <c r="Y769" s="145">
        <f t="shared" si="397"/>
        <v>0</v>
      </c>
      <c r="Z769" s="10">
        <f t="shared" si="398"/>
        <v>0</v>
      </c>
      <c r="AA769" s="211"/>
      <c r="AB769" s="146">
        <v>0</v>
      </c>
      <c r="AC769" s="146"/>
      <c r="AD769" s="147"/>
      <c r="AE769" s="57"/>
      <c r="AF769" s="57"/>
      <c r="AG769" s="57"/>
      <c r="AH769" s="57"/>
      <c r="AI769" s="57"/>
      <c r="AJ769" s="57"/>
      <c r="AK769" s="57"/>
      <c r="AL769" s="57"/>
      <c r="AM769" s="57"/>
      <c r="AN769" s="57"/>
      <c r="AO769" s="57"/>
      <c r="AP769" s="57"/>
      <c r="AQ769" s="57"/>
      <c r="AR769" s="57"/>
      <c r="AS769" s="57"/>
      <c r="AT769" s="57"/>
      <c r="AU769" s="57"/>
      <c r="AV769" s="57"/>
      <c r="AW769" s="57"/>
      <c r="AX769" s="57"/>
      <c r="AY769" s="57"/>
      <c r="AZ769" s="57"/>
      <c r="BA769" s="57"/>
      <c r="BB769" s="57"/>
      <c r="BC769" s="57"/>
      <c r="BD769" s="57"/>
      <c r="BE769" s="57"/>
    </row>
    <row r="770" spans="1:57" ht="24.75" hidden="1" customHeight="1">
      <c r="A770" s="57"/>
      <c r="B770" s="141" t="s">
        <v>805</v>
      </c>
      <c r="C770" s="141" t="s">
        <v>806</v>
      </c>
      <c r="D770" s="162"/>
      <c r="E770" s="33" t="s">
        <v>108</v>
      </c>
      <c r="F770" s="33" t="s">
        <v>380</v>
      </c>
      <c r="G770" s="33">
        <v>1</v>
      </c>
      <c r="H770" s="33" t="s">
        <v>26</v>
      </c>
      <c r="I770" s="33" t="s">
        <v>741</v>
      </c>
      <c r="J770" s="33"/>
      <c r="K770" s="33">
        <v>18</v>
      </c>
      <c r="L770" s="33">
        <v>4.2999999999999997E-2</v>
      </c>
      <c r="M770" s="33">
        <v>24</v>
      </c>
      <c r="N770" s="33"/>
      <c r="O770" s="33"/>
      <c r="P770" s="37"/>
      <c r="Q770" s="38" t="s">
        <v>20</v>
      </c>
      <c r="R770" s="34">
        <v>461.16</v>
      </c>
      <c r="S770" s="35">
        <f>R770*M770</f>
        <v>11067.84</v>
      </c>
      <c r="T770" s="36">
        <f t="shared" ref="T770:U773" si="404">R770*(1-$C$13)</f>
        <v>461.16</v>
      </c>
      <c r="U770" s="36">
        <f t="shared" si="404"/>
        <v>11067.84</v>
      </c>
      <c r="V770" s="143">
        <v>0</v>
      </c>
      <c r="W770" s="144">
        <f>U770*V770</f>
        <v>0</v>
      </c>
      <c r="X770" s="144">
        <f t="shared" si="396"/>
        <v>0</v>
      </c>
      <c r="Y770" s="145">
        <f t="shared" si="397"/>
        <v>0</v>
      </c>
      <c r="Z770" s="145">
        <f t="shared" si="398"/>
        <v>0</v>
      </c>
      <c r="AA770" s="308"/>
      <c r="AB770" s="146">
        <v>0</v>
      </c>
      <c r="AC770" s="146"/>
      <c r="AD770" s="147"/>
      <c r="AE770" s="57"/>
      <c r="AF770" s="57"/>
      <c r="AG770" s="57"/>
      <c r="AH770" s="57"/>
      <c r="AI770" s="57"/>
      <c r="AJ770" s="57"/>
      <c r="AK770" s="57"/>
      <c r="AL770" s="57"/>
      <c r="AM770" s="57"/>
      <c r="AN770" s="57"/>
      <c r="AO770" s="57"/>
      <c r="AP770" s="57"/>
      <c r="AQ770" s="57"/>
      <c r="AR770" s="57"/>
      <c r="AS770" s="57"/>
      <c r="AT770" s="57"/>
      <c r="AU770" s="57"/>
      <c r="AV770" s="57"/>
      <c r="AW770" s="57"/>
      <c r="AX770" s="57"/>
      <c r="AY770" s="57"/>
      <c r="AZ770" s="57"/>
      <c r="BA770" s="57"/>
      <c r="BB770" s="57"/>
      <c r="BC770" s="57"/>
      <c r="BD770" s="57"/>
      <c r="BE770" s="57"/>
    </row>
    <row r="771" spans="1:57" ht="24.75" hidden="1" customHeight="1">
      <c r="A771" s="57"/>
      <c r="B771" s="141" t="s">
        <v>807</v>
      </c>
      <c r="C771" s="141" t="s">
        <v>808</v>
      </c>
      <c r="D771" s="162"/>
      <c r="E771" s="33" t="s">
        <v>108</v>
      </c>
      <c r="F771" s="33" t="s">
        <v>380</v>
      </c>
      <c r="G771" s="33">
        <v>1</v>
      </c>
      <c r="H771" s="33" t="s">
        <v>26</v>
      </c>
      <c r="I771" s="33" t="s">
        <v>741</v>
      </c>
      <c r="J771" s="33"/>
      <c r="K771" s="33">
        <v>18</v>
      </c>
      <c r="L771" s="33">
        <v>4.2999999999999997E-2</v>
      </c>
      <c r="M771" s="33">
        <v>24</v>
      </c>
      <c r="N771" s="33"/>
      <c r="O771" s="33"/>
      <c r="P771" s="37"/>
      <c r="Q771" s="38" t="s">
        <v>20</v>
      </c>
      <c r="R771" s="34">
        <v>461.16</v>
      </c>
      <c r="S771" s="35">
        <f>R771*M771</f>
        <v>11067.84</v>
      </c>
      <c r="T771" s="36">
        <f t="shared" si="404"/>
        <v>461.16</v>
      </c>
      <c r="U771" s="36">
        <f t="shared" si="404"/>
        <v>11067.84</v>
      </c>
      <c r="V771" s="143">
        <v>0</v>
      </c>
      <c r="W771" s="144">
        <f>U771*V771</f>
        <v>0</v>
      </c>
      <c r="X771" s="144">
        <f t="shared" si="396"/>
        <v>0</v>
      </c>
      <c r="Y771" s="145">
        <f t="shared" si="397"/>
        <v>0</v>
      </c>
      <c r="Z771" s="145">
        <f t="shared" si="398"/>
        <v>0</v>
      </c>
      <c r="AA771" s="308"/>
      <c r="AB771" s="146">
        <v>0</v>
      </c>
      <c r="AC771" s="146"/>
      <c r="AD771" s="147"/>
      <c r="AE771" s="57"/>
      <c r="AF771" s="57"/>
      <c r="AG771" s="57"/>
      <c r="AH771" s="57"/>
      <c r="AI771" s="57"/>
      <c r="AJ771" s="57"/>
      <c r="AK771" s="57"/>
      <c r="AL771" s="57"/>
      <c r="AM771" s="57"/>
      <c r="AN771" s="57"/>
      <c r="AO771" s="57"/>
      <c r="AP771" s="57"/>
      <c r="AQ771" s="57"/>
      <c r="AR771" s="57"/>
      <c r="AS771" s="57"/>
      <c r="AT771" s="57"/>
      <c r="AU771" s="57"/>
      <c r="AV771" s="57"/>
      <c r="AW771" s="57"/>
      <c r="AX771" s="57"/>
      <c r="AY771" s="57"/>
      <c r="AZ771" s="57"/>
      <c r="BA771" s="57"/>
      <c r="BB771" s="57"/>
      <c r="BC771" s="57"/>
      <c r="BD771" s="57"/>
      <c r="BE771" s="57"/>
    </row>
    <row r="772" spans="1:57" ht="24.75" hidden="1" customHeight="1">
      <c r="A772" s="57"/>
      <c r="B772" s="141" t="s">
        <v>809</v>
      </c>
      <c r="C772" s="141" t="s">
        <v>810</v>
      </c>
      <c r="D772" s="162"/>
      <c r="E772" s="33" t="s">
        <v>108</v>
      </c>
      <c r="F772" s="33" t="s">
        <v>380</v>
      </c>
      <c r="G772" s="33">
        <v>1</v>
      </c>
      <c r="H772" s="33" t="s">
        <v>26</v>
      </c>
      <c r="I772" s="33" t="s">
        <v>741</v>
      </c>
      <c r="J772" s="33"/>
      <c r="K772" s="33">
        <v>18</v>
      </c>
      <c r="L772" s="33">
        <v>4.2999999999999997E-2</v>
      </c>
      <c r="M772" s="33">
        <v>24</v>
      </c>
      <c r="N772" s="33"/>
      <c r="O772" s="41"/>
      <c r="P772" s="37"/>
      <c r="Q772" s="38" t="s">
        <v>54</v>
      </c>
      <c r="R772" s="34">
        <v>380.17</v>
      </c>
      <c r="S772" s="35">
        <f>R772*M772</f>
        <v>9124.08</v>
      </c>
      <c r="T772" s="36">
        <f t="shared" si="404"/>
        <v>380.17</v>
      </c>
      <c r="U772" s="36">
        <f t="shared" si="404"/>
        <v>9124.08</v>
      </c>
      <c r="V772" s="143">
        <v>0</v>
      </c>
      <c r="W772" s="144">
        <f>U772*V772</f>
        <v>0</v>
      </c>
      <c r="X772" s="144">
        <f t="shared" si="396"/>
        <v>0</v>
      </c>
      <c r="Y772" s="145">
        <f t="shared" si="397"/>
        <v>0</v>
      </c>
      <c r="Z772" s="145">
        <f t="shared" si="398"/>
        <v>0</v>
      </c>
      <c r="AA772" s="308"/>
      <c r="AB772" s="146">
        <v>0</v>
      </c>
      <c r="AC772" s="146"/>
      <c r="AD772" s="147"/>
      <c r="AE772" s="57"/>
      <c r="AF772" s="57"/>
      <c r="AG772" s="57"/>
      <c r="AH772" s="57"/>
      <c r="AI772" s="57"/>
      <c r="AJ772" s="57"/>
      <c r="AK772" s="57"/>
      <c r="AL772" s="57"/>
      <c r="AM772" s="57"/>
      <c r="AN772" s="57"/>
      <c r="AO772" s="57"/>
      <c r="AP772" s="57"/>
      <c r="AQ772" s="57"/>
      <c r="AR772" s="57"/>
      <c r="AS772" s="57"/>
      <c r="AT772" s="57"/>
      <c r="AU772" s="57"/>
      <c r="AV772" s="57"/>
      <c r="AW772" s="57"/>
      <c r="AX772" s="57"/>
      <c r="AY772" s="57"/>
      <c r="AZ772" s="57"/>
      <c r="BA772" s="57"/>
      <c r="BB772" s="57"/>
      <c r="BC772" s="57"/>
      <c r="BD772" s="57"/>
      <c r="BE772" s="57"/>
    </row>
    <row r="773" spans="1:57" ht="24.75" hidden="1" customHeight="1">
      <c r="A773" s="57"/>
      <c r="B773" s="141" t="s">
        <v>1271</v>
      </c>
      <c r="C773" s="141" t="s">
        <v>1272</v>
      </c>
      <c r="D773" s="197" t="s">
        <v>1190</v>
      </c>
      <c r="E773" s="42" t="s">
        <v>108</v>
      </c>
      <c r="F773" s="33" t="s">
        <v>380</v>
      </c>
      <c r="G773" s="33">
        <v>1</v>
      </c>
      <c r="H773" s="33" t="s">
        <v>26</v>
      </c>
      <c r="I773" s="33" t="s">
        <v>741</v>
      </c>
      <c r="J773" s="33"/>
      <c r="K773" s="33">
        <v>18</v>
      </c>
      <c r="L773" s="33">
        <v>4.2999999999999997E-2</v>
      </c>
      <c r="M773" s="33">
        <v>24</v>
      </c>
      <c r="N773" s="33"/>
      <c r="O773" s="41"/>
      <c r="P773" s="37"/>
      <c r="Q773" s="38" t="s">
        <v>27</v>
      </c>
      <c r="R773" s="34">
        <v>635.30999999999995</v>
      </c>
      <c r="S773" s="35">
        <f>R773*M773</f>
        <v>15247.439999999999</v>
      </c>
      <c r="T773" s="36">
        <f t="shared" si="404"/>
        <v>635.30999999999995</v>
      </c>
      <c r="U773" s="36">
        <f t="shared" si="404"/>
        <v>15247.439999999999</v>
      </c>
      <c r="V773" s="143">
        <v>0</v>
      </c>
      <c r="W773" s="144">
        <f>U773*V773</f>
        <v>0</v>
      </c>
      <c r="X773" s="144">
        <f t="shared" si="396"/>
        <v>0</v>
      </c>
      <c r="Y773" s="145">
        <f t="shared" si="397"/>
        <v>0</v>
      </c>
      <c r="Z773" s="145">
        <f t="shared" si="398"/>
        <v>0</v>
      </c>
      <c r="AA773" s="308"/>
      <c r="AB773" s="146">
        <v>33</v>
      </c>
      <c r="AC773" s="146"/>
      <c r="AD773" s="147"/>
      <c r="AE773" s="57"/>
      <c r="AF773" s="57"/>
      <c r="AG773" s="57"/>
      <c r="AH773" s="57"/>
      <c r="AI773" s="57"/>
      <c r="AJ773" s="57"/>
      <c r="AK773" s="57"/>
      <c r="AL773" s="57"/>
      <c r="AM773" s="57"/>
      <c r="AN773" s="57"/>
      <c r="AO773" s="57"/>
      <c r="AP773" s="57"/>
      <c r="AQ773" s="57"/>
      <c r="AR773" s="57"/>
      <c r="AS773" s="57"/>
      <c r="AT773" s="57"/>
      <c r="AU773" s="57"/>
      <c r="AV773" s="57"/>
      <c r="AW773" s="57"/>
      <c r="AX773" s="57"/>
      <c r="AY773" s="57"/>
      <c r="AZ773" s="57"/>
      <c r="BA773" s="57"/>
      <c r="BB773" s="57"/>
      <c r="BC773" s="57"/>
      <c r="BD773" s="57"/>
      <c r="BE773" s="57"/>
    </row>
    <row r="774" spans="1:57" ht="24.75" hidden="1" customHeight="1">
      <c r="A774" s="57"/>
      <c r="B774" s="206"/>
      <c r="C774" s="207" t="s">
        <v>811</v>
      </c>
      <c r="D774" s="208"/>
      <c r="E774" s="297"/>
      <c r="F774" s="297"/>
      <c r="G774" s="297"/>
      <c r="H774" s="297"/>
      <c r="I774" s="297"/>
      <c r="J774" s="297"/>
      <c r="K774" s="297"/>
      <c r="L774" s="297"/>
      <c r="M774" s="297"/>
      <c r="N774" s="297"/>
      <c r="O774" s="41"/>
      <c r="P774" s="49"/>
      <c r="Q774" s="297"/>
      <c r="R774" s="304"/>
      <c r="S774" s="304"/>
      <c r="T774" s="51"/>
      <c r="U774" s="51"/>
      <c r="V774" s="10">
        <v>0</v>
      </c>
      <c r="W774" s="10"/>
      <c r="X774" s="144">
        <f t="shared" si="396"/>
        <v>0</v>
      </c>
      <c r="Y774" s="145">
        <f t="shared" si="397"/>
        <v>0</v>
      </c>
      <c r="Z774" s="145">
        <f t="shared" si="398"/>
        <v>0</v>
      </c>
      <c r="AA774" s="308"/>
      <c r="AB774" s="146">
        <v>0</v>
      </c>
      <c r="AC774" s="146"/>
      <c r="AD774" s="147"/>
      <c r="AE774" s="57"/>
      <c r="AF774" s="57"/>
      <c r="AG774" s="57"/>
      <c r="AH774" s="57"/>
      <c r="AI774" s="57"/>
      <c r="AJ774" s="57"/>
      <c r="AK774" s="57"/>
      <c r="AL774" s="57"/>
      <c r="AM774" s="57"/>
      <c r="AN774" s="57"/>
      <c r="AO774" s="57"/>
      <c r="AP774" s="57"/>
      <c r="AQ774" s="57"/>
      <c r="AR774" s="57"/>
      <c r="AS774" s="57"/>
      <c r="AT774" s="57"/>
      <c r="AU774" s="57"/>
      <c r="AV774" s="57"/>
      <c r="AW774" s="57"/>
      <c r="AX774" s="57"/>
      <c r="AY774" s="57"/>
      <c r="AZ774" s="57"/>
      <c r="BA774" s="57"/>
      <c r="BB774" s="57"/>
      <c r="BC774" s="57"/>
      <c r="BD774" s="57"/>
      <c r="BE774" s="57"/>
    </row>
    <row r="775" spans="1:57" ht="24.75" hidden="1" customHeight="1">
      <c r="A775" s="57"/>
      <c r="B775" s="141" t="s">
        <v>812</v>
      </c>
      <c r="C775" s="141" t="s">
        <v>813</v>
      </c>
      <c r="D775" s="162"/>
      <c r="E775" s="33" t="s">
        <v>108</v>
      </c>
      <c r="F775" s="33" t="s">
        <v>380</v>
      </c>
      <c r="G775" s="33">
        <v>1</v>
      </c>
      <c r="H775" s="33" t="s">
        <v>26</v>
      </c>
      <c r="I775" s="33" t="s">
        <v>741</v>
      </c>
      <c r="J775" s="33"/>
      <c r="K775" s="33">
        <v>18</v>
      </c>
      <c r="L775" s="33">
        <v>4.2999999999999997E-2</v>
      </c>
      <c r="M775" s="33">
        <v>24</v>
      </c>
      <c r="N775" s="33"/>
      <c r="O775" s="41"/>
      <c r="P775" s="37"/>
      <c r="Q775" s="38" t="s">
        <v>20</v>
      </c>
      <c r="R775" s="34">
        <v>380.17</v>
      </c>
      <c r="S775" s="35">
        <f>R775*M775</f>
        <v>9124.08</v>
      </c>
      <c r="T775" s="36">
        <f t="shared" ref="T775:U777" si="405">R775*(1-$C$13)</f>
        <v>380.17</v>
      </c>
      <c r="U775" s="36">
        <f t="shared" si="405"/>
        <v>9124.08</v>
      </c>
      <c r="V775" s="143">
        <v>0</v>
      </c>
      <c r="W775" s="144">
        <f>U775*V775</f>
        <v>0</v>
      </c>
      <c r="X775" s="144">
        <f t="shared" si="396"/>
        <v>0</v>
      </c>
      <c r="Y775" s="145">
        <f t="shared" si="397"/>
        <v>0</v>
      </c>
      <c r="Z775" s="145">
        <f t="shared" si="398"/>
        <v>0</v>
      </c>
      <c r="AA775" s="308"/>
      <c r="AB775" s="146">
        <v>0</v>
      </c>
      <c r="AC775" s="146"/>
      <c r="AD775" s="160"/>
      <c r="AE775" s="161"/>
      <c r="AF775" s="57"/>
      <c r="AG775" s="57"/>
      <c r="AH775" s="57"/>
      <c r="AI775" s="57"/>
      <c r="AJ775" s="57"/>
      <c r="AK775" s="57"/>
      <c r="AL775" s="57"/>
      <c r="AM775" s="57"/>
      <c r="AN775" s="57"/>
      <c r="AO775" s="57"/>
      <c r="AP775" s="57"/>
      <c r="AQ775" s="57"/>
      <c r="AR775" s="57"/>
      <c r="AS775" s="57"/>
      <c r="AT775" s="57"/>
      <c r="AU775" s="57"/>
      <c r="AV775" s="57"/>
      <c r="AW775" s="57"/>
      <c r="AX775" s="57"/>
      <c r="AY775" s="57"/>
      <c r="AZ775" s="57"/>
      <c r="BA775" s="57"/>
      <c r="BB775" s="57"/>
      <c r="BC775" s="57"/>
      <c r="BD775" s="57"/>
      <c r="BE775" s="57"/>
    </row>
    <row r="776" spans="1:57" ht="24.75" hidden="1" customHeight="1">
      <c r="A776" s="57"/>
      <c r="B776" s="141" t="s">
        <v>814</v>
      </c>
      <c r="C776" s="141" t="s">
        <v>815</v>
      </c>
      <c r="D776" s="162"/>
      <c r="E776" s="33" t="s">
        <v>108</v>
      </c>
      <c r="F776" s="33" t="s">
        <v>380</v>
      </c>
      <c r="G776" s="33">
        <v>1</v>
      </c>
      <c r="H776" s="33" t="s">
        <v>26</v>
      </c>
      <c r="I776" s="33" t="s">
        <v>741</v>
      </c>
      <c r="J776" s="33"/>
      <c r="K776" s="33">
        <v>18</v>
      </c>
      <c r="L776" s="33">
        <v>4.2999999999999997E-2</v>
      </c>
      <c r="M776" s="33">
        <v>24</v>
      </c>
      <c r="N776" s="33"/>
      <c r="O776" s="41"/>
      <c r="P776" s="37"/>
      <c r="Q776" s="38" t="s">
        <v>20</v>
      </c>
      <c r="R776" s="34">
        <v>420.4</v>
      </c>
      <c r="S776" s="35">
        <f>R776*M776</f>
        <v>10089.599999999999</v>
      </c>
      <c r="T776" s="36">
        <f t="shared" si="405"/>
        <v>420.4</v>
      </c>
      <c r="U776" s="36">
        <f t="shared" si="405"/>
        <v>10089.599999999999</v>
      </c>
      <c r="V776" s="143">
        <v>0</v>
      </c>
      <c r="W776" s="144">
        <f>U776*V776</f>
        <v>0</v>
      </c>
      <c r="X776" s="144">
        <f t="shared" si="396"/>
        <v>0</v>
      </c>
      <c r="Y776" s="145">
        <f t="shared" si="397"/>
        <v>0</v>
      </c>
      <c r="Z776" s="145">
        <f t="shared" si="398"/>
        <v>0</v>
      </c>
      <c r="AA776" s="308"/>
      <c r="AB776" s="146">
        <v>0</v>
      </c>
      <c r="AC776" s="146"/>
      <c r="AD776" s="147"/>
      <c r="AE776" s="57"/>
      <c r="AF776" s="57"/>
      <c r="AG776" s="57"/>
      <c r="AH776" s="57"/>
      <c r="AI776" s="57"/>
      <c r="AJ776" s="57"/>
      <c r="AK776" s="57"/>
      <c r="AL776" s="57"/>
      <c r="AM776" s="57"/>
      <c r="AN776" s="57"/>
      <c r="AO776" s="57"/>
      <c r="AP776" s="57"/>
      <c r="AQ776" s="57"/>
      <c r="AR776" s="57"/>
      <c r="AS776" s="57"/>
      <c r="AT776" s="57"/>
      <c r="AU776" s="57"/>
      <c r="AV776" s="57"/>
      <c r="AW776" s="57"/>
      <c r="AX776" s="57"/>
      <c r="AY776" s="57"/>
      <c r="AZ776" s="57"/>
      <c r="BA776" s="57"/>
      <c r="BB776" s="57"/>
      <c r="BC776" s="57"/>
      <c r="BD776" s="57"/>
      <c r="BE776" s="57"/>
    </row>
    <row r="777" spans="1:57" ht="24.75" hidden="1" customHeight="1">
      <c r="A777" s="57"/>
      <c r="B777" s="141" t="s">
        <v>816</v>
      </c>
      <c r="C777" s="141" t="s">
        <v>817</v>
      </c>
      <c r="D777" s="162"/>
      <c r="E777" s="33" t="s">
        <v>108</v>
      </c>
      <c r="F777" s="33" t="s">
        <v>380</v>
      </c>
      <c r="G777" s="33">
        <v>1</v>
      </c>
      <c r="H777" s="33" t="s">
        <v>26</v>
      </c>
      <c r="I777" s="33" t="s">
        <v>741</v>
      </c>
      <c r="J777" s="33"/>
      <c r="K777" s="33">
        <v>18</v>
      </c>
      <c r="L777" s="33">
        <v>4.2999999999999997E-2</v>
      </c>
      <c r="M777" s="33">
        <v>24</v>
      </c>
      <c r="N777" s="33"/>
      <c r="O777" s="41"/>
      <c r="P777" s="37"/>
      <c r="Q777" s="38" t="s">
        <v>20</v>
      </c>
      <c r="R777" s="34">
        <v>503.31</v>
      </c>
      <c r="S777" s="35">
        <f>R777*M777</f>
        <v>12079.44</v>
      </c>
      <c r="T777" s="36">
        <f t="shared" si="405"/>
        <v>503.31</v>
      </c>
      <c r="U777" s="36">
        <f t="shared" si="405"/>
        <v>12079.44</v>
      </c>
      <c r="V777" s="143">
        <v>0</v>
      </c>
      <c r="W777" s="144">
        <f>U777*V777</f>
        <v>0</v>
      </c>
      <c r="X777" s="144">
        <f t="shared" si="396"/>
        <v>0</v>
      </c>
      <c r="Y777" s="145">
        <f t="shared" si="397"/>
        <v>0</v>
      </c>
      <c r="Z777" s="145">
        <f t="shared" si="398"/>
        <v>0</v>
      </c>
      <c r="AA777" s="308"/>
      <c r="AB777" s="146">
        <v>0</v>
      </c>
      <c r="AC777" s="146"/>
      <c r="AD777" s="147"/>
      <c r="AE777" s="57"/>
      <c r="AF777" s="57"/>
      <c r="AG777" s="57"/>
      <c r="AH777" s="57"/>
      <c r="AI777" s="57"/>
      <c r="AJ777" s="57"/>
      <c r="AK777" s="57"/>
      <c r="AL777" s="57"/>
      <c r="AM777" s="57"/>
      <c r="AN777" s="57"/>
      <c r="AO777" s="57"/>
      <c r="AP777" s="57"/>
      <c r="AQ777" s="57"/>
      <c r="AR777" s="57"/>
      <c r="AS777" s="57"/>
      <c r="AT777" s="57"/>
      <c r="AU777" s="57"/>
      <c r="AV777" s="57"/>
      <c r="AW777" s="57"/>
      <c r="AX777" s="57"/>
      <c r="AY777" s="57"/>
      <c r="AZ777" s="57"/>
      <c r="BA777" s="57"/>
      <c r="BB777" s="57"/>
      <c r="BC777" s="57"/>
      <c r="BD777" s="57"/>
      <c r="BE777" s="57"/>
    </row>
    <row r="778" spans="1:57" ht="24.75" hidden="1" customHeight="1">
      <c r="A778" s="57"/>
      <c r="B778" s="206"/>
      <c r="C778" s="207" t="s">
        <v>818</v>
      </c>
      <c r="D778" s="208"/>
      <c r="E778" s="297"/>
      <c r="F778" s="297"/>
      <c r="G778" s="297"/>
      <c r="H778" s="297"/>
      <c r="I778" s="297"/>
      <c r="J778" s="297"/>
      <c r="K778" s="297"/>
      <c r="L778" s="297"/>
      <c r="M778" s="297"/>
      <c r="N778" s="297"/>
      <c r="O778" s="41"/>
      <c r="P778" s="49"/>
      <c r="Q778" s="297"/>
      <c r="R778" s="299"/>
      <c r="S778" s="299"/>
      <c r="T778" s="50"/>
      <c r="U778" s="50"/>
      <c r="V778" s="9">
        <v>0</v>
      </c>
      <c r="W778" s="9"/>
      <c r="X778" s="144">
        <f t="shared" si="396"/>
        <v>0</v>
      </c>
      <c r="Y778" s="145">
        <f t="shared" si="397"/>
        <v>0</v>
      </c>
      <c r="Z778" s="145">
        <f t="shared" si="398"/>
        <v>0</v>
      </c>
      <c r="AA778" s="308"/>
      <c r="AB778" s="146">
        <v>0</v>
      </c>
      <c r="AC778" s="146"/>
      <c r="AD778" s="147"/>
      <c r="AE778" s="57"/>
      <c r="AF778" s="57"/>
      <c r="AG778" s="57"/>
      <c r="AH778" s="57"/>
      <c r="AI778" s="57"/>
      <c r="AJ778" s="57"/>
      <c r="AK778" s="57"/>
      <c r="AL778" s="57"/>
      <c r="AM778" s="57"/>
      <c r="AN778" s="57"/>
      <c r="AO778" s="57"/>
      <c r="AP778" s="57"/>
      <c r="AQ778" s="57"/>
      <c r="AR778" s="57"/>
      <c r="AS778" s="57"/>
      <c r="AT778" s="57"/>
      <c r="AU778" s="57"/>
      <c r="AV778" s="57"/>
      <c r="AW778" s="57"/>
      <c r="AX778" s="57"/>
      <c r="AY778" s="57"/>
      <c r="AZ778" s="57"/>
      <c r="BA778" s="57"/>
      <c r="BB778" s="57"/>
      <c r="BC778" s="57"/>
      <c r="BD778" s="57"/>
      <c r="BE778" s="57"/>
    </row>
    <row r="779" spans="1:57" ht="24.75" hidden="1" customHeight="1">
      <c r="A779" s="57"/>
      <c r="B779" s="141" t="s">
        <v>819</v>
      </c>
      <c r="C779" s="141" t="s">
        <v>820</v>
      </c>
      <c r="D779" s="162"/>
      <c r="E779" s="33" t="s">
        <v>108</v>
      </c>
      <c r="F779" s="33" t="s">
        <v>380</v>
      </c>
      <c r="G779" s="33">
        <v>1</v>
      </c>
      <c r="H779" s="33" t="s">
        <v>26</v>
      </c>
      <c r="I779" s="33" t="s">
        <v>741</v>
      </c>
      <c r="J779" s="33"/>
      <c r="K779" s="33">
        <v>18</v>
      </c>
      <c r="L779" s="33">
        <v>4.2999999999999997E-2</v>
      </c>
      <c r="M779" s="33">
        <v>24</v>
      </c>
      <c r="N779" s="33"/>
      <c r="O779" s="41"/>
      <c r="P779" s="37"/>
      <c r="Q779" s="38" t="s">
        <v>20</v>
      </c>
      <c r="R779" s="34">
        <v>380.17</v>
      </c>
      <c r="S779" s="35">
        <f>R779*M779</f>
        <v>9124.08</v>
      </c>
      <c r="T779" s="36">
        <f t="shared" ref="T779:U781" si="406">R779*(1-$C$13)</f>
        <v>380.17</v>
      </c>
      <c r="U779" s="36">
        <f t="shared" si="406"/>
        <v>9124.08</v>
      </c>
      <c r="V779" s="143">
        <v>0</v>
      </c>
      <c r="W779" s="144">
        <f>U779*V779</f>
        <v>0</v>
      </c>
      <c r="X779" s="144">
        <f t="shared" si="396"/>
        <v>0</v>
      </c>
      <c r="Y779" s="145">
        <f t="shared" si="397"/>
        <v>0</v>
      </c>
      <c r="Z779" s="145">
        <f t="shared" si="398"/>
        <v>0</v>
      </c>
      <c r="AA779" s="308"/>
      <c r="AB779" s="146">
        <v>0</v>
      </c>
      <c r="AC779" s="146"/>
      <c r="AD779" s="147"/>
      <c r="AE779" s="57"/>
      <c r="AF779" s="57"/>
      <c r="AG779" s="57"/>
      <c r="AH779" s="57"/>
      <c r="AI779" s="57"/>
      <c r="AJ779" s="57"/>
      <c r="AK779" s="57"/>
      <c r="AL779" s="57"/>
      <c r="AM779" s="57"/>
      <c r="AN779" s="57"/>
      <c r="AO779" s="57"/>
      <c r="AP779" s="57"/>
      <c r="AQ779" s="57"/>
      <c r="AR779" s="57"/>
      <c r="AS779" s="57"/>
      <c r="AT779" s="57"/>
      <c r="AU779" s="57"/>
      <c r="AV779" s="57"/>
      <c r="AW779" s="57"/>
      <c r="AX779" s="57"/>
      <c r="AY779" s="57"/>
      <c r="AZ779" s="57"/>
      <c r="BA779" s="57"/>
      <c r="BB779" s="57"/>
      <c r="BC779" s="57"/>
      <c r="BD779" s="57"/>
      <c r="BE779" s="57"/>
    </row>
    <row r="780" spans="1:57" ht="24.75" hidden="1" customHeight="1">
      <c r="A780" s="57"/>
      <c r="B780" s="141" t="s">
        <v>821</v>
      </c>
      <c r="C780" s="141" t="s">
        <v>822</v>
      </c>
      <c r="D780" s="162"/>
      <c r="E780" s="33" t="s">
        <v>108</v>
      </c>
      <c r="F780" s="33" t="s">
        <v>380</v>
      </c>
      <c r="G780" s="33">
        <v>1</v>
      </c>
      <c r="H780" s="33" t="s">
        <v>26</v>
      </c>
      <c r="I780" s="33" t="s">
        <v>741</v>
      </c>
      <c r="J780" s="33"/>
      <c r="K780" s="33">
        <v>18</v>
      </c>
      <c r="L780" s="33">
        <v>4.2999999999999997E-2</v>
      </c>
      <c r="M780" s="33">
        <v>24</v>
      </c>
      <c r="N780" s="33"/>
      <c r="O780" s="41"/>
      <c r="P780" s="37"/>
      <c r="Q780" s="38" t="s">
        <v>20</v>
      </c>
      <c r="R780" s="34">
        <v>362.81</v>
      </c>
      <c r="S780" s="35">
        <f>R780*M780</f>
        <v>8707.44</v>
      </c>
      <c r="T780" s="36">
        <f t="shared" si="406"/>
        <v>362.81</v>
      </c>
      <c r="U780" s="36">
        <f t="shared" si="406"/>
        <v>8707.44</v>
      </c>
      <c r="V780" s="143">
        <v>0</v>
      </c>
      <c r="W780" s="144">
        <f>U780*V780</f>
        <v>0</v>
      </c>
      <c r="X780" s="144">
        <f t="shared" si="396"/>
        <v>0</v>
      </c>
      <c r="Y780" s="145">
        <f t="shared" si="397"/>
        <v>0</v>
      </c>
      <c r="Z780" s="145">
        <f t="shared" si="398"/>
        <v>0</v>
      </c>
      <c r="AA780" s="308"/>
      <c r="AB780" s="146">
        <v>0</v>
      </c>
      <c r="AC780" s="146"/>
      <c r="AD780" s="147"/>
      <c r="AE780" s="57"/>
      <c r="AF780" s="57"/>
      <c r="AG780" s="57"/>
      <c r="AH780" s="57"/>
      <c r="AI780" s="57"/>
      <c r="AJ780" s="57"/>
      <c r="AK780" s="57"/>
      <c r="AL780" s="57"/>
      <c r="AM780" s="57"/>
      <c r="AN780" s="57"/>
      <c r="AO780" s="57"/>
      <c r="AP780" s="57"/>
      <c r="AQ780" s="57"/>
      <c r="AR780" s="57"/>
      <c r="AS780" s="57"/>
      <c r="AT780" s="57"/>
      <c r="AU780" s="57"/>
      <c r="AV780" s="57"/>
      <c r="AW780" s="57"/>
      <c r="AX780" s="57"/>
      <c r="AY780" s="57"/>
      <c r="AZ780" s="57"/>
      <c r="BA780" s="57"/>
      <c r="BB780" s="57"/>
      <c r="BC780" s="57"/>
      <c r="BD780" s="57"/>
      <c r="BE780" s="57"/>
    </row>
    <row r="781" spans="1:57" ht="24.75" hidden="1" customHeight="1">
      <c r="A781" s="57"/>
      <c r="B781" s="141" t="s">
        <v>823</v>
      </c>
      <c r="C781" s="141" t="s">
        <v>824</v>
      </c>
      <c r="D781" s="162"/>
      <c r="E781" s="33" t="s">
        <v>108</v>
      </c>
      <c r="F781" s="33" t="s">
        <v>380</v>
      </c>
      <c r="G781" s="33">
        <v>1</v>
      </c>
      <c r="H781" s="33" t="s">
        <v>26</v>
      </c>
      <c r="I781" s="33" t="s">
        <v>741</v>
      </c>
      <c r="J781" s="33"/>
      <c r="K781" s="33">
        <v>18</v>
      </c>
      <c r="L781" s="33">
        <v>4.2999999999999997E-2</v>
      </c>
      <c r="M781" s="33">
        <v>24</v>
      </c>
      <c r="N781" s="33"/>
      <c r="O781" s="41"/>
      <c r="P781" s="37"/>
      <c r="Q781" s="38" t="s">
        <v>20</v>
      </c>
      <c r="R781" s="34">
        <v>362.81</v>
      </c>
      <c r="S781" s="35">
        <f>R781*M781</f>
        <v>8707.44</v>
      </c>
      <c r="T781" s="36">
        <f t="shared" si="406"/>
        <v>362.81</v>
      </c>
      <c r="U781" s="36">
        <f t="shared" si="406"/>
        <v>8707.44</v>
      </c>
      <c r="V781" s="143">
        <v>0</v>
      </c>
      <c r="W781" s="144">
        <f>U781*V781</f>
        <v>0</v>
      </c>
      <c r="X781" s="144">
        <f t="shared" si="396"/>
        <v>0</v>
      </c>
      <c r="Y781" s="145">
        <f t="shared" si="397"/>
        <v>0</v>
      </c>
      <c r="Z781" s="145">
        <f t="shared" si="398"/>
        <v>0</v>
      </c>
      <c r="AA781" s="308"/>
      <c r="AB781" s="146">
        <v>0</v>
      </c>
      <c r="AC781" s="146"/>
      <c r="AD781" s="147"/>
      <c r="AE781" s="57"/>
      <c r="AF781" s="57"/>
      <c r="AG781" s="57"/>
      <c r="AH781" s="57"/>
      <c r="AI781" s="57"/>
      <c r="AJ781" s="57"/>
      <c r="AK781" s="57"/>
      <c r="AL781" s="57"/>
      <c r="AM781" s="57"/>
      <c r="AN781" s="57"/>
      <c r="AO781" s="57"/>
      <c r="AP781" s="57"/>
      <c r="AQ781" s="57"/>
      <c r="AR781" s="57"/>
      <c r="AS781" s="57"/>
      <c r="AT781" s="57"/>
      <c r="AU781" s="57"/>
      <c r="AV781" s="57"/>
      <c r="AW781" s="57"/>
      <c r="AX781" s="57"/>
      <c r="AY781" s="57"/>
      <c r="AZ781" s="57"/>
      <c r="BA781" s="57"/>
      <c r="BB781" s="57"/>
      <c r="BC781" s="57"/>
      <c r="BD781" s="57"/>
      <c r="BE781" s="57"/>
    </row>
    <row r="782" spans="1:57" ht="24.75" hidden="1" customHeight="1">
      <c r="A782" s="57"/>
      <c r="B782" s="206"/>
      <c r="C782" s="207" t="s">
        <v>825</v>
      </c>
      <c r="D782" s="208"/>
      <c r="E782" s="297"/>
      <c r="F782" s="297"/>
      <c r="G782" s="297"/>
      <c r="H782" s="297"/>
      <c r="I782" s="297"/>
      <c r="J782" s="297"/>
      <c r="K782" s="297"/>
      <c r="L782" s="297"/>
      <c r="M782" s="297"/>
      <c r="N782" s="297"/>
      <c r="O782" s="41"/>
      <c r="P782" s="49"/>
      <c r="Q782" s="297"/>
      <c r="R782" s="299"/>
      <c r="S782" s="35">
        <f>R782*M782</f>
        <v>0</v>
      </c>
      <c r="T782" s="306"/>
      <c r="U782" s="36">
        <f>S782*(1-$C$13)</f>
        <v>0</v>
      </c>
      <c r="V782" s="143">
        <v>0</v>
      </c>
      <c r="W782" s="144">
        <f>U782*V782</f>
        <v>0</v>
      </c>
      <c r="X782" s="144">
        <f t="shared" si="396"/>
        <v>0</v>
      </c>
      <c r="Y782" s="145">
        <f t="shared" si="397"/>
        <v>0</v>
      </c>
      <c r="Z782" s="145">
        <f t="shared" si="398"/>
        <v>0</v>
      </c>
      <c r="AA782" s="219"/>
      <c r="AB782" s="146">
        <v>0</v>
      </c>
      <c r="AC782" s="146"/>
      <c r="AD782" s="147"/>
      <c r="AE782" s="161"/>
      <c r="AF782" s="57"/>
      <c r="AG782" s="57"/>
      <c r="AH782" s="57"/>
      <c r="AI782" s="57"/>
      <c r="AJ782" s="57"/>
      <c r="AK782" s="57"/>
      <c r="AL782" s="57"/>
      <c r="AM782" s="57"/>
      <c r="AN782" s="57"/>
      <c r="AO782" s="57"/>
      <c r="AP782" s="57"/>
      <c r="AQ782" s="57"/>
      <c r="AR782" s="57"/>
      <c r="AS782" s="57"/>
      <c r="AT782" s="57"/>
      <c r="AU782" s="57"/>
      <c r="AV782" s="57"/>
      <c r="AW782" s="57"/>
      <c r="AX782" s="57"/>
      <c r="AY782" s="57"/>
      <c r="AZ782" s="57"/>
      <c r="BA782" s="57"/>
      <c r="BB782" s="57"/>
      <c r="BC782" s="57"/>
      <c r="BD782" s="57"/>
      <c r="BE782" s="57"/>
    </row>
    <row r="783" spans="1:57" ht="24.75" hidden="1" customHeight="1">
      <c r="A783" s="57"/>
      <c r="B783" s="141" t="s">
        <v>826</v>
      </c>
      <c r="C783" s="141" t="s">
        <v>827</v>
      </c>
      <c r="D783" s="162"/>
      <c r="E783" s="33" t="s">
        <v>108</v>
      </c>
      <c r="F783" s="33" t="s">
        <v>380</v>
      </c>
      <c r="G783" s="33">
        <v>1</v>
      </c>
      <c r="H783" s="33" t="s">
        <v>26</v>
      </c>
      <c r="I783" s="33" t="s">
        <v>741</v>
      </c>
      <c r="J783" s="33"/>
      <c r="K783" s="33">
        <v>18</v>
      </c>
      <c r="L783" s="33">
        <v>4.2999999999999997E-2</v>
      </c>
      <c r="M783" s="33">
        <v>24</v>
      </c>
      <c r="N783" s="33"/>
      <c r="O783" s="41"/>
      <c r="P783" s="37"/>
      <c r="Q783" s="38" t="s">
        <v>20</v>
      </c>
      <c r="R783" s="34">
        <v>362.81</v>
      </c>
      <c r="S783" s="35">
        <f>R783*M783</f>
        <v>8707.44</v>
      </c>
      <c r="T783" s="36">
        <f>R783*(1-$C$13)</f>
        <v>362.81</v>
      </c>
      <c r="U783" s="36">
        <f>S783*(1-$C$13)</f>
        <v>8707.44</v>
      </c>
      <c r="V783" s="143">
        <v>0</v>
      </c>
      <c r="W783" s="144">
        <f>U783*V783</f>
        <v>0</v>
      </c>
      <c r="X783" s="144">
        <f t="shared" ref="X783:X796" si="407">V783*U783</f>
        <v>0</v>
      </c>
      <c r="Y783" s="145">
        <f t="shared" ref="Y783:Y796" si="408">K783*V783</f>
        <v>0</v>
      </c>
      <c r="Z783" s="145">
        <f t="shared" ref="Z783:Z796" si="409">V783*L783</f>
        <v>0</v>
      </c>
      <c r="AA783" s="307"/>
      <c r="AB783" s="172">
        <v>0</v>
      </c>
      <c r="AC783" s="146"/>
      <c r="AD783" s="147"/>
      <c r="AE783" s="57"/>
      <c r="AF783" s="57"/>
      <c r="AG783" s="57"/>
      <c r="AH783" s="57"/>
      <c r="AI783" s="57"/>
      <c r="AJ783" s="57"/>
      <c r="AK783" s="57"/>
      <c r="AL783" s="57"/>
      <c r="AM783" s="57"/>
      <c r="AN783" s="57"/>
      <c r="AO783" s="57"/>
      <c r="AP783" s="57"/>
      <c r="AQ783" s="57"/>
      <c r="AR783" s="57"/>
      <c r="AS783" s="57"/>
      <c r="AT783" s="57"/>
      <c r="AU783" s="57"/>
      <c r="AV783" s="57"/>
      <c r="AW783" s="57"/>
      <c r="AX783" s="57"/>
      <c r="AY783" s="57"/>
      <c r="AZ783" s="57"/>
      <c r="BA783" s="57"/>
      <c r="BB783" s="57"/>
      <c r="BC783" s="57"/>
      <c r="BD783" s="57"/>
      <c r="BE783" s="57"/>
    </row>
    <row r="784" spans="1:57" ht="24.75" hidden="1" customHeight="1">
      <c r="A784" s="57"/>
      <c r="B784" s="206"/>
      <c r="C784" s="207" t="s">
        <v>679</v>
      </c>
      <c r="D784" s="208"/>
      <c r="E784" s="297"/>
      <c r="F784" s="297"/>
      <c r="G784" s="297"/>
      <c r="H784" s="297"/>
      <c r="I784" s="297"/>
      <c r="J784" s="297"/>
      <c r="K784" s="297"/>
      <c r="L784" s="297"/>
      <c r="M784" s="297"/>
      <c r="N784" s="297"/>
      <c r="O784" s="41"/>
      <c r="P784" s="49"/>
      <c r="Q784" s="297"/>
      <c r="R784" s="299"/>
      <c r="S784" s="299"/>
      <c r="T784" s="50"/>
      <c r="U784" s="50"/>
      <c r="V784" s="9">
        <v>0</v>
      </c>
      <c r="W784" s="9"/>
      <c r="X784" s="144">
        <f t="shared" si="407"/>
        <v>0</v>
      </c>
      <c r="Y784" s="145">
        <f t="shared" si="408"/>
        <v>0</v>
      </c>
      <c r="Z784" s="145">
        <f t="shared" si="409"/>
        <v>0</v>
      </c>
      <c r="AA784" s="211"/>
      <c r="AB784" s="146">
        <v>0</v>
      </c>
      <c r="AC784" s="146"/>
      <c r="AD784" s="147"/>
      <c r="AE784" s="57"/>
      <c r="AF784" s="57"/>
      <c r="AG784" s="57"/>
      <c r="AH784" s="57"/>
      <c r="AI784" s="57"/>
      <c r="AJ784" s="57"/>
      <c r="AK784" s="57"/>
      <c r="AL784" s="57"/>
      <c r="AM784" s="57"/>
      <c r="AN784" s="57"/>
      <c r="AO784" s="57"/>
      <c r="AP784" s="57"/>
      <c r="AQ784" s="57"/>
      <c r="AR784" s="57"/>
      <c r="AS784" s="57"/>
      <c r="AT784" s="57"/>
      <c r="AU784" s="57"/>
      <c r="AV784" s="57"/>
      <c r="AW784" s="57"/>
      <c r="AX784" s="57"/>
      <c r="AY784" s="57"/>
      <c r="AZ784" s="57"/>
      <c r="BA784" s="57"/>
      <c r="BB784" s="57"/>
      <c r="BC784" s="57"/>
      <c r="BD784" s="57"/>
      <c r="BE784" s="57"/>
    </row>
    <row r="785" spans="1:57" ht="24.75" hidden="1" customHeight="1">
      <c r="A785" s="57"/>
      <c r="B785" s="141" t="s">
        <v>828</v>
      </c>
      <c r="C785" s="141" t="s">
        <v>829</v>
      </c>
      <c r="D785" s="162"/>
      <c r="E785" s="33" t="s">
        <v>108</v>
      </c>
      <c r="F785" s="33" t="s">
        <v>380</v>
      </c>
      <c r="G785" s="33">
        <v>1</v>
      </c>
      <c r="H785" s="33" t="s">
        <v>26</v>
      </c>
      <c r="I785" s="33" t="s">
        <v>741</v>
      </c>
      <c r="J785" s="33"/>
      <c r="K785" s="33">
        <v>18</v>
      </c>
      <c r="L785" s="33">
        <v>4.2999999999999997E-2</v>
      </c>
      <c r="M785" s="33">
        <v>24</v>
      </c>
      <c r="N785" s="33"/>
      <c r="O785" s="41"/>
      <c r="P785" s="37"/>
      <c r="Q785" s="38" t="s">
        <v>20</v>
      </c>
      <c r="R785" s="34">
        <v>380.17</v>
      </c>
      <c r="S785" s="35">
        <f>R785*M785</f>
        <v>9124.08</v>
      </c>
      <c r="T785" s="36">
        <f>R785*(1-$C$13)</f>
        <v>380.17</v>
      </c>
      <c r="U785" s="36">
        <f>S785*(1-$C$13)</f>
        <v>9124.08</v>
      </c>
      <c r="V785" s="143">
        <v>0</v>
      </c>
      <c r="W785" s="144">
        <f>U785*V785</f>
        <v>0</v>
      </c>
      <c r="X785" s="144">
        <f t="shared" si="407"/>
        <v>0</v>
      </c>
      <c r="Y785" s="145">
        <f t="shared" si="408"/>
        <v>0</v>
      </c>
      <c r="Z785" s="145">
        <f t="shared" si="409"/>
        <v>0</v>
      </c>
      <c r="AA785" s="211"/>
      <c r="AB785" s="146">
        <v>0</v>
      </c>
      <c r="AC785" s="146"/>
      <c r="AD785" s="147"/>
      <c r="AE785" s="57"/>
      <c r="AF785" s="57"/>
      <c r="AG785" s="57"/>
      <c r="AH785" s="57"/>
      <c r="AI785" s="57"/>
      <c r="AJ785" s="57"/>
      <c r="AK785" s="57"/>
      <c r="AL785" s="57"/>
      <c r="AM785" s="57"/>
      <c r="AN785" s="57"/>
      <c r="AO785" s="57"/>
      <c r="AP785" s="57"/>
      <c r="AQ785" s="57"/>
      <c r="AR785" s="57"/>
      <c r="AS785" s="57"/>
      <c r="AT785" s="57"/>
      <c r="AU785" s="57"/>
      <c r="AV785" s="57"/>
      <c r="AW785" s="57"/>
      <c r="AX785" s="57"/>
      <c r="AY785" s="57"/>
      <c r="AZ785" s="57"/>
      <c r="BA785" s="57"/>
      <c r="BB785" s="57"/>
      <c r="BC785" s="57"/>
      <c r="BD785" s="57"/>
      <c r="BE785" s="57"/>
    </row>
    <row r="786" spans="1:57" ht="24.75" hidden="1" customHeight="1">
      <c r="A786" s="57"/>
      <c r="B786" s="206"/>
      <c r="C786" s="207" t="s">
        <v>830</v>
      </c>
      <c r="D786" s="208"/>
      <c r="E786" s="297"/>
      <c r="F786" s="297"/>
      <c r="G786" s="297"/>
      <c r="H786" s="297"/>
      <c r="I786" s="297"/>
      <c r="J786" s="297"/>
      <c r="K786" s="297"/>
      <c r="L786" s="297"/>
      <c r="M786" s="297"/>
      <c r="N786" s="297"/>
      <c r="O786" s="41"/>
      <c r="P786" s="49"/>
      <c r="Q786" s="297"/>
      <c r="R786" s="299"/>
      <c r="S786" s="299"/>
      <c r="T786" s="50"/>
      <c r="U786" s="50"/>
      <c r="V786" s="9">
        <v>0</v>
      </c>
      <c r="W786" s="9"/>
      <c r="X786" s="144">
        <f t="shared" si="407"/>
        <v>0</v>
      </c>
      <c r="Y786" s="145">
        <f t="shared" si="408"/>
        <v>0</v>
      </c>
      <c r="Z786" s="145">
        <f t="shared" si="409"/>
        <v>0</v>
      </c>
      <c r="AA786" s="219"/>
      <c r="AB786" s="146">
        <v>0</v>
      </c>
      <c r="AC786" s="146"/>
      <c r="AD786" s="147"/>
      <c r="AE786" s="57"/>
      <c r="AF786" s="57"/>
      <c r="AG786" s="57"/>
      <c r="AH786" s="57"/>
      <c r="AI786" s="57"/>
      <c r="AJ786" s="57"/>
      <c r="AK786" s="57"/>
      <c r="AL786" s="57"/>
      <c r="AM786" s="57"/>
      <c r="AN786" s="57"/>
      <c r="AO786" s="57"/>
      <c r="AP786" s="57"/>
      <c r="AQ786" s="57"/>
      <c r="AR786" s="57"/>
      <c r="AS786" s="57"/>
      <c r="AT786" s="57"/>
      <c r="AU786" s="57"/>
      <c r="AV786" s="57"/>
      <c r="AW786" s="57"/>
      <c r="AX786" s="57"/>
      <c r="AY786" s="57"/>
      <c r="AZ786" s="57"/>
      <c r="BA786" s="57"/>
      <c r="BB786" s="57"/>
      <c r="BC786" s="57"/>
      <c r="BD786" s="57"/>
      <c r="BE786" s="57"/>
    </row>
    <row r="787" spans="1:57" ht="24.75" hidden="1" customHeight="1">
      <c r="A787" s="57"/>
      <c r="B787" s="141" t="s">
        <v>831</v>
      </c>
      <c r="C787" s="141" t="s">
        <v>832</v>
      </c>
      <c r="D787" s="162"/>
      <c r="E787" s="33" t="s">
        <v>108</v>
      </c>
      <c r="F787" s="33" t="s">
        <v>380</v>
      </c>
      <c r="G787" s="33">
        <v>1</v>
      </c>
      <c r="H787" s="33" t="s">
        <v>26</v>
      </c>
      <c r="I787" s="33" t="s">
        <v>741</v>
      </c>
      <c r="J787" s="33"/>
      <c r="K787" s="33">
        <v>18</v>
      </c>
      <c r="L787" s="33">
        <v>4.2999999999999997E-2</v>
      </c>
      <c r="M787" s="33">
        <v>24</v>
      </c>
      <c r="N787" s="33"/>
      <c r="O787" s="41"/>
      <c r="P787" s="37"/>
      <c r="Q787" s="38" t="s">
        <v>20</v>
      </c>
      <c r="R787" s="34">
        <v>380.17</v>
      </c>
      <c r="S787" s="35">
        <f>R787*M787</f>
        <v>9124.08</v>
      </c>
      <c r="T787" s="36">
        <f t="shared" ref="T787:U789" si="410">R787*(1-$C$13)</f>
        <v>380.17</v>
      </c>
      <c r="U787" s="36">
        <f t="shared" si="410"/>
        <v>9124.08</v>
      </c>
      <c r="V787" s="143">
        <v>0</v>
      </c>
      <c r="W787" s="144">
        <f>U787*V787</f>
        <v>0</v>
      </c>
      <c r="X787" s="144">
        <f t="shared" si="407"/>
        <v>0</v>
      </c>
      <c r="Y787" s="145">
        <f t="shared" si="408"/>
        <v>0</v>
      </c>
      <c r="Z787" s="145">
        <f t="shared" si="409"/>
        <v>0</v>
      </c>
      <c r="AA787" s="211"/>
      <c r="AB787" s="146">
        <v>0</v>
      </c>
      <c r="AC787" s="146"/>
      <c r="AD787" s="147"/>
      <c r="AE787" s="57"/>
      <c r="AF787" s="57"/>
      <c r="AG787" s="57"/>
      <c r="AH787" s="57"/>
      <c r="AI787" s="57"/>
      <c r="AJ787" s="57"/>
      <c r="AK787" s="57"/>
      <c r="AL787" s="57"/>
      <c r="AM787" s="57"/>
      <c r="AN787" s="57"/>
      <c r="AO787" s="57"/>
      <c r="AP787" s="57"/>
      <c r="AQ787" s="57"/>
      <c r="AR787" s="57"/>
      <c r="AS787" s="57"/>
      <c r="AT787" s="57"/>
      <c r="AU787" s="57"/>
      <c r="AV787" s="57"/>
      <c r="AW787" s="57"/>
      <c r="AX787" s="57"/>
      <c r="AY787" s="57"/>
      <c r="AZ787" s="57"/>
      <c r="BA787" s="57"/>
      <c r="BB787" s="57"/>
      <c r="BC787" s="57"/>
      <c r="BD787" s="57"/>
      <c r="BE787" s="57"/>
    </row>
    <row r="788" spans="1:57" ht="24.75" hidden="1" customHeight="1">
      <c r="A788" s="57"/>
      <c r="B788" s="141" t="s">
        <v>833</v>
      </c>
      <c r="C788" s="141" t="s">
        <v>834</v>
      </c>
      <c r="D788" s="162"/>
      <c r="E788" s="33" t="s">
        <v>108</v>
      </c>
      <c r="F788" s="33" t="s">
        <v>380</v>
      </c>
      <c r="G788" s="33">
        <v>1</v>
      </c>
      <c r="H788" s="33" t="s">
        <v>26</v>
      </c>
      <c r="I788" s="33" t="s">
        <v>741</v>
      </c>
      <c r="J788" s="33"/>
      <c r="K788" s="33">
        <v>18</v>
      </c>
      <c r="L788" s="33">
        <v>4.2999999999999997E-2</v>
      </c>
      <c r="M788" s="33">
        <v>24</v>
      </c>
      <c r="N788" s="33"/>
      <c r="O788" s="41"/>
      <c r="P788" s="37"/>
      <c r="Q788" s="38" t="s">
        <v>20</v>
      </c>
      <c r="R788" s="34">
        <v>380.17</v>
      </c>
      <c r="S788" s="35">
        <f>R788*M788</f>
        <v>9124.08</v>
      </c>
      <c r="T788" s="36">
        <f t="shared" si="410"/>
        <v>380.17</v>
      </c>
      <c r="U788" s="36">
        <f t="shared" si="410"/>
        <v>9124.08</v>
      </c>
      <c r="V788" s="143">
        <v>0</v>
      </c>
      <c r="W788" s="144">
        <f>U788*V788</f>
        <v>0</v>
      </c>
      <c r="X788" s="144">
        <f t="shared" si="407"/>
        <v>0</v>
      </c>
      <c r="Y788" s="145">
        <f t="shared" si="408"/>
        <v>0</v>
      </c>
      <c r="Z788" s="145">
        <f t="shared" si="409"/>
        <v>0</v>
      </c>
      <c r="AA788" s="211"/>
      <c r="AB788" s="146">
        <v>0</v>
      </c>
      <c r="AC788" s="146"/>
      <c r="AD788" s="147"/>
      <c r="AE788" s="57"/>
      <c r="AF788" s="57"/>
      <c r="AG788" s="57"/>
      <c r="AH788" s="57"/>
      <c r="AI788" s="57"/>
      <c r="AJ788" s="57"/>
      <c r="AK788" s="57"/>
      <c r="AL788" s="57"/>
      <c r="AM788" s="57"/>
      <c r="AN788" s="57"/>
      <c r="AO788" s="57"/>
      <c r="AP788" s="57"/>
      <c r="AQ788" s="57"/>
      <c r="AR788" s="57"/>
      <c r="AS788" s="57"/>
      <c r="AT788" s="57"/>
      <c r="AU788" s="57"/>
      <c r="AV788" s="57"/>
      <c r="AW788" s="57"/>
      <c r="AX788" s="57"/>
      <c r="AY788" s="57"/>
      <c r="AZ788" s="57"/>
      <c r="BA788" s="57"/>
      <c r="BB788" s="57"/>
      <c r="BC788" s="57"/>
      <c r="BD788" s="57"/>
      <c r="BE788" s="57"/>
    </row>
    <row r="789" spans="1:57" ht="24.75" hidden="1" customHeight="1">
      <c r="A789" s="57"/>
      <c r="B789" s="141" t="s">
        <v>835</v>
      </c>
      <c r="C789" s="141" t="s">
        <v>836</v>
      </c>
      <c r="D789" s="162"/>
      <c r="E789" s="33" t="s">
        <v>108</v>
      </c>
      <c r="F789" s="33" t="s">
        <v>380</v>
      </c>
      <c r="G789" s="33">
        <v>1</v>
      </c>
      <c r="H789" s="33" t="s">
        <v>26</v>
      </c>
      <c r="I789" s="33" t="s">
        <v>741</v>
      </c>
      <c r="J789" s="33"/>
      <c r="K789" s="33">
        <v>18</v>
      </c>
      <c r="L789" s="33">
        <v>4.2999999999999997E-2</v>
      </c>
      <c r="M789" s="33">
        <v>24</v>
      </c>
      <c r="N789" s="33"/>
      <c r="O789" s="41"/>
      <c r="P789" s="37"/>
      <c r="Q789" s="38" t="s">
        <v>20</v>
      </c>
      <c r="R789" s="34">
        <v>380.17</v>
      </c>
      <c r="S789" s="35">
        <f>R789*M789</f>
        <v>9124.08</v>
      </c>
      <c r="T789" s="36">
        <f t="shared" si="410"/>
        <v>380.17</v>
      </c>
      <c r="U789" s="36">
        <f t="shared" si="410"/>
        <v>9124.08</v>
      </c>
      <c r="V789" s="143">
        <v>0</v>
      </c>
      <c r="W789" s="144">
        <f>U789*V789</f>
        <v>0</v>
      </c>
      <c r="X789" s="144">
        <f t="shared" si="407"/>
        <v>0</v>
      </c>
      <c r="Y789" s="145">
        <f t="shared" si="408"/>
        <v>0</v>
      </c>
      <c r="Z789" s="145">
        <f t="shared" si="409"/>
        <v>0</v>
      </c>
      <c r="AA789" s="211"/>
      <c r="AB789" s="146">
        <v>0</v>
      </c>
      <c r="AC789" s="146"/>
      <c r="AD789" s="147"/>
      <c r="AE789" s="57"/>
      <c r="AF789" s="57"/>
      <c r="AG789" s="57"/>
      <c r="AH789" s="57"/>
      <c r="AI789" s="57"/>
      <c r="AJ789" s="57"/>
      <c r="AK789" s="57"/>
      <c r="AL789" s="57"/>
      <c r="AM789" s="57"/>
      <c r="AN789" s="57"/>
      <c r="AO789" s="57"/>
      <c r="AP789" s="57"/>
      <c r="AQ789" s="57"/>
      <c r="AR789" s="57"/>
      <c r="AS789" s="57"/>
      <c r="AT789" s="57"/>
      <c r="AU789" s="57"/>
      <c r="AV789" s="57"/>
      <c r="AW789" s="57"/>
      <c r="AX789" s="57"/>
      <c r="AY789" s="57"/>
      <c r="AZ789" s="57"/>
      <c r="BA789" s="57"/>
      <c r="BB789" s="57"/>
      <c r="BC789" s="57"/>
      <c r="BD789" s="57"/>
      <c r="BE789" s="57"/>
    </row>
    <row r="790" spans="1:57" ht="24.75" hidden="1" customHeight="1">
      <c r="A790" s="57"/>
      <c r="B790" s="206"/>
      <c r="C790" s="207" t="s">
        <v>691</v>
      </c>
      <c r="D790" s="208"/>
      <c r="E790" s="297"/>
      <c r="F790" s="297"/>
      <c r="G790" s="297"/>
      <c r="H790" s="297"/>
      <c r="I790" s="297"/>
      <c r="J790" s="297"/>
      <c r="K790" s="297"/>
      <c r="L790" s="297"/>
      <c r="M790" s="297"/>
      <c r="N790" s="297"/>
      <c r="O790" s="41"/>
      <c r="P790" s="49"/>
      <c r="Q790" s="297"/>
      <c r="R790" s="299"/>
      <c r="S790" s="299"/>
      <c r="T790" s="50"/>
      <c r="U790" s="50"/>
      <c r="V790" s="9">
        <v>0</v>
      </c>
      <c r="W790" s="9"/>
      <c r="X790" s="144">
        <f t="shared" si="407"/>
        <v>0</v>
      </c>
      <c r="Y790" s="145">
        <f t="shared" si="408"/>
        <v>0</v>
      </c>
      <c r="Z790" s="145">
        <f t="shared" si="409"/>
        <v>0</v>
      </c>
      <c r="AA790" s="211"/>
      <c r="AB790" s="146">
        <v>0</v>
      </c>
      <c r="AC790" s="146"/>
      <c r="AD790" s="147"/>
      <c r="AE790" s="57"/>
      <c r="AF790" s="57"/>
      <c r="AG790" s="57"/>
      <c r="AH790" s="57"/>
      <c r="AI790" s="57"/>
      <c r="AJ790" s="57"/>
      <c r="AK790" s="57"/>
      <c r="AL790" s="57"/>
      <c r="AM790" s="57"/>
      <c r="AN790" s="57"/>
      <c r="AO790" s="57"/>
      <c r="AP790" s="57"/>
      <c r="AQ790" s="57"/>
      <c r="AR790" s="57"/>
      <c r="AS790" s="57"/>
      <c r="AT790" s="57"/>
      <c r="AU790" s="57"/>
      <c r="AV790" s="57"/>
      <c r="AW790" s="57"/>
      <c r="AX790" s="57"/>
      <c r="AY790" s="57"/>
      <c r="AZ790" s="57"/>
      <c r="BA790" s="57"/>
      <c r="BB790" s="57"/>
      <c r="BC790" s="57"/>
      <c r="BD790" s="57"/>
      <c r="BE790" s="57"/>
    </row>
    <row r="791" spans="1:57" ht="24.75" hidden="1" customHeight="1">
      <c r="A791" s="57"/>
      <c r="B791" s="141" t="s">
        <v>837</v>
      </c>
      <c r="C791" s="141" t="s">
        <v>838</v>
      </c>
      <c r="D791" s="162"/>
      <c r="E791" s="33" t="s">
        <v>108</v>
      </c>
      <c r="F791" s="33" t="s">
        <v>380</v>
      </c>
      <c r="G791" s="33">
        <v>1</v>
      </c>
      <c r="H791" s="33" t="s">
        <v>26</v>
      </c>
      <c r="I791" s="33" t="s">
        <v>741</v>
      </c>
      <c r="J791" s="33"/>
      <c r="K791" s="33">
        <v>18</v>
      </c>
      <c r="L791" s="33">
        <v>4.2999999999999997E-2</v>
      </c>
      <c r="M791" s="33">
        <v>24</v>
      </c>
      <c r="N791" s="33"/>
      <c r="O791" s="41"/>
      <c r="P791" s="37"/>
      <c r="Q791" s="38" t="s">
        <v>20</v>
      </c>
      <c r="R791" s="34">
        <v>380.17</v>
      </c>
      <c r="S791" s="35">
        <f>R791*M791</f>
        <v>9124.08</v>
      </c>
      <c r="T791" s="36">
        <f>R791*(1-$C$13)</f>
        <v>380.17</v>
      </c>
      <c r="U791" s="36">
        <f>S791*(1-$C$13)</f>
        <v>9124.08</v>
      </c>
      <c r="V791" s="143">
        <v>0</v>
      </c>
      <c r="W791" s="144">
        <f>U791*V791</f>
        <v>0</v>
      </c>
      <c r="X791" s="144">
        <f t="shared" si="407"/>
        <v>0</v>
      </c>
      <c r="Y791" s="145">
        <f t="shared" si="408"/>
        <v>0</v>
      </c>
      <c r="Z791" s="145">
        <f t="shared" si="409"/>
        <v>0</v>
      </c>
      <c r="AA791" s="211"/>
      <c r="AB791" s="146">
        <v>0</v>
      </c>
      <c r="AC791" s="146"/>
      <c r="AD791" s="147"/>
      <c r="AE791" s="57"/>
      <c r="AF791" s="57"/>
      <c r="AG791" s="57"/>
      <c r="AH791" s="57"/>
      <c r="AI791" s="57"/>
      <c r="AJ791" s="57"/>
      <c r="AK791" s="57"/>
      <c r="AL791" s="57"/>
      <c r="AM791" s="57"/>
      <c r="AN791" s="57"/>
      <c r="AO791" s="57"/>
      <c r="AP791" s="57"/>
      <c r="AQ791" s="57"/>
      <c r="AR791" s="57"/>
      <c r="AS791" s="57"/>
      <c r="AT791" s="57"/>
      <c r="AU791" s="57"/>
      <c r="AV791" s="57"/>
      <c r="AW791" s="57"/>
      <c r="AX791" s="57"/>
      <c r="AY791" s="57"/>
      <c r="AZ791" s="57"/>
      <c r="BA791" s="57"/>
      <c r="BB791" s="57"/>
      <c r="BC791" s="57"/>
      <c r="BD791" s="57"/>
      <c r="BE791" s="57"/>
    </row>
    <row r="792" spans="1:57" ht="24.75" hidden="1" customHeight="1">
      <c r="A792" s="57"/>
      <c r="B792" s="141" t="s">
        <v>839</v>
      </c>
      <c r="C792" s="141" t="s">
        <v>840</v>
      </c>
      <c r="D792" s="162"/>
      <c r="E792" s="33" t="s">
        <v>108</v>
      </c>
      <c r="F792" s="33" t="s">
        <v>380</v>
      </c>
      <c r="G792" s="33">
        <v>1</v>
      </c>
      <c r="H792" s="33" t="s">
        <v>26</v>
      </c>
      <c r="I792" s="33" t="s">
        <v>741</v>
      </c>
      <c r="J792" s="33"/>
      <c r="K792" s="33">
        <v>18</v>
      </c>
      <c r="L792" s="33">
        <v>4.2999999999999997E-2</v>
      </c>
      <c r="M792" s="33">
        <v>24</v>
      </c>
      <c r="N792" s="33"/>
      <c r="O792" s="41"/>
      <c r="P792" s="37"/>
      <c r="Q792" s="38" t="s">
        <v>20</v>
      </c>
      <c r="R792" s="34">
        <v>461.16</v>
      </c>
      <c r="S792" s="35">
        <f>R792*M792</f>
        <v>11067.84</v>
      </c>
      <c r="T792" s="36">
        <f>R792*(1-$C$13)</f>
        <v>461.16</v>
      </c>
      <c r="U792" s="36">
        <f>S792*(1-$C$13)</f>
        <v>11067.84</v>
      </c>
      <c r="V792" s="143">
        <v>0</v>
      </c>
      <c r="W792" s="144">
        <f>U792*V792</f>
        <v>0</v>
      </c>
      <c r="X792" s="144">
        <f t="shared" si="407"/>
        <v>0</v>
      </c>
      <c r="Y792" s="145">
        <f t="shared" si="408"/>
        <v>0</v>
      </c>
      <c r="Z792" s="145">
        <f t="shared" si="409"/>
        <v>0</v>
      </c>
      <c r="AA792" s="211"/>
      <c r="AB792" s="146">
        <v>0</v>
      </c>
      <c r="AC792" s="146"/>
      <c r="AD792" s="147"/>
      <c r="AE792" s="57"/>
      <c r="AF792" s="57"/>
      <c r="AG792" s="57"/>
      <c r="AH792" s="57"/>
      <c r="AI792" s="57"/>
      <c r="AJ792" s="57"/>
      <c r="AK792" s="57"/>
      <c r="AL792" s="57"/>
      <c r="AM792" s="57"/>
      <c r="AN792" s="57"/>
      <c r="AO792" s="57"/>
      <c r="AP792" s="57"/>
      <c r="AQ792" s="57"/>
      <c r="AR792" s="57"/>
      <c r="AS792" s="57"/>
      <c r="AT792" s="57"/>
      <c r="AU792" s="57"/>
      <c r="AV792" s="57"/>
      <c r="AW792" s="57"/>
      <c r="AX792" s="57"/>
      <c r="AY792" s="57"/>
      <c r="AZ792" s="57"/>
      <c r="BA792" s="57"/>
      <c r="BB792" s="57"/>
      <c r="BC792" s="57"/>
      <c r="BD792" s="57"/>
      <c r="BE792" s="57"/>
    </row>
    <row r="793" spans="1:57" ht="24.75" hidden="1" customHeight="1">
      <c r="A793" s="57"/>
      <c r="B793" s="206"/>
      <c r="C793" s="207" t="s">
        <v>841</v>
      </c>
      <c r="D793" s="208"/>
      <c r="E793" s="297"/>
      <c r="F793" s="297"/>
      <c r="G793" s="297"/>
      <c r="H793" s="297"/>
      <c r="I793" s="297"/>
      <c r="J793" s="297"/>
      <c r="K793" s="297"/>
      <c r="L793" s="297"/>
      <c r="M793" s="297"/>
      <c r="N793" s="297"/>
      <c r="O793" s="41"/>
      <c r="P793" s="49"/>
      <c r="Q793" s="297"/>
      <c r="R793" s="299"/>
      <c r="S793" s="299"/>
      <c r="T793" s="50"/>
      <c r="U793" s="50"/>
      <c r="V793" s="9">
        <v>0</v>
      </c>
      <c r="W793" s="9"/>
      <c r="X793" s="144">
        <f t="shared" si="407"/>
        <v>0</v>
      </c>
      <c r="Y793" s="145">
        <f t="shared" si="408"/>
        <v>0</v>
      </c>
      <c r="Z793" s="145">
        <f t="shared" si="409"/>
        <v>0</v>
      </c>
      <c r="AA793" s="307"/>
      <c r="AB793" s="172">
        <v>0</v>
      </c>
      <c r="AC793" s="146"/>
      <c r="AD793" s="147"/>
      <c r="AE793" s="57"/>
      <c r="AF793" s="57"/>
      <c r="AG793" s="57"/>
      <c r="AH793" s="57"/>
      <c r="AI793" s="57"/>
      <c r="AJ793" s="57"/>
      <c r="AK793" s="57"/>
      <c r="AL793" s="57"/>
      <c r="AM793" s="57"/>
      <c r="AN793" s="57"/>
      <c r="AO793" s="57"/>
      <c r="AP793" s="57"/>
      <c r="AQ793" s="57"/>
      <c r="AR793" s="57"/>
      <c r="AS793" s="57"/>
      <c r="AT793" s="57"/>
      <c r="AU793" s="57"/>
      <c r="AV793" s="57"/>
      <c r="AW793" s="57"/>
      <c r="AX793" s="57"/>
      <c r="AY793" s="57"/>
      <c r="AZ793" s="57"/>
      <c r="BA793" s="57"/>
      <c r="BB793" s="57"/>
      <c r="BC793" s="57"/>
      <c r="BD793" s="57"/>
      <c r="BE793" s="57"/>
    </row>
    <row r="794" spans="1:57" ht="24.75" hidden="1" customHeight="1">
      <c r="A794" s="57"/>
      <c r="B794" s="141" t="s">
        <v>842</v>
      </c>
      <c r="C794" s="141" t="s">
        <v>843</v>
      </c>
      <c r="D794" s="162"/>
      <c r="E794" s="33" t="s">
        <v>108</v>
      </c>
      <c r="F794" s="33" t="s">
        <v>380</v>
      </c>
      <c r="G794" s="33">
        <v>1</v>
      </c>
      <c r="H794" s="33" t="s">
        <v>26</v>
      </c>
      <c r="I794" s="33" t="s">
        <v>741</v>
      </c>
      <c r="J794" s="33"/>
      <c r="K794" s="33">
        <v>18</v>
      </c>
      <c r="L794" s="33">
        <v>4.2999999999999997E-2</v>
      </c>
      <c r="M794" s="33">
        <v>24</v>
      </c>
      <c r="N794" s="33"/>
      <c r="O794" s="41"/>
      <c r="P794" s="37"/>
      <c r="Q794" s="38" t="s">
        <v>20</v>
      </c>
      <c r="R794" s="34">
        <v>380.17</v>
      </c>
      <c r="S794" s="35">
        <f>R794*M794</f>
        <v>9124.08</v>
      </c>
      <c r="T794" s="36">
        <f t="shared" ref="T794:U796" si="411">R794*(1-$C$13)</f>
        <v>380.17</v>
      </c>
      <c r="U794" s="36">
        <f t="shared" si="411"/>
        <v>9124.08</v>
      </c>
      <c r="V794" s="143">
        <v>0</v>
      </c>
      <c r="W794" s="144">
        <f>U794*V794</f>
        <v>0</v>
      </c>
      <c r="X794" s="144">
        <f t="shared" si="407"/>
        <v>0</v>
      </c>
      <c r="Y794" s="145">
        <f t="shared" si="408"/>
        <v>0</v>
      </c>
      <c r="Z794" s="145">
        <f t="shared" si="409"/>
        <v>0</v>
      </c>
      <c r="AA794" s="211"/>
      <c r="AB794" s="146">
        <v>0</v>
      </c>
      <c r="AC794" s="146"/>
      <c r="AD794" s="147"/>
      <c r="AE794" s="57"/>
      <c r="AF794" s="57"/>
      <c r="AG794" s="57"/>
      <c r="AH794" s="57"/>
      <c r="AI794" s="57"/>
      <c r="AJ794" s="57"/>
      <c r="AK794" s="57"/>
      <c r="AL794" s="57"/>
      <c r="AM794" s="57"/>
      <c r="AN794" s="57"/>
      <c r="AO794" s="57"/>
      <c r="AP794" s="57"/>
      <c r="AQ794" s="57"/>
      <c r="AR794" s="57"/>
      <c r="AS794" s="57"/>
      <c r="AT794" s="57"/>
      <c r="AU794" s="57"/>
      <c r="AV794" s="57"/>
      <c r="AW794" s="57"/>
      <c r="AX794" s="57"/>
      <c r="AY794" s="57"/>
      <c r="AZ794" s="57"/>
      <c r="BA794" s="57"/>
      <c r="BB794" s="57"/>
      <c r="BC794" s="57"/>
      <c r="BD794" s="57"/>
      <c r="BE794" s="57"/>
    </row>
    <row r="795" spans="1:57" ht="24.75" hidden="1" customHeight="1">
      <c r="A795" s="57"/>
      <c r="B795" s="141" t="s">
        <v>844</v>
      </c>
      <c r="C795" s="141" t="s">
        <v>845</v>
      </c>
      <c r="D795" s="162"/>
      <c r="E795" s="33" t="s">
        <v>108</v>
      </c>
      <c r="F795" s="33" t="s">
        <v>380</v>
      </c>
      <c r="G795" s="33">
        <v>1</v>
      </c>
      <c r="H795" s="33" t="s">
        <v>26</v>
      </c>
      <c r="I795" s="33" t="s">
        <v>741</v>
      </c>
      <c r="J795" s="33"/>
      <c r="K795" s="33">
        <v>18</v>
      </c>
      <c r="L795" s="33">
        <v>4.2999999999999997E-2</v>
      </c>
      <c r="M795" s="33">
        <v>24</v>
      </c>
      <c r="N795" s="33"/>
      <c r="O795" s="41"/>
      <c r="P795" s="37"/>
      <c r="Q795" s="38" t="s">
        <v>20</v>
      </c>
      <c r="R795" s="34">
        <v>380.17</v>
      </c>
      <c r="S795" s="35">
        <f>R795*M795</f>
        <v>9124.08</v>
      </c>
      <c r="T795" s="36">
        <f t="shared" si="411"/>
        <v>380.17</v>
      </c>
      <c r="U795" s="36">
        <f t="shared" si="411"/>
        <v>9124.08</v>
      </c>
      <c r="V795" s="143">
        <v>0</v>
      </c>
      <c r="W795" s="144">
        <f>U795*V795</f>
        <v>0</v>
      </c>
      <c r="X795" s="144">
        <f t="shared" si="407"/>
        <v>0</v>
      </c>
      <c r="Y795" s="145">
        <f t="shared" si="408"/>
        <v>0</v>
      </c>
      <c r="Z795" s="145">
        <f t="shared" si="409"/>
        <v>0</v>
      </c>
      <c r="AA795" s="211"/>
      <c r="AB795" s="146">
        <v>0</v>
      </c>
      <c r="AC795" s="146"/>
      <c r="AD795" s="147"/>
      <c r="AE795" s="57"/>
      <c r="AF795" s="57"/>
      <c r="AG795" s="57"/>
      <c r="AH795" s="57"/>
      <c r="AI795" s="57"/>
      <c r="AJ795" s="57"/>
      <c r="AK795" s="57"/>
      <c r="AL795" s="57"/>
      <c r="AM795" s="57"/>
      <c r="AN795" s="57"/>
      <c r="AO795" s="57"/>
      <c r="AP795" s="57"/>
      <c r="AQ795" s="57"/>
      <c r="AR795" s="57"/>
      <c r="AS795" s="57"/>
      <c r="AT795" s="57"/>
      <c r="AU795" s="57"/>
      <c r="AV795" s="57"/>
      <c r="AW795" s="57"/>
      <c r="AX795" s="57"/>
      <c r="AY795" s="57"/>
      <c r="AZ795" s="57"/>
      <c r="BA795" s="57"/>
      <c r="BB795" s="57"/>
      <c r="BC795" s="57"/>
      <c r="BD795" s="57"/>
      <c r="BE795" s="57"/>
    </row>
    <row r="796" spans="1:57" ht="24.75" hidden="1" customHeight="1">
      <c r="A796" s="57"/>
      <c r="B796" s="141" t="s">
        <v>846</v>
      </c>
      <c r="C796" s="141" t="s">
        <v>847</v>
      </c>
      <c r="D796" s="162"/>
      <c r="E796" s="33" t="s">
        <v>108</v>
      </c>
      <c r="F796" s="33" t="s">
        <v>380</v>
      </c>
      <c r="G796" s="33">
        <v>1</v>
      </c>
      <c r="H796" s="33" t="s">
        <v>26</v>
      </c>
      <c r="I796" s="33" t="s">
        <v>741</v>
      </c>
      <c r="J796" s="33"/>
      <c r="K796" s="33">
        <v>18</v>
      </c>
      <c r="L796" s="33">
        <v>4.2999999999999997E-2</v>
      </c>
      <c r="M796" s="33">
        <v>24</v>
      </c>
      <c r="N796" s="33"/>
      <c r="O796" s="41"/>
      <c r="P796" s="37"/>
      <c r="Q796" s="38" t="s">
        <v>54</v>
      </c>
      <c r="R796" s="34">
        <v>461.16</v>
      </c>
      <c r="S796" s="35">
        <f>R796*M796</f>
        <v>11067.84</v>
      </c>
      <c r="T796" s="36">
        <f t="shared" si="411"/>
        <v>461.16</v>
      </c>
      <c r="U796" s="36">
        <f t="shared" si="411"/>
        <v>11067.84</v>
      </c>
      <c r="V796" s="143">
        <v>0</v>
      </c>
      <c r="W796" s="144">
        <f>U796*V796</f>
        <v>0</v>
      </c>
      <c r="X796" s="144">
        <f t="shared" si="407"/>
        <v>0</v>
      </c>
      <c r="Y796" s="145">
        <f t="shared" si="408"/>
        <v>0</v>
      </c>
      <c r="Z796" s="145">
        <f t="shared" si="409"/>
        <v>0</v>
      </c>
      <c r="AA796" s="219"/>
      <c r="AB796" s="146">
        <v>0</v>
      </c>
      <c r="AC796" s="146"/>
      <c r="AD796" s="147"/>
      <c r="AE796" s="57"/>
      <c r="AF796" s="57"/>
      <c r="AG796" s="57"/>
      <c r="AH796" s="57"/>
      <c r="AI796" s="57"/>
      <c r="AJ796" s="57"/>
      <c r="AK796" s="57"/>
      <c r="AL796" s="57"/>
      <c r="AM796" s="57"/>
      <c r="AN796" s="57"/>
      <c r="AO796" s="57"/>
      <c r="AP796" s="57"/>
      <c r="AQ796" s="57"/>
      <c r="AR796" s="57"/>
      <c r="AS796" s="57"/>
      <c r="AT796" s="57"/>
      <c r="AU796" s="57"/>
      <c r="AV796" s="57"/>
      <c r="AW796" s="57"/>
      <c r="AX796" s="57"/>
      <c r="AY796" s="57"/>
      <c r="AZ796" s="57"/>
      <c r="BA796" s="57"/>
      <c r="BB796" s="57"/>
      <c r="BC796" s="57"/>
      <c r="BD796" s="57"/>
      <c r="BE796" s="57"/>
    </row>
    <row r="797" spans="1:57" ht="24.75" customHeight="1">
      <c r="A797" s="57"/>
      <c r="B797" s="206"/>
      <c r="C797" s="207" t="s">
        <v>695</v>
      </c>
      <c r="D797" s="208"/>
      <c r="E797" s="297"/>
      <c r="F797" s="297"/>
      <c r="G797" s="297"/>
      <c r="H797" s="297"/>
      <c r="I797" s="297"/>
      <c r="J797" s="297"/>
      <c r="K797" s="297"/>
      <c r="L797" s="297"/>
      <c r="M797" s="297"/>
      <c r="N797" s="297"/>
      <c r="O797" s="297"/>
      <c r="P797" s="49"/>
      <c r="Q797" s="297"/>
      <c r="R797" s="299"/>
      <c r="S797" s="299"/>
      <c r="T797" s="50"/>
      <c r="U797" s="50"/>
      <c r="V797" s="9"/>
      <c r="W797" s="9"/>
      <c r="X797" s="9"/>
      <c r="Y797" s="9"/>
      <c r="Z797" s="9"/>
      <c r="AA797" s="211"/>
      <c r="AB797" s="146">
        <v>0</v>
      </c>
      <c r="AC797" s="146"/>
      <c r="AD797" s="146"/>
      <c r="AE797" s="146"/>
      <c r="AF797" s="146"/>
      <c r="AG797" s="146"/>
      <c r="AH797" s="146"/>
      <c r="AI797" s="146"/>
      <c r="AJ797" s="146"/>
      <c r="AK797" s="146"/>
      <c r="AL797" s="146"/>
      <c r="AM797" s="146"/>
      <c r="AN797" s="146"/>
      <c r="AO797" s="146"/>
      <c r="AP797" s="146"/>
      <c r="AQ797" s="146"/>
      <c r="AR797" s="146"/>
      <c r="AS797" s="146"/>
      <c r="AT797" s="146"/>
      <c r="AU797" s="146"/>
      <c r="AV797" s="146"/>
      <c r="AW797" s="146"/>
      <c r="AX797" s="146"/>
      <c r="AY797" s="146"/>
      <c r="AZ797" s="146"/>
      <c r="BA797" s="146"/>
      <c r="BB797" s="57"/>
      <c r="BC797" s="57"/>
      <c r="BD797" s="57"/>
      <c r="BE797" s="57"/>
    </row>
    <row r="798" spans="1:57" ht="24.75" hidden="1" customHeight="1">
      <c r="A798" s="57"/>
      <c r="B798" s="141" t="s">
        <v>848</v>
      </c>
      <c r="C798" s="141" t="s">
        <v>849</v>
      </c>
      <c r="D798" s="162"/>
      <c r="E798" s="33" t="s">
        <v>108</v>
      </c>
      <c r="F798" s="33" t="s">
        <v>380</v>
      </c>
      <c r="G798" s="33">
        <v>1</v>
      </c>
      <c r="H798" s="33" t="s">
        <v>26</v>
      </c>
      <c r="I798" s="33" t="s">
        <v>741</v>
      </c>
      <c r="J798" s="33"/>
      <c r="K798" s="33">
        <v>18</v>
      </c>
      <c r="L798" s="33">
        <v>4.2999999999999997E-2</v>
      </c>
      <c r="M798" s="33">
        <v>24</v>
      </c>
      <c r="N798" s="33"/>
      <c r="O798" s="33"/>
      <c r="P798" s="37"/>
      <c r="Q798" s="38" t="s">
        <v>20</v>
      </c>
      <c r="R798" s="34">
        <v>361.16</v>
      </c>
      <c r="S798" s="35">
        <f t="shared" ref="S798:S825" si="412">R798*M798</f>
        <v>8667.84</v>
      </c>
      <c r="T798" s="36">
        <f t="shared" ref="T798:T836" si="413">R798*(1-$C$13)</f>
        <v>361.16</v>
      </c>
      <c r="U798" s="36">
        <f t="shared" ref="U798:U836" si="414">S798*(1-$C$13)</f>
        <v>8667.84</v>
      </c>
      <c r="V798" s="143">
        <v>0</v>
      </c>
      <c r="W798" s="144">
        <f t="shared" ref="W798:W812" si="415">U798*V798</f>
        <v>0</v>
      </c>
      <c r="X798" s="144">
        <f t="shared" ref="X798:X812" si="416">V798*U798</f>
        <v>0</v>
      </c>
      <c r="Y798" s="145">
        <f t="shared" ref="Y798:Y812" si="417">K798*V798</f>
        <v>0</v>
      </c>
      <c r="Z798" s="145">
        <f t="shared" ref="Z798:Z812" si="418">V798*L798</f>
        <v>0</v>
      </c>
      <c r="AA798" s="211"/>
      <c r="AB798" s="146">
        <v>0</v>
      </c>
      <c r="AC798" s="146"/>
      <c r="AD798" s="147"/>
      <c r="AE798" s="57"/>
      <c r="AF798" s="57"/>
      <c r="AG798" s="57"/>
      <c r="AH798" s="57"/>
      <c r="AI798" s="57"/>
      <c r="AJ798" s="57"/>
      <c r="AK798" s="57"/>
      <c r="AL798" s="57"/>
      <c r="AM798" s="57"/>
      <c r="AN798" s="57"/>
      <c r="AO798" s="57"/>
      <c r="AP798" s="57"/>
      <c r="AQ798" s="57"/>
      <c r="AR798" s="57"/>
      <c r="AS798" s="57"/>
      <c r="AT798" s="57"/>
      <c r="AU798" s="57"/>
      <c r="AV798" s="57"/>
      <c r="AW798" s="57"/>
      <c r="AX798" s="57"/>
      <c r="AY798" s="57"/>
      <c r="AZ798" s="57"/>
      <c r="BA798" s="57"/>
      <c r="BB798" s="57"/>
      <c r="BC798" s="57"/>
      <c r="BD798" s="57"/>
      <c r="BE798" s="57"/>
    </row>
    <row r="799" spans="1:57" ht="24.75" hidden="1" customHeight="1">
      <c r="A799" s="57"/>
      <c r="B799" s="141" t="s">
        <v>850</v>
      </c>
      <c r="C799" s="141" t="s">
        <v>851</v>
      </c>
      <c r="D799" s="162"/>
      <c r="E799" s="33" t="s">
        <v>108</v>
      </c>
      <c r="F799" s="33" t="s">
        <v>380</v>
      </c>
      <c r="G799" s="33">
        <v>1</v>
      </c>
      <c r="H799" s="33" t="s">
        <v>26</v>
      </c>
      <c r="I799" s="33" t="s">
        <v>741</v>
      </c>
      <c r="J799" s="33"/>
      <c r="K799" s="33">
        <v>18</v>
      </c>
      <c r="L799" s="33">
        <v>4.2999999999999997E-2</v>
      </c>
      <c r="M799" s="33">
        <v>24</v>
      </c>
      <c r="N799" s="33"/>
      <c r="O799" s="33"/>
      <c r="P799" s="37"/>
      <c r="Q799" s="38" t="s">
        <v>20</v>
      </c>
      <c r="R799" s="34">
        <v>361.16</v>
      </c>
      <c r="S799" s="35">
        <f t="shared" si="412"/>
        <v>8667.84</v>
      </c>
      <c r="T799" s="36">
        <f t="shared" si="413"/>
        <v>361.16</v>
      </c>
      <c r="U799" s="36">
        <f t="shared" si="414"/>
        <v>8667.84</v>
      </c>
      <c r="V799" s="143">
        <v>0</v>
      </c>
      <c r="W799" s="144">
        <f t="shared" si="415"/>
        <v>0</v>
      </c>
      <c r="X799" s="144">
        <f t="shared" si="416"/>
        <v>0</v>
      </c>
      <c r="Y799" s="145">
        <f t="shared" si="417"/>
        <v>0</v>
      </c>
      <c r="Z799" s="145">
        <f t="shared" si="418"/>
        <v>0</v>
      </c>
      <c r="AA799" s="211"/>
      <c r="AB799" s="146">
        <v>0</v>
      </c>
      <c r="AC799" s="146"/>
      <c r="AD799" s="147"/>
      <c r="AE799" s="57"/>
      <c r="AF799" s="57"/>
      <c r="AG799" s="57"/>
      <c r="AH799" s="57"/>
      <c r="AI799" s="57"/>
      <c r="AJ799" s="57"/>
      <c r="AK799" s="57"/>
      <c r="AL799" s="57"/>
      <c r="AM799" s="57"/>
      <c r="AN799" s="57"/>
      <c r="AO799" s="57"/>
      <c r="AP799" s="57"/>
      <c r="AQ799" s="57"/>
      <c r="AR799" s="57"/>
      <c r="AS799" s="57"/>
      <c r="AT799" s="57"/>
      <c r="AU799" s="57"/>
      <c r="AV799" s="57"/>
      <c r="AW799" s="57"/>
      <c r="AX799" s="57"/>
      <c r="AY799" s="57"/>
      <c r="AZ799" s="57"/>
      <c r="BA799" s="57"/>
      <c r="BB799" s="57"/>
      <c r="BC799" s="57"/>
      <c r="BD799" s="57"/>
      <c r="BE799" s="57"/>
    </row>
    <row r="800" spans="1:57" ht="24.75" hidden="1" customHeight="1">
      <c r="A800" s="57"/>
      <c r="B800" s="141" t="s">
        <v>852</v>
      </c>
      <c r="C800" s="141" t="s">
        <v>853</v>
      </c>
      <c r="D800" s="162"/>
      <c r="E800" s="33" t="s">
        <v>108</v>
      </c>
      <c r="F800" s="33" t="s">
        <v>380</v>
      </c>
      <c r="G800" s="33">
        <v>1</v>
      </c>
      <c r="H800" s="33" t="s">
        <v>26</v>
      </c>
      <c r="I800" s="33" t="s">
        <v>741</v>
      </c>
      <c r="J800" s="33"/>
      <c r="K800" s="33">
        <v>18</v>
      </c>
      <c r="L800" s="33">
        <v>4.2999999999999997E-2</v>
      </c>
      <c r="M800" s="33">
        <v>24</v>
      </c>
      <c r="N800" s="33"/>
      <c r="O800" s="33"/>
      <c r="P800" s="37"/>
      <c r="Q800" s="38" t="s">
        <v>20</v>
      </c>
      <c r="R800" s="34">
        <v>458.68</v>
      </c>
      <c r="S800" s="35">
        <f t="shared" si="412"/>
        <v>11008.32</v>
      </c>
      <c r="T800" s="36">
        <f t="shared" si="413"/>
        <v>458.68</v>
      </c>
      <c r="U800" s="36">
        <f t="shared" si="414"/>
        <v>11008.32</v>
      </c>
      <c r="V800" s="143">
        <v>0</v>
      </c>
      <c r="W800" s="144">
        <f t="shared" si="415"/>
        <v>0</v>
      </c>
      <c r="X800" s="144">
        <f t="shared" si="416"/>
        <v>0</v>
      </c>
      <c r="Y800" s="145">
        <f t="shared" si="417"/>
        <v>0</v>
      </c>
      <c r="Z800" s="145">
        <f t="shared" si="418"/>
        <v>0</v>
      </c>
      <c r="AA800" s="211"/>
      <c r="AB800" s="146">
        <v>0</v>
      </c>
      <c r="AC800" s="146"/>
      <c r="AD800" s="147"/>
      <c r="AE800" s="57"/>
      <c r="AF800" s="57"/>
      <c r="AG800" s="57"/>
      <c r="AH800" s="57"/>
      <c r="AI800" s="57"/>
      <c r="AJ800" s="57"/>
      <c r="AK800" s="57"/>
      <c r="AL800" s="57"/>
      <c r="AM800" s="57"/>
      <c r="AN800" s="57"/>
      <c r="AO800" s="57"/>
      <c r="AP800" s="57"/>
      <c r="AQ800" s="57"/>
      <c r="AR800" s="57"/>
      <c r="AS800" s="57"/>
      <c r="AT800" s="57"/>
      <c r="AU800" s="57"/>
      <c r="AV800" s="57"/>
      <c r="AW800" s="57"/>
      <c r="AX800" s="57"/>
      <c r="AY800" s="57"/>
      <c r="AZ800" s="57"/>
      <c r="BA800" s="57"/>
      <c r="BB800" s="57"/>
      <c r="BC800" s="57"/>
      <c r="BD800" s="57"/>
      <c r="BE800" s="57"/>
    </row>
    <row r="801" spans="1:57" ht="24.75" hidden="1" customHeight="1">
      <c r="A801" s="57"/>
      <c r="B801" s="141" t="s">
        <v>854</v>
      </c>
      <c r="C801" s="141" t="s">
        <v>855</v>
      </c>
      <c r="D801" s="162"/>
      <c r="E801" s="33" t="s">
        <v>108</v>
      </c>
      <c r="F801" s="33" t="s">
        <v>380</v>
      </c>
      <c r="G801" s="33">
        <v>1</v>
      </c>
      <c r="H801" s="33" t="s">
        <v>26</v>
      </c>
      <c r="I801" s="33" t="s">
        <v>741</v>
      </c>
      <c r="J801" s="33"/>
      <c r="K801" s="33">
        <v>18</v>
      </c>
      <c r="L801" s="33">
        <v>4.2999999999999997E-2</v>
      </c>
      <c r="M801" s="33">
        <v>24</v>
      </c>
      <c r="N801" s="33"/>
      <c r="O801" s="33"/>
      <c r="P801" s="37"/>
      <c r="Q801" s="38" t="s">
        <v>20</v>
      </c>
      <c r="R801" s="34">
        <v>361.16</v>
      </c>
      <c r="S801" s="35">
        <f t="shared" si="412"/>
        <v>8667.84</v>
      </c>
      <c r="T801" s="36">
        <f t="shared" si="413"/>
        <v>361.16</v>
      </c>
      <c r="U801" s="36">
        <f t="shared" si="414"/>
        <v>8667.84</v>
      </c>
      <c r="V801" s="143">
        <v>0</v>
      </c>
      <c r="W801" s="144">
        <f t="shared" si="415"/>
        <v>0</v>
      </c>
      <c r="X801" s="144">
        <f t="shared" si="416"/>
        <v>0</v>
      </c>
      <c r="Y801" s="145">
        <f t="shared" si="417"/>
        <v>0</v>
      </c>
      <c r="Z801" s="145">
        <f t="shared" si="418"/>
        <v>0</v>
      </c>
      <c r="AA801" s="211"/>
      <c r="AB801" s="146">
        <v>0</v>
      </c>
      <c r="AC801" s="146"/>
      <c r="AD801" s="147"/>
      <c r="AE801" s="57"/>
      <c r="AF801" s="57"/>
      <c r="AG801" s="57"/>
      <c r="AH801" s="57"/>
      <c r="AI801" s="57"/>
      <c r="AJ801" s="57"/>
      <c r="AK801" s="57"/>
      <c r="AL801" s="57"/>
      <c r="AM801" s="57"/>
      <c r="AN801" s="57"/>
      <c r="AO801" s="57"/>
      <c r="AP801" s="57"/>
      <c r="AQ801" s="57"/>
      <c r="AR801" s="57"/>
      <c r="AS801" s="57"/>
      <c r="AT801" s="57"/>
      <c r="AU801" s="57"/>
      <c r="AV801" s="57"/>
      <c r="AW801" s="57"/>
      <c r="AX801" s="57"/>
      <c r="AY801" s="57"/>
      <c r="AZ801" s="57"/>
      <c r="BA801" s="57"/>
      <c r="BB801" s="57"/>
      <c r="BC801" s="57"/>
      <c r="BD801" s="57"/>
      <c r="BE801" s="57"/>
    </row>
    <row r="802" spans="1:57" ht="24.75" hidden="1" customHeight="1">
      <c r="A802" s="57"/>
      <c r="B802" s="141" t="s">
        <v>856</v>
      </c>
      <c r="C802" s="141" t="s">
        <v>857</v>
      </c>
      <c r="D802" s="162"/>
      <c r="E802" s="33" t="s">
        <v>108</v>
      </c>
      <c r="F802" s="33" t="s">
        <v>380</v>
      </c>
      <c r="G802" s="33">
        <v>1</v>
      </c>
      <c r="H802" s="33" t="s">
        <v>26</v>
      </c>
      <c r="I802" s="33" t="s">
        <v>741</v>
      </c>
      <c r="J802" s="33"/>
      <c r="K802" s="33">
        <v>18</v>
      </c>
      <c r="L802" s="33">
        <v>4.2999999999999997E-2</v>
      </c>
      <c r="M802" s="33">
        <v>24</v>
      </c>
      <c r="N802" s="33"/>
      <c r="O802" s="33"/>
      <c r="P802" s="37"/>
      <c r="Q802" s="38" t="s">
        <v>20</v>
      </c>
      <c r="R802" s="34">
        <v>361.16</v>
      </c>
      <c r="S802" s="35">
        <f t="shared" si="412"/>
        <v>8667.84</v>
      </c>
      <c r="T802" s="36">
        <f t="shared" si="413"/>
        <v>361.16</v>
      </c>
      <c r="U802" s="36">
        <f t="shared" si="414"/>
        <v>8667.84</v>
      </c>
      <c r="V802" s="143">
        <v>0</v>
      </c>
      <c r="W802" s="144">
        <f t="shared" si="415"/>
        <v>0</v>
      </c>
      <c r="X802" s="144">
        <f t="shared" si="416"/>
        <v>0</v>
      </c>
      <c r="Y802" s="145">
        <f t="shared" si="417"/>
        <v>0</v>
      </c>
      <c r="Z802" s="145">
        <f t="shared" si="418"/>
        <v>0</v>
      </c>
      <c r="AA802" s="211"/>
      <c r="AB802" s="146">
        <v>0</v>
      </c>
      <c r="AC802" s="146"/>
      <c r="AD802" s="147"/>
      <c r="AE802" s="57"/>
      <c r="AF802" s="57"/>
      <c r="AG802" s="57"/>
      <c r="AH802" s="57"/>
      <c r="AI802" s="57"/>
      <c r="AJ802" s="57"/>
      <c r="AK802" s="57"/>
      <c r="AL802" s="57"/>
      <c r="AM802" s="57"/>
      <c r="AN802" s="57"/>
      <c r="AO802" s="57"/>
      <c r="AP802" s="57"/>
      <c r="AQ802" s="57"/>
      <c r="AR802" s="57"/>
      <c r="AS802" s="57"/>
      <c r="AT802" s="57"/>
      <c r="AU802" s="57"/>
      <c r="AV802" s="57"/>
      <c r="AW802" s="57"/>
      <c r="AX802" s="57"/>
      <c r="AY802" s="57"/>
      <c r="AZ802" s="57"/>
      <c r="BA802" s="57"/>
      <c r="BB802" s="57"/>
      <c r="BC802" s="57"/>
      <c r="BD802" s="57"/>
      <c r="BE802" s="57"/>
    </row>
    <row r="803" spans="1:57" ht="24.75" hidden="1" customHeight="1">
      <c r="A803" s="57"/>
      <c r="B803" s="141" t="s">
        <v>858</v>
      </c>
      <c r="C803" s="141" t="s">
        <v>859</v>
      </c>
      <c r="D803" s="162"/>
      <c r="E803" s="33" t="s">
        <v>108</v>
      </c>
      <c r="F803" s="33" t="s">
        <v>380</v>
      </c>
      <c r="G803" s="33">
        <v>1</v>
      </c>
      <c r="H803" s="33" t="s">
        <v>26</v>
      </c>
      <c r="I803" s="33" t="s">
        <v>741</v>
      </c>
      <c r="J803" s="33"/>
      <c r="K803" s="33">
        <v>18</v>
      </c>
      <c r="L803" s="33">
        <v>4.2999999999999997E-2</v>
      </c>
      <c r="M803" s="33">
        <v>24</v>
      </c>
      <c r="N803" s="33"/>
      <c r="O803" s="33"/>
      <c r="P803" s="37"/>
      <c r="Q803" s="38" t="s">
        <v>54</v>
      </c>
      <c r="R803" s="34">
        <v>361.16</v>
      </c>
      <c r="S803" s="35">
        <f t="shared" si="412"/>
        <v>8667.84</v>
      </c>
      <c r="T803" s="36">
        <f t="shared" si="413"/>
        <v>361.16</v>
      </c>
      <c r="U803" s="36">
        <f t="shared" si="414"/>
        <v>8667.84</v>
      </c>
      <c r="V803" s="143">
        <v>0</v>
      </c>
      <c r="W803" s="144">
        <f t="shared" si="415"/>
        <v>0</v>
      </c>
      <c r="X803" s="144">
        <f t="shared" si="416"/>
        <v>0</v>
      </c>
      <c r="Y803" s="145">
        <f t="shared" si="417"/>
        <v>0</v>
      </c>
      <c r="Z803" s="145">
        <f t="shared" si="418"/>
        <v>0</v>
      </c>
      <c r="AA803" s="211"/>
      <c r="AB803" s="146">
        <v>0</v>
      </c>
      <c r="AC803" s="146"/>
      <c r="AD803" s="147"/>
      <c r="AE803" s="57"/>
      <c r="AF803" s="57"/>
      <c r="AG803" s="57"/>
      <c r="AH803" s="57"/>
      <c r="AI803" s="57"/>
      <c r="AJ803" s="57"/>
      <c r="AK803" s="57"/>
      <c r="AL803" s="57"/>
      <c r="AM803" s="57"/>
      <c r="AN803" s="57"/>
      <c r="AO803" s="57"/>
      <c r="AP803" s="57"/>
      <c r="AQ803" s="57"/>
      <c r="AR803" s="57"/>
      <c r="AS803" s="57"/>
      <c r="AT803" s="57"/>
      <c r="AU803" s="57"/>
      <c r="AV803" s="57"/>
      <c r="AW803" s="57"/>
      <c r="AX803" s="57"/>
      <c r="AY803" s="57"/>
      <c r="AZ803" s="57"/>
      <c r="BA803" s="57"/>
      <c r="BB803" s="57"/>
      <c r="BC803" s="57"/>
      <c r="BD803" s="57"/>
      <c r="BE803" s="57"/>
    </row>
    <row r="804" spans="1:57" ht="24.75" hidden="1" customHeight="1">
      <c r="A804" s="57"/>
      <c r="B804" s="141" t="s">
        <v>860</v>
      </c>
      <c r="C804" s="141" t="s">
        <v>861</v>
      </c>
      <c r="D804" s="162"/>
      <c r="E804" s="33" t="s">
        <v>862</v>
      </c>
      <c r="F804" s="33" t="s">
        <v>863</v>
      </c>
      <c r="G804" s="33">
        <v>1</v>
      </c>
      <c r="H804" s="33" t="s">
        <v>26</v>
      </c>
      <c r="I804" s="33" t="s">
        <v>741</v>
      </c>
      <c r="J804" s="33"/>
      <c r="K804" s="33">
        <v>18</v>
      </c>
      <c r="L804" s="33">
        <v>4.2999999999999997E-2</v>
      </c>
      <c r="M804" s="33">
        <v>24</v>
      </c>
      <c r="N804" s="33"/>
      <c r="O804" s="33"/>
      <c r="P804" s="37"/>
      <c r="Q804" s="38" t="s">
        <v>54</v>
      </c>
      <c r="R804" s="34">
        <v>361.16</v>
      </c>
      <c r="S804" s="35">
        <f t="shared" si="412"/>
        <v>8667.84</v>
      </c>
      <c r="T804" s="36">
        <f t="shared" si="413"/>
        <v>361.16</v>
      </c>
      <c r="U804" s="36">
        <f t="shared" si="414"/>
        <v>8667.84</v>
      </c>
      <c r="V804" s="143">
        <v>0</v>
      </c>
      <c r="W804" s="144">
        <f t="shared" si="415"/>
        <v>0</v>
      </c>
      <c r="X804" s="144">
        <f t="shared" si="416"/>
        <v>0</v>
      </c>
      <c r="Y804" s="145">
        <f t="shared" si="417"/>
        <v>0</v>
      </c>
      <c r="Z804" s="145">
        <f t="shared" si="418"/>
        <v>0</v>
      </c>
      <c r="AA804" s="211"/>
      <c r="AB804" s="146">
        <v>0</v>
      </c>
      <c r="AC804" s="146"/>
      <c r="AD804" s="147"/>
      <c r="AE804" s="57"/>
      <c r="AF804" s="57"/>
      <c r="AG804" s="57"/>
      <c r="AH804" s="57"/>
      <c r="AI804" s="57"/>
      <c r="AJ804" s="57"/>
      <c r="AK804" s="57"/>
      <c r="AL804" s="57"/>
      <c r="AM804" s="57"/>
      <c r="AN804" s="57"/>
      <c r="AO804" s="57"/>
      <c r="AP804" s="57"/>
      <c r="AQ804" s="57"/>
      <c r="AR804" s="57"/>
      <c r="AS804" s="57"/>
      <c r="AT804" s="57"/>
      <c r="AU804" s="57"/>
      <c r="AV804" s="57"/>
      <c r="AW804" s="57"/>
      <c r="AX804" s="57"/>
      <c r="AY804" s="57"/>
      <c r="AZ804" s="57"/>
      <c r="BA804" s="57"/>
      <c r="BB804" s="57"/>
      <c r="BC804" s="57"/>
      <c r="BD804" s="57"/>
      <c r="BE804" s="57"/>
    </row>
    <row r="805" spans="1:57" ht="24.75" hidden="1" customHeight="1">
      <c r="A805" s="57"/>
      <c r="B805" s="141" t="s">
        <v>864</v>
      </c>
      <c r="C805" s="141" t="s">
        <v>865</v>
      </c>
      <c r="D805" s="162"/>
      <c r="E805" s="33" t="s">
        <v>108</v>
      </c>
      <c r="F805" s="33" t="s">
        <v>380</v>
      </c>
      <c r="G805" s="33">
        <v>1</v>
      </c>
      <c r="H805" s="33" t="s">
        <v>26</v>
      </c>
      <c r="I805" s="33" t="s">
        <v>741</v>
      </c>
      <c r="J805" s="33"/>
      <c r="K805" s="33">
        <v>18</v>
      </c>
      <c r="L805" s="33">
        <v>4.2999999999999997E-2</v>
      </c>
      <c r="M805" s="33">
        <v>24</v>
      </c>
      <c r="N805" s="33"/>
      <c r="O805" s="33"/>
      <c r="P805" s="37"/>
      <c r="Q805" s="38" t="s">
        <v>20</v>
      </c>
      <c r="R805" s="34">
        <v>377.69</v>
      </c>
      <c r="S805" s="35">
        <f t="shared" si="412"/>
        <v>9064.56</v>
      </c>
      <c r="T805" s="36">
        <f t="shared" si="413"/>
        <v>377.69</v>
      </c>
      <c r="U805" s="36">
        <f t="shared" si="414"/>
        <v>9064.56</v>
      </c>
      <c r="V805" s="143">
        <v>0</v>
      </c>
      <c r="W805" s="144">
        <f t="shared" si="415"/>
        <v>0</v>
      </c>
      <c r="X805" s="144">
        <f t="shared" si="416"/>
        <v>0</v>
      </c>
      <c r="Y805" s="145">
        <f t="shared" si="417"/>
        <v>0</v>
      </c>
      <c r="Z805" s="145">
        <f t="shared" si="418"/>
        <v>0</v>
      </c>
      <c r="AA805" s="211"/>
      <c r="AB805" s="146">
        <v>0</v>
      </c>
      <c r="AC805" s="146"/>
      <c r="AD805" s="147"/>
      <c r="AE805" s="57"/>
      <c r="AF805" s="57"/>
      <c r="AG805" s="57"/>
      <c r="AH805" s="57"/>
      <c r="AI805" s="57"/>
      <c r="AJ805" s="57"/>
      <c r="AK805" s="57"/>
      <c r="AL805" s="57"/>
      <c r="AM805" s="57"/>
      <c r="AN805" s="57"/>
      <c r="AO805" s="57"/>
      <c r="AP805" s="57"/>
      <c r="AQ805" s="57"/>
      <c r="AR805" s="57"/>
      <c r="AS805" s="57"/>
      <c r="AT805" s="57"/>
      <c r="AU805" s="57"/>
      <c r="AV805" s="57"/>
      <c r="AW805" s="57"/>
      <c r="AX805" s="57"/>
      <c r="AY805" s="57"/>
      <c r="AZ805" s="57"/>
      <c r="BA805" s="57"/>
      <c r="BB805" s="57"/>
      <c r="BC805" s="57"/>
      <c r="BD805" s="57"/>
      <c r="BE805" s="57"/>
    </row>
    <row r="806" spans="1:57" ht="24.75" hidden="1" customHeight="1">
      <c r="A806" s="57"/>
      <c r="B806" s="141" t="s">
        <v>866</v>
      </c>
      <c r="C806" s="141" t="s">
        <v>867</v>
      </c>
      <c r="D806" s="162"/>
      <c r="E806" s="33" t="s">
        <v>108</v>
      </c>
      <c r="F806" s="33" t="s">
        <v>380</v>
      </c>
      <c r="G806" s="33">
        <v>1</v>
      </c>
      <c r="H806" s="33" t="s">
        <v>26</v>
      </c>
      <c r="I806" s="33" t="s">
        <v>741</v>
      </c>
      <c r="J806" s="33"/>
      <c r="K806" s="33">
        <v>18</v>
      </c>
      <c r="L806" s="33">
        <v>4.2999999999999997E-2</v>
      </c>
      <c r="M806" s="33">
        <v>24</v>
      </c>
      <c r="N806" s="33"/>
      <c r="O806" s="33"/>
      <c r="P806" s="37"/>
      <c r="Q806" s="38" t="s">
        <v>20</v>
      </c>
      <c r="R806" s="34">
        <v>377.69</v>
      </c>
      <c r="S806" s="35">
        <f t="shared" si="412"/>
        <v>9064.56</v>
      </c>
      <c r="T806" s="36">
        <f t="shared" si="413"/>
        <v>377.69</v>
      </c>
      <c r="U806" s="36">
        <f t="shared" si="414"/>
        <v>9064.56</v>
      </c>
      <c r="V806" s="143">
        <v>0</v>
      </c>
      <c r="W806" s="144">
        <f t="shared" si="415"/>
        <v>0</v>
      </c>
      <c r="X806" s="144">
        <f t="shared" si="416"/>
        <v>0</v>
      </c>
      <c r="Y806" s="145">
        <f t="shared" si="417"/>
        <v>0</v>
      </c>
      <c r="Z806" s="145">
        <f t="shared" si="418"/>
        <v>0</v>
      </c>
      <c r="AA806" s="211"/>
      <c r="AB806" s="146">
        <v>0</v>
      </c>
      <c r="AC806" s="146"/>
      <c r="AD806" s="147"/>
      <c r="AE806" s="57"/>
      <c r="AF806" s="57"/>
      <c r="AG806" s="57"/>
      <c r="AH806" s="57"/>
      <c r="AI806" s="57"/>
      <c r="AJ806" s="57"/>
      <c r="AK806" s="57"/>
      <c r="AL806" s="57"/>
      <c r="AM806" s="57"/>
      <c r="AN806" s="57"/>
      <c r="AO806" s="57"/>
      <c r="AP806" s="57"/>
      <c r="AQ806" s="57"/>
      <c r="AR806" s="57"/>
      <c r="AS806" s="57"/>
      <c r="AT806" s="57"/>
      <c r="AU806" s="57"/>
      <c r="AV806" s="57"/>
      <c r="AW806" s="57"/>
      <c r="AX806" s="57"/>
      <c r="AY806" s="57"/>
      <c r="AZ806" s="57"/>
      <c r="BA806" s="57"/>
      <c r="BB806" s="57"/>
      <c r="BC806" s="57"/>
      <c r="BD806" s="57"/>
      <c r="BE806" s="57"/>
    </row>
    <row r="807" spans="1:57" ht="24.75" hidden="1" customHeight="1">
      <c r="A807" s="57"/>
      <c r="B807" s="141" t="s">
        <v>868</v>
      </c>
      <c r="C807" s="141" t="s">
        <v>869</v>
      </c>
      <c r="D807" s="162"/>
      <c r="E807" s="33" t="s">
        <v>108</v>
      </c>
      <c r="F807" s="33" t="s">
        <v>380</v>
      </c>
      <c r="G807" s="33">
        <v>1</v>
      </c>
      <c r="H807" s="33" t="s">
        <v>26</v>
      </c>
      <c r="I807" s="33" t="s">
        <v>741</v>
      </c>
      <c r="J807" s="33"/>
      <c r="K807" s="33">
        <v>18</v>
      </c>
      <c r="L807" s="33">
        <v>4.2999999999999997E-2</v>
      </c>
      <c r="M807" s="33">
        <v>24</v>
      </c>
      <c r="N807" s="33"/>
      <c r="O807" s="33"/>
      <c r="P807" s="37"/>
      <c r="Q807" s="38" t="s">
        <v>20</v>
      </c>
      <c r="R807" s="34">
        <v>377.69</v>
      </c>
      <c r="S807" s="35">
        <f t="shared" si="412"/>
        <v>9064.56</v>
      </c>
      <c r="T807" s="36">
        <f t="shared" si="413"/>
        <v>377.69</v>
      </c>
      <c r="U807" s="36">
        <f t="shared" si="414"/>
        <v>9064.56</v>
      </c>
      <c r="V807" s="143">
        <v>0</v>
      </c>
      <c r="W807" s="144">
        <f t="shared" si="415"/>
        <v>0</v>
      </c>
      <c r="X807" s="144">
        <f t="shared" si="416"/>
        <v>0</v>
      </c>
      <c r="Y807" s="145">
        <f t="shared" si="417"/>
        <v>0</v>
      </c>
      <c r="Z807" s="145">
        <f t="shared" si="418"/>
        <v>0</v>
      </c>
      <c r="AA807" s="211"/>
      <c r="AB807" s="146">
        <v>0</v>
      </c>
      <c r="AC807" s="146"/>
      <c r="AD807" s="147"/>
      <c r="AE807" s="57"/>
      <c r="AF807" s="57"/>
      <c r="AG807" s="57"/>
      <c r="AH807" s="57"/>
      <c r="AI807" s="57"/>
      <c r="AJ807" s="57"/>
      <c r="AK807" s="57"/>
      <c r="AL807" s="57"/>
      <c r="AM807" s="57"/>
      <c r="AN807" s="57"/>
      <c r="AO807" s="57"/>
      <c r="AP807" s="57"/>
      <c r="AQ807" s="57"/>
      <c r="AR807" s="57"/>
      <c r="AS807" s="57"/>
      <c r="AT807" s="57"/>
      <c r="AU807" s="57"/>
      <c r="AV807" s="57"/>
      <c r="AW807" s="57"/>
      <c r="AX807" s="57"/>
      <c r="AY807" s="57"/>
      <c r="AZ807" s="57"/>
      <c r="BA807" s="57"/>
      <c r="BB807" s="57"/>
      <c r="BC807" s="57"/>
      <c r="BD807" s="57"/>
      <c r="BE807" s="57"/>
    </row>
    <row r="808" spans="1:57" ht="24.75" hidden="1" customHeight="1">
      <c r="A808" s="57"/>
      <c r="B808" s="141" t="s">
        <v>870</v>
      </c>
      <c r="C808" s="141" t="s">
        <v>871</v>
      </c>
      <c r="D808" s="162"/>
      <c r="E808" s="33" t="s">
        <v>108</v>
      </c>
      <c r="F808" s="33" t="s">
        <v>380</v>
      </c>
      <c r="G808" s="33">
        <v>1</v>
      </c>
      <c r="H808" s="33" t="s">
        <v>26</v>
      </c>
      <c r="I808" s="33" t="s">
        <v>741</v>
      </c>
      <c r="J808" s="33"/>
      <c r="K808" s="33">
        <v>18</v>
      </c>
      <c r="L808" s="33">
        <v>4.2999999999999997E-2</v>
      </c>
      <c r="M808" s="33">
        <v>24</v>
      </c>
      <c r="N808" s="33"/>
      <c r="O808" s="33"/>
      <c r="P808" s="37"/>
      <c r="Q808" s="38" t="s">
        <v>54</v>
      </c>
      <c r="R808" s="34">
        <v>377.69</v>
      </c>
      <c r="S808" s="35">
        <f t="shared" si="412"/>
        <v>9064.56</v>
      </c>
      <c r="T808" s="36">
        <f t="shared" si="413"/>
        <v>377.69</v>
      </c>
      <c r="U808" s="36">
        <f t="shared" si="414"/>
        <v>9064.56</v>
      </c>
      <c r="V808" s="143">
        <v>0</v>
      </c>
      <c r="W808" s="144">
        <f t="shared" si="415"/>
        <v>0</v>
      </c>
      <c r="X808" s="144">
        <f t="shared" si="416"/>
        <v>0</v>
      </c>
      <c r="Y808" s="145">
        <f t="shared" si="417"/>
        <v>0</v>
      </c>
      <c r="Z808" s="145">
        <f t="shared" si="418"/>
        <v>0</v>
      </c>
      <c r="AA808" s="211"/>
      <c r="AB808" s="146">
        <v>0</v>
      </c>
      <c r="AC808" s="146"/>
      <c r="AD808" s="147"/>
      <c r="AE808" s="57"/>
      <c r="AF808" s="57"/>
      <c r="AG808" s="57"/>
      <c r="AH808" s="57"/>
      <c r="AI808" s="57"/>
      <c r="AJ808" s="57"/>
      <c r="AK808" s="57"/>
      <c r="AL808" s="57"/>
      <c r="AM808" s="57"/>
      <c r="AN808" s="57"/>
      <c r="AO808" s="57"/>
      <c r="AP808" s="57"/>
      <c r="AQ808" s="57"/>
      <c r="AR808" s="57"/>
      <c r="AS808" s="57"/>
      <c r="AT808" s="57"/>
      <c r="AU808" s="57"/>
      <c r="AV808" s="57"/>
      <c r="AW808" s="57"/>
      <c r="AX808" s="57"/>
      <c r="AY808" s="57"/>
      <c r="AZ808" s="57"/>
      <c r="BA808" s="57"/>
      <c r="BB808" s="57"/>
      <c r="BC808" s="57"/>
      <c r="BD808" s="57"/>
      <c r="BE808" s="57"/>
    </row>
    <row r="809" spans="1:57" ht="24.75" hidden="1" customHeight="1">
      <c r="A809" s="57"/>
      <c r="B809" s="141" t="s">
        <v>872</v>
      </c>
      <c r="C809" s="141" t="s">
        <v>873</v>
      </c>
      <c r="D809" s="162"/>
      <c r="E809" s="33" t="s">
        <v>108</v>
      </c>
      <c r="F809" s="33" t="s">
        <v>380</v>
      </c>
      <c r="G809" s="33">
        <v>1</v>
      </c>
      <c r="H809" s="33" t="s">
        <v>26</v>
      </c>
      <c r="I809" s="33" t="s">
        <v>741</v>
      </c>
      <c r="J809" s="33"/>
      <c r="K809" s="33">
        <v>18</v>
      </c>
      <c r="L809" s="33">
        <v>4.2999999999999997E-2</v>
      </c>
      <c r="M809" s="33">
        <v>24</v>
      </c>
      <c r="N809" s="33"/>
      <c r="O809" s="33"/>
      <c r="P809" s="37"/>
      <c r="Q809" s="38" t="s">
        <v>20</v>
      </c>
      <c r="R809" s="34">
        <v>377.69</v>
      </c>
      <c r="S809" s="35">
        <f t="shared" si="412"/>
        <v>9064.56</v>
      </c>
      <c r="T809" s="36">
        <f t="shared" si="413"/>
        <v>377.69</v>
      </c>
      <c r="U809" s="36">
        <f t="shared" si="414"/>
        <v>9064.56</v>
      </c>
      <c r="V809" s="143">
        <v>0</v>
      </c>
      <c r="W809" s="144">
        <f t="shared" si="415"/>
        <v>0</v>
      </c>
      <c r="X809" s="144">
        <f t="shared" si="416"/>
        <v>0</v>
      </c>
      <c r="Y809" s="145">
        <f t="shared" si="417"/>
        <v>0</v>
      </c>
      <c r="Z809" s="145">
        <f t="shared" si="418"/>
        <v>0</v>
      </c>
      <c r="AA809" s="211"/>
      <c r="AB809" s="146">
        <v>0</v>
      </c>
      <c r="AC809" s="146"/>
      <c r="AD809" s="147"/>
      <c r="AE809" s="57"/>
      <c r="AF809" s="57"/>
      <c r="AG809" s="57"/>
      <c r="AH809" s="57"/>
      <c r="AI809" s="57"/>
      <c r="AJ809" s="57"/>
      <c r="AK809" s="57"/>
      <c r="AL809" s="57"/>
      <c r="AM809" s="57"/>
      <c r="AN809" s="57"/>
      <c r="AO809" s="57"/>
      <c r="AP809" s="57"/>
      <c r="AQ809" s="57"/>
      <c r="AR809" s="57"/>
      <c r="AS809" s="57"/>
      <c r="AT809" s="57"/>
      <c r="AU809" s="57"/>
      <c r="AV809" s="57"/>
      <c r="AW809" s="57"/>
      <c r="AX809" s="57"/>
      <c r="AY809" s="57"/>
      <c r="AZ809" s="57"/>
      <c r="BA809" s="57"/>
      <c r="BB809" s="57"/>
      <c r="BC809" s="57"/>
      <c r="BD809" s="57"/>
      <c r="BE809" s="57"/>
    </row>
    <row r="810" spans="1:57" ht="24.75" hidden="1" customHeight="1">
      <c r="A810" s="57"/>
      <c r="B810" s="141" t="s">
        <v>874</v>
      </c>
      <c r="C810" s="141" t="s">
        <v>875</v>
      </c>
      <c r="D810" s="162"/>
      <c r="E810" s="33" t="s">
        <v>108</v>
      </c>
      <c r="F810" s="33" t="s">
        <v>380</v>
      </c>
      <c r="G810" s="33">
        <v>1</v>
      </c>
      <c r="H810" s="33" t="s">
        <v>26</v>
      </c>
      <c r="I810" s="33" t="s">
        <v>741</v>
      </c>
      <c r="J810" s="33"/>
      <c r="K810" s="33">
        <v>18</v>
      </c>
      <c r="L810" s="33">
        <v>4.2999999999999997E-2</v>
      </c>
      <c r="M810" s="33">
        <v>24</v>
      </c>
      <c r="N810" s="33"/>
      <c r="O810" s="33"/>
      <c r="P810" s="37"/>
      <c r="Q810" s="38" t="s">
        <v>20</v>
      </c>
      <c r="R810" s="34">
        <v>377.69</v>
      </c>
      <c r="S810" s="35">
        <f t="shared" si="412"/>
        <v>9064.56</v>
      </c>
      <c r="T810" s="36">
        <f t="shared" si="413"/>
        <v>377.69</v>
      </c>
      <c r="U810" s="36">
        <f t="shared" si="414"/>
        <v>9064.56</v>
      </c>
      <c r="V810" s="143">
        <v>0</v>
      </c>
      <c r="W810" s="144">
        <f t="shared" si="415"/>
        <v>0</v>
      </c>
      <c r="X810" s="144">
        <f t="shared" si="416"/>
        <v>0</v>
      </c>
      <c r="Y810" s="145">
        <f t="shared" si="417"/>
        <v>0</v>
      </c>
      <c r="Z810" s="145">
        <f t="shared" si="418"/>
        <v>0</v>
      </c>
      <c r="AA810" s="211"/>
      <c r="AB810" s="146">
        <v>0</v>
      </c>
      <c r="AC810" s="146"/>
      <c r="AD810" s="147"/>
      <c r="AE810" s="57"/>
      <c r="AF810" s="57"/>
      <c r="AG810" s="57"/>
      <c r="AH810" s="57"/>
      <c r="AI810" s="57"/>
      <c r="AJ810" s="57"/>
      <c r="AK810" s="57"/>
      <c r="AL810" s="57"/>
      <c r="AM810" s="57"/>
      <c r="AN810" s="57"/>
      <c r="AO810" s="57"/>
      <c r="AP810" s="57"/>
      <c r="AQ810" s="57"/>
      <c r="AR810" s="57"/>
      <c r="AS810" s="57"/>
      <c r="AT810" s="57"/>
      <c r="AU810" s="57"/>
      <c r="AV810" s="57"/>
      <c r="AW810" s="57"/>
      <c r="AX810" s="57"/>
      <c r="AY810" s="57"/>
      <c r="AZ810" s="57"/>
      <c r="BA810" s="57"/>
      <c r="BB810" s="57"/>
      <c r="BC810" s="57"/>
      <c r="BD810" s="57"/>
      <c r="BE810" s="57"/>
    </row>
    <row r="811" spans="1:57" ht="24.75" hidden="1" customHeight="1">
      <c r="A811" s="57"/>
      <c r="B811" s="141" t="s">
        <v>876</v>
      </c>
      <c r="C811" s="141" t="s">
        <v>877</v>
      </c>
      <c r="D811" s="162"/>
      <c r="E811" s="33" t="s">
        <v>108</v>
      </c>
      <c r="F811" s="33" t="s">
        <v>380</v>
      </c>
      <c r="G811" s="33">
        <v>1</v>
      </c>
      <c r="H811" s="33" t="s">
        <v>26</v>
      </c>
      <c r="I811" s="33" t="s">
        <v>741</v>
      </c>
      <c r="J811" s="33"/>
      <c r="K811" s="33">
        <v>18</v>
      </c>
      <c r="L811" s="33">
        <v>4.2999999999999997E-2</v>
      </c>
      <c r="M811" s="33">
        <v>24</v>
      </c>
      <c r="N811" s="33"/>
      <c r="O811" s="33"/>
      <c r="P811" s="37"/>
      <c r="Q811" s="38" t="s">
        <v>20</v>
      </c>
      <c r="R811" s="34">
        <v>540.5</v>
      </c>
      <c r="S811" s="35">
        <f t="shared" si="412"/>
        <v>12972</v>
      </c>
      <c r="T811" s="36">
        <f t="shared" si="413"/>
        <v>540.5</v>
      </c>
      <c r="U811" s="36">
        <f t="shared" si="414"/>
        <v>12972</v>
      </c>
      <c r="V811" s="143">
        <v>0</v>
      </c>
      <c r="W811" s="144">
        <f t="shared" si="415"/>
        <v>0</v>
      </c>
      <c r="X811" s="144">
        <f t="shared" si="416"/>
        <v>0</v>
      </c>
      <c r="Y811" s="145">
        <f t="shared" si="417"/>
        <v>0</v>
      </c>
      <c r="Z811" s="145">
        <f t="shared" si="418"/>
        <v>0</v>
      </c>
      <c r="AA811" s="211"/>
      <c r="AB811" s="146">
        <v>0</v>
      </c>
      <c r="AC811" s="146"/>
      <c r="AD811" s="147"/>
      <c r="AE811" s="57"/>
      <c r="AF811" s="57"/>
      <c r="AG811" s="57"/>
      <c r="AH811" s="57"/>
      <c r="AI811" s="57"/>
      <c r="AJ811" s="57"/>
      <c r="AK811" s="57"/>
      <c r="AL811" s="57"/>
      <c r="AM811" s="57"/>
      <c r="AN811" s="57"/>
      <c r="AO811" s="57"/>
      <c r="AP811" s="57"/>
      <c r="AQ811" s="57"/>
      <c r="AR811" s="57"/>
      <c r="AS811" s="57"/>
      <c r="AT811" s="57"/>
      <c r="AU811" s="57"/>
      <c r="AV811" s="57"/>
      <c r="AW811" s="57"/>
      <c r="AX811" s="57"/>
      <c r="AY811" s="57"/>
      <c r="AZ811" s="57"/>
      <c r="BA811" s="57"/>
      <c r="BB811" s="57"/>
      <c r="BC811" s="57"/>
      <c r="BD811" s="57"/>
      <c r="BE811" s="57"/>
    </row>
    <row r="812" spans="1:57" ht="24.75" customHeight="1">
      <c r="A812" s="57"/>
      <c r="B812" s="141" t="s">
        <v>1268</v>
      </c>
      <c r="C812" s="141" t="s">
        <v>1269</v>
      </c>
      <c r="D812" s="197" t="s">
        <v>1190</v>
      </c>
      <c r="E812" s="42" t="s">
        <v>108</v>
      </c>
      <c r="F812" s="33" t="s">
        <v>380</v>
      </c>
      <c r="G812" s="33">
        <v>1</v>
      </c>
      <c r="H812" s="33" t="s">
        <v>26</v>
      </c>
      <c r="I812" s="33" t="s">
        <v>741</v>
      </c>
      <c r="J812" s="33">
        <v>15</v>
      </c>
      <c r="K812" s="33">
        <v>18</v>
      </c>
      <c r="L812" s="33">
        <v>4.2999999999999997E-2</v>
      </c>
      <c r="M812" s="33">
        <v>24</v>
      </c>
      <c r="N812" s="33">
        <v>14.2</v>
      </c>
      <c r="O812" s="41"/>
      <c r="P812" s="37"/>
      <c r="Q812" s="38" t="s">
        <v>27</v>
      </c>
      <c r="R812" s="34">
        <v>592.69000000000005</v>
      </c>
      <c r="S812" s="35">
        <f t="shared" si="412"/>
        <v>14224.560000000001</v>
      </c>
      <c r="T812" s="36">
        <f t="shared" si="413"/>
        <v>592.69000000000005</v>
      </c>
      <c r="U812" s="36">
        <f t="shared" si="414"/>
        <v>14224.560000000001</v>
      </c>
      <c r="V812" s="143">
        <v>0</v>
      </c>
      <c r="W812" s="144">
        <f t="shared" si="415"/>
        <v>0</v>
      </c>
      <c r="X812" s="144">
        <f t="shared" si="416"/>
        <v>0</v>
      </c>
      <c r="Y812" s="145">
        <f t="shared" si="417"/>
        <v>0</v>
      </c>
      <c r="Z812" s="145">
        <f t="shared" si="418"/>
        <v>0</v>
      </c>
      <c r="AA812" s="211">
        <v>64</v>
      </c>
      <c r="AB812" s="146">
        <v>65</v>
      </c>
      <c r="AC812" s="146"/>
      <c r="AD812" s="147"/>
      <c r="AE812" s="57"/>
      <c r="AF812" s="57"/>
      <c r="AG812" s="57"/>
      <c r="AH812" s="57"/>
      <c r="AI812" s="57"/>
      <c r="AJ812" s="57"/>
      <c r="AK812" s="57"/>
      <c r="AL812" s="57"/>
      <c r="AM812" s="57"/>
      <c r="AN812" s="57"/>
      <c r="AO812" s="57"/>
      <c r="AP812" s="57"/>
      <c r="AQ812" s="57"/>
      <c r="AR812" s="57"/>
      <c r="AS812" s="57"/>
      <c r="AT812" s="57"/>
      <c r="AU812" s="57"/>
      <c r="AV812" s="57"/>
      <c r="AW812" s="57"/>
      <c r="AX812" s="57"/>
      <c r="AY812" s="57"/>
      <c r="AZ812" s="57"/>
      <c r="BA812" s="57"/>
      <c r="BB812" s="57"/>
      <c r="BC812" s="57"/>
      <c r="BD812" s="57"/>
      <c r="BE812" s="57"/>
    </row>
    <row r="813" spans="1:57" ht="24.75" hidden="1" customHeight="1">
      <c r="A813" s="57"/>
      <c r="B813" s="141" t="s">
        <v>754</v>
      </c>
      <c r="C813" s="141" t="s">
        <v>1270</v>
      </c>
      <c r="D813" s="197" t="s">
        <v>1190</v>
      </c>
      <c r="E813" s="42" t="s">
        <v>108</v>
      </c>
      <c r="F813" s="33" t="s">
        <v>380</v>
      </c>
      <c r="G813" s="33">
        <v>1</v>
      </c>
      <c r="H813" s="33" t="s">
        <v>26</v>
      </c>
      <c r="I813" s="33" t="s">
        <v>741</v>
      </c>
      <c r="J813" s="33">
        <v>15</v>
      </c>
      <c r="K813" s="33">
        <v>18</v>
      </c>
      <c r="L813" s="33">
        <v>4.2999999999999997E-2</v>
      </c>
      <c r="M813" s="33">
        <v>24</v>
      </c>
      <c r="N813" s="33">
        <v>14.2</v>
      </c>
      <c r="O813" s="41"/>
      <c r="P813" s="37"/>
      <c r="Q813" s="38" t="s">
        <v>27</v>
      </c>
      <c r="R813" s="34">
        <v>635.30999999999995</v>
      </c>
      <c r="S813" s="35">
        <f t="shared" ref="S813:S821" si="419">R813*M813</f>
        <v>15247.439999999999</v>
      </c>
      <c r="T813" s="36">
        <f t="shared" ref="T813:T821" si="420">R813*(1-$C$13)</f>
        <v>635.30999999999995</v>
      </c>
      <c r="U813" s="36">
        <f t="shared" ref="U813:U821" si="421">S813*(1-$C$13)</f>
        <v>15247.439999999999</v>
      </c>
      <c r="V813" s="143">
        <v>0</v>
      </c>
      <c r="W813" s="144">
        <f t="shared" ref="W813:W820" si="422">U813*V813</f>
        <v>0</v>
      </c>
      <c r="X813" s="144">
        <f t="shared" ref="X813:X820" si="423">V813*U813</f>
        <v>0</v>
      </c>
      <c r="Y813" s="145">
        <f t="shared" ref="Y813:Y820" si="424">K813*V813</f>
        <v>0</v>
      </c>
      <c r="Z813" s="145">
        <f t="shared" ref="Z813:Z820" si="425">V813*L813</f>
        <v>0</v>
      </c>
      <c r="AA813" s="211"/>
      <c r="AB813" s="146">
        <v>33</v>
      </c>
      <c r="AC813" s="146"/>
      <c r="AD813" s="147"/>
      <c r="AE813" s="57"/>
      <c r="AF813" s="57"/>
      <c r="AG813" s="57"/>
      <c r="AH813" s="57"/>
      <c r="AI813" s="57"/>
      <c r="AJ813" s="57"/>
      <c r="AK813" s="57"/>
      <c r="AL813" s="57"/>
      <c r="AM813" s="57"/>
      <c r="AN813" s="57"/>
      <c r="AO813" s="57"/>
      <c r="AP813" s="57"/>
      <c r="AQ813" s="57"/>
      <c r="AR813" s="57"/>
      <c r="AS813" s="57"/>
      <c r="AT813" s="57"/>
      <c r="AU813" s="57"/>
      <c r="AV813" s="57"/>
      <c r="AW813" s="57"/>
      <c r="AX813" s="57"/>
      <c r="AY813" s="57"/>
      <c r="AZ813" s="57"/>
      <c r="BA813" s="57"/>
      <c r="BB813" s="57"/>
      <c r="BC813" s="57"/>
      <c r="BD813" s="57"/>
      <c r="BE813" s="57"/>
    </row>
    <row r="814" spans="1:57" ht="24.75" hidden="1" customHeight="1">
      <c r="A814" s="57"/>
      <c r="B814" s="141" t="s">
        <v>878</v>
      </c>
      <c r="C814" s="141" t="s">
        <v>879</v>
      </c>
      <c r="D814" s="162"/>
      <c r="E814" s="33" t="s">
        <v>108</v>
      </c>
      <c r="F814" s="33" t="s">
        <v>380</v>
      </c>
      <c r="G814" s="33">
        <v>1</v>
      </c>
      <c r="H814" s="33" t="s">
        <v>26</v>
      </c>
      <c r="I814" s="33" t="s">
        <v>741</v>
      </c>
      <c r="J814" s="33"/>
      <c r="K814" s="33">
        <v>18</v>
      </c>
      <c r="L814" s="33">
        <v>4.2999999999999997E-2</v>
      </c>
      <c r="M814" s="33">
        <v>24</v>
      </c>
      <c r="N814" s="33"/>
      <c r="O814" s="41"/>
      <c r="P814" s="37"/>
      <c r="Q814" s="38" t="s">
        <v>20</v>
      </c>
      <c r="R814" s="34">
        <v>542.15</v>
      </c>
      <c r="S814" s="35">
        <f t="shared" si="419"/>
        <v>13011.599999999999</v>
      </c>
      <c r="T814" s="36">
        <f t="shared" si="420"/>
        <v>542.15</v>
      </c>
      <c r="U814" s="36">
        <f t="shared" si="421"/>
        <v>13011.599999999999</v>
      </c>
      <c r="V814" s="143"/>
      <c r="W814" s="144">
        <f t="shared" si="422"/>
        <v>0</v>
      </c>
      <c r="X814" s="144">
        <f t="shared" si="423"/>
        <v>0</v>
      </c>
      <c r="Y814" s="145">
        <f t="shared" si="424"/>
        <v>0</v>
      </c>
      <c r="Z814" s="145">
        <f t="shared" si="425"/>
        <v>0</v>
      </c>
      <c r="AA814" s="211"/>
      <c r="AB814" s="146">
        <v>0</v>
      </c>
      <c r="AC814" s="146"/>
      <c r="AD814" s="147"/>
      <c r="AE814" s="57"/>
      <c r="AF814" s="57"/>
      <c r="AG814" s="57"/>
      <c r="AH814" s="57"/>
      <c r="AI814" s="57"/>
      <c r="AJ814" s="57"/>
      <c r="AK814" s="57"/>
      <c r="AL814" s="57"/>
      <c r="AM814" s="57"/>
      <c r="AN814" s="57"/>
      <c r="AO814" s="57"/>
      <c r="AP814" s="57"/>
      <c r="AQ814" s="57"/>
      <c r="AR814" s="57"/>
      <c r="AS814" s="57"/>
      <c r="AT814" s="57"/>
      <c r="AU814" s="57"/>
      <c r="AV814" s="57"/>
      <c r="AW814" s="57"/>
      <c r="AX814" s="57"/>
      <c r="AY814" s="57"/>
      <c r="AZ814" s="57"/>
      <c r="BA814" s="57"/>
      <c r="BB814" s="57"/>
      <c r="BC814" s="57"/>
      <c r="BD814" s="57"/>
      <c r="BE814" s="57"/>
    </row>
    <row r="815" spans="1:57" ht="24.75" hidden="1" customHeight="1">
      <c r="A815" s="57"/>
      <c r="B815" s="206"/>
      <c r="C815" s="207" t="s">
        <v>1284</v>
      </c>
      <c r="D815" s="208"/>
      <c r="E815" s="297"/>
      <c r="F815" s="297"/>
      <c r="G815" s="297"/>
      <c r="H815" s="297"/>
      <c r="I815" s="297"/>
      <c r="J815" s="297"/>
      <c r="K815" s="297"/>
      <c r="L815" s="297"/>
      <c r="M815" s="297"/>
      <c r="N815" s="297"/>
      <c r="O815" s="41"/>
      <c r="P815" s="49"/>
      <c r="Q815" s="297"/>
      <c r="R815" s="299"/>
      <c r="S815" s="35">
        <f t="shared" si="419"/>
        <v>0</v>
      </c>
      <c r="T815" s="36">
        <f t="shared" si="420"/>
        <v>0</v>
      </c>
      <c r="U815" s="36">
        <f t="shared" si="421"/>
        <v>0</v>
      </c>
      <c r="V815" s="143"/>
      <c r="W815" s="144">
        <f t="shared" si="422"/>
        <v>0</v>
      </c>
      <c r="X815" s="144">
        <f t="shared" si="423"/>
        <v>0</v>
      </c>
      <c r="Y815" s="145">
        <f t="shared" si="424"/>
        <v>0</v>
      </c>
      <c r="Z815" s="145">
        <f t="shared" si="425"/>
        <v>0</v>
      </c>
      <c r="AA815" s="211"/>
      <c r="AB815" s="146">
        <v>0</v>
      </c>
      <c r="AC815" s="146"/>
      <c r="AD815" s="147"/>
      <c r="AE815" s="57"/>
      <c r="AF815" s="57"/>
      <c r="AG815" s="57"/>
      <c r="AH815" s="57"/>
      <c r="AI815" s="57"/>
      <c r="AJ815" s="57"/>
      <c r="AK815" s="57"/>
      <c r="AL815" s="57"/>
      <c r="AM815" s="57"/>
      <c r="AN815" s="57"/>
      <c r="AO815" s="57"/>
      <c r="AP815" s="57"/>
      <c r="AQ815" s="57"/>
      <c r="AR815" s="57"/>
      <c r="AS815" s="57"/>
      <c r="AT815" s="57"/>
      <c r="AU815" s="57"/>
      <c r="AV815" s="57"/>
      <c r="AW815" s="57"/>
      <c r="AX815" s="57"/>
      <c r="AY815" s="57"/>
      <c r="AZ815" s="57"/>
      <c r="BA815" s="57"/>
      <c r="BB815" s="57"/>
      <c r="BC815" s="57"/>
      <c r="BD815" s="57"/>
      <c r="BE815" s="57"/>
    </row>
    <row r="816" spans="1:57" ht="24.75" hidden="1" customHeight="1">
      <c r="A816" s="57"/>
      <c r="B816" s="141" t="s">
        <v>1280</v>
      </c>
      <c r="C816" s="141" t="s">
        <v>1285</v>
      </c>
      <c r="D816" s="162"/>
      <c r="E816" s="33"/>
      <c r="F816" s="33"/>
      <c r="G816" s="33"/>
      <c r="H816" s="33"/>
      <c r="I816" s="33"/>
      <c r="J816" s="33"/>
      <c r="K816" s="33"/>
      <c r="L816" s="33"/>
      <c r="M816" s="33"/>
      <c r="N816" s="33"/>
      <c r="O816" s="41"/>
      <c r="P816" s="37"/>
      <c r="Q816" s="38" t="s">
        <v>27</v>
      </c>
      <c r="R816" s="34">
        <v>308.29000000000002</v>
      </c>
      <c r="S816" s="35">
        <f t="shared" si="419"/>
        <v>0</v>
      </c>
      <c r="T816" s="36">
        <f t="shared" si="420"/>
        <v>308.29000000000002</v>
      </c>
      <c r="U816" s="36">
        <f t="shared" si="421"/>
        <v>0</v>
      </c>
      <c r="V816" s="143"/>
      <c r="W816" s="144">
        <f t="shared" si="422"/>
        <v>0</v>
      </c>
      <c r="X816" s="144">
        <f t="shared" si="423"/>
        <v>0</v>
      </c>
      <c r="Y816" s="145">
        <f t="shared" si="424"/>
        <v>0</v>
      </c>
      <c r="Z816" s="145">
        <f t="shared" si="425"/>
        <v>0</v>
      </c>
      <c r="AA816" s="211"/>
      <c r="AB816" s="146">
        <v>0</v>
      </c>
      <c r="AC816" s="146"/>
      <c r="AD816" s="147"/>
      <c r="AE816" s="57"/>
      <c r="AF816" s="57"/>
      <c r="AG816" s="57"/>
      <c r="AH816" s="57"/>
      <c r="AI816" s="57"/>
      <c r="AJ816" s="57"/>
      <c r="AK816" s="57"/>
      <c r="AL816" s="57"/>
      <c r="AM816" s="57"/>
      <c r="AN816" s="57"/>
      <c r="AO816" s="57"/>
      <c r="AP816" s="57"/>
      <c r="AQ816" s="57"/>
      <c r="AR816" s="57"/>
      <c r="AS816" s="57"/>
      <c r="AT816" s="57"/>
      <c r="AU816" s="57"/>
      <c r="AV816" s="57"/>
      <c r="AW816" s="57"/>
      <c r="AX816" s="57"/>
      <c r="AY816" s="57"/>
      <c r="AZ816" s="57"/>
      <c r="BA816" s="57"/>
      <c r="BB816" s="57"/>
      <c r="BC816" s="57"/>
      <c r="BD816" s="57"/>
      <c r="BE816" s="57"/>
    </row>
    <row r="817" spans="1:57" ht="24.75" hidden="1" customHeight="1">
      <c r="A817" s="57"/>
      <c r="B817" s="206"/>
      <c r="C817" s="207" t="s">
        <v>695</v>
      </c>
      <c r="D817" s="208"/>
      <c r="E817" s="297"/>
      <c r="F817" s="297"/>
      <c r="G817" s="297"/>
      <c r="H817" s="297"/>
      <c r="I817" s="297"/>
      <c r="J817" s="297"/>
      <c r="K817" s="297"/>
      <c r="L817" s="297"/>
      <c r="M817" s="297"/>
      <c r="N817" s="297"/>
      <c r="O817" s="41"/>
      <c r="P817" s="49"/>
      <c r="Q817" s="297"/>
      <c r="R817" s="299"/>
      <c r="S817" s="35">
        <f t="shared" si="419"/>
        <v>0</v>
      </c>
      <c r="T817" s="36">
        <f t="shared" si="420"/>
        <v>0</v>
      </c>
      <c r="U817" s="36">
        <f t="shared" si="421"/>
        <v>0</v>
      </c>
      <c r="V817" s="143"/>
      <c r="W817" s="144">
        <f t="shared" si="422"/>
        <v>0</v>
      </c>
      <c r="X817" s="144">
        <f t="shared" si="423"/>
        <v>0</v>
      </c>
      <c r="Y817" s="145">
        <f t="shared" si="424"/>
        <v>0</v>
      </c>
      <c r="Z817" s="145">
        <f t="shared" si="425"/>
        <v>0</v>
      </c>
      <c r="AA817" s="211"/>
      <c r="AB817" s="146">
        <v>0</v>
      </c>
      <c r="AC817" s="146"/>
      <c r="AD817" s="147"/>
      <c r="AE817" s="57"/>
      <c r="AF817" s="57"/>
      <c r="AG817" s="57"/>
      <c r="AH817" s="57"/>
      <c r="AI817" s="57"/>
      <c r="AJ817" s="57"/>
      <c r="AK817" s="57"/>
      <c r="AL817" s="57"/>
      <c r="AM817" s="57"/>
      <c r="AN817" s="57"/>
      <c r="AO817" s="57"/>
      <c r="AP817" s="57"/>
      <c r="AQ817" s="57"/>
      <c r="AR817" s="57"/>
      <c r="AS817" s="57"/>
      <c r="AT817" s="57"/>
      <c r="AU817" s="57"/>
      <c r="AV817" s="57"/>
      <c r="AW817" s="57"/>
      <c r="AX817" s="57"/>
      <c r="AY817" s="57"/>
      <c r="AZ817" s="57"/>
      <c r="BA817" s="57"/>
      <c r="BB817" s="57"/>
      <c r="BC817" s="57"/>
      <c r="BD817" s="57"/>
      <c r="BE817" s="57"/>
    </row>
    <row r="818" spans="1:57" ht="24.75" hidden="1" customHeight="1">
      <c r="A818" s="57"/>
      <c r="B818" s="141" t="s">
        <v>1273</v>
      </c>
      <c r="C818" s="141" t="s">
        <v>1274</v>
      </c>
      <c r="D818" s="197" t="s">
        <v>1190</v>
      </c>
      <c r="E818" s="42" t="s">
        <v>1275</v>
      </c>
      <c r="F818" s="33" t="s">
        <v>380</v>
      </c>
      <c r="G818" s="33">
        <v>1</v>
      </c>
      <c r="H818" s="33" t="s">
        <v>26</v>
      </c>
      <c r="I818" s="33"/>
      <c r="J818" s="33"/>
      <c r="K818" s="33"/>
      <c r="L818" s="33"/>
      <c r="M818" s="33">
        <v>9</v>
      </c>
      <c r="N818" s="33"/>
      <c r="O818" s="41"/>
      <c r="P818" s="37"/>
      <c r="Q818" s="38" t="s">
        <v>27</v>
      </c>
      <c r="R818" s="34">
        <v>1213.3499999999999</v>
      </c>
      <c r="S818" s="35">
        <f t="shared" si="419"/>
        <v>10920.15</v>
      </c>
      <c r="T818" s="36">
        <f t="shared" si="420"/>
        <v>1213.3499999999999</v>
      </c>
      <c r="U818" s="36">
        <f t="shared" si="421"/>
        <v>10920.15</v>
      </c>
      <c r="V818" s="143"/>
      <c r="W818" s="144">
        <f t="shared" si="422"/>
        <v>0</v>
      </c>
      <c r="X818" s="144">
        <f t="shared" si="423"/>
        <v>0</v>
      </c>
      <c r="Y818" s="145">
        <f t="shared" si="424"/>
        <v>0</v>
      </c>
      <c r="Z818" s="145">
        <f t="shared" si="425"/>
        <v>0</v>
      </c>
      <c r="AA818" s="211"/>
      <c r="AB818" s="146">
        <v>0</v>
      </c>
      <c r="AC818" s="146"/>
      <c r="AD818" s="147"/>
      <c r="AE818" s="57"/>
      <c r="AF818" s="57"/>
      <c r="AG818" s="57"/>
      <c r="AH818" s="57"/>
      <c r="AI818" s="57"/>
      <c r="AJ818" s="57"/>
      <c r="AK818" s="57"/>
      <c r="AL818" s="57"/>
      <c r="AM818" s="57"/>
      <c r="AN818" s="57"/>
      <c r="AO818" s="57"/>
      <c r="AP818" s="57"/>
      <c r="AQ818" s="57"/>
      <c r="AR818" s="57"/>
      <c r="AS818" s="57"/>
      <c r="AT818" s="57"/>
      <c r="AU818" s="57"/>
      <c r="AV818" s="57"/>
      <c r="AW818" s="57"/>
      <c r="AX818" s="57"/>
      <c r="AY818" s="57"/>
      <c r="AZ818" s="57"/>
      <c r="BA818" s="57"/>
      <c r="BB818" s="57"/>
      <c r="BC818" s="57"/>
      <c r="BD818" s="57"/>
      <c r="BE818" s="57"/>
    </row>
    <row r="819" spans="1:57" ht="24.75" hidden="1" customHeight="1">
      <c r="A819" s="57"/>
      <c r="B819" s="141" t="s">
        <v>1276</v>
      </c>
      <c r="C819" s="141" t="s">
        <v>1277</v>
      </c>
      <c r="D819" s="11"/>
      <c r="E819" s="42" t="s">
        <v>1275</v>
      </c>
      <c r="F819" s="33" t="s">
        <v>380</v>
      </c>
      <c r="G819" s="33">
        <v>1</v>
      </c>
      <c r="H819" s="33" t="s">
        <v>26</v>
      </c>
      <c r="I819" s="33"/>
      <c r="J819" s="33"/>
      <c r="K819" s="33"/>
      <c r="L819" s="33"/>
      <c r="M819" s="33">
        <v>9</v>
      </c>
      <c r="N819" s="33"/>
      <c r="O819" s="41"/>
      <c r="P819" s="37"/>
      <c r="Q819" s="38" t="s">
        <v>27</v>
      </c>
      <c r="R819" s="34">
        <v>1015.16</v>
      </c>
      <c r="S819" s="35">
        <f t="shared" si="419"/>
        <v>9136.44</v>
      </c>
      <c r="T819" s="36">
        <f t="shared" si="420"/>
        <v>1015.16</v>
      </c>
      <c r="U819" s="36">
        <f t="shared" si="421"/>
        <v>9136.44</v>
      </c>
      <c r="V819" s="143"/>
      <c r="W819" s="144">
        <f t="shared" si="422"/>
        <v>0</v>
      </c>
      <c r="X819" s="144">
        <f t="shared" si="423"/>
        <v>0</v>
      </c>
      <c r="Y819" s="145">
        <f t="shared" si="424"/>
        <v>0</v>
      </c>
      <c r="Z819" s="145">
        <f t="shared" si="425"/>
        <v>0</v>
      </c>
      <c r="AA819" s="211"/>
      <c r="AB819" s="146">
        <v>0</v>
      </c>
      <c r="AC819" s="146"/>
      <c r="AD819" s="147"/>
      <c r="AE819" s="57"/>
      <c r="AF819" s="57"/>
      <c r="AG819" s="57"/>
      <c r="AH819" s="57"/>
      <c r="AI819" s="57"/>
      <c r="AJ819" s="57"/>
      <c r="AK819" s="57"/>
      <c r="AL819" s="57"/>
      <c r="AM819" s="57"/>
      <c r="AN819" s="57"/>
      <c r="AO819" s="57"/>
      <c r="AP819" s="57"/>
      <c r="AQ819" s="57"/>
      <c r="AR819" s="57"/>
      <c r="AS819" s="57"/>
      <c r="AT819" s="57"/>
      <c r="AU819" s="57"/>
      <c r="AV819" s="57"/>
      <c r="AW819" s="57"/>
      <c r="AX819" s="57"/>
      <c r="AY819" s="57"/>
      <c r="AZ819" s="57"/>
      <c r="BA819" s="57"/>
      <c r="BB819" s="57"/>
      <c r="BC819" s="57"/>
      <c r="BD819" s="57"/>
      <c r="BE819" s="57"/>
    </row>
    <row r="820" spans="1:57" ht="24.75" customHeight="1">
      <c r="A820" s="57"/>
      <c r="B820" s="141" t="s">
        <v>754</v>
      </c>
      <c r="C820" s="141" t="s">
        <v>1270</v>
      </c>
      <c r="D820" s="197" t="s">
        <v>1190</v>
      </c>
      <c r="E820" s="42" t="s">
        <v>108</v>
      </c>
      <c r="F820" s="33" t="s">
        <v>380</v>
      </c>
      <c r="G820" s="33">
        <v>1</v>
      </c>
      <c r="H820" s="33" t="s">
        <v>26</v>
      </c>
      <c r="I820" s="33" t="s">
        <v>741</v>
      </c>
      <c r="J820" s="33">
        <v>15</v>
      </c>
      <c r="K820" s="33">
        <v>18</v>
      </c>
      <c r="L820" s="33">
        <v>4.2999999999999997E-2</v>
      </c>
      <c r="M820" s="33">
        <v>24</v>
      </c>
      <c r="N820" s="33">
        <v>14.2</v>
      </c>
      <c r="O820" s="41"/>
      <c r="P820" s="37"/>
      <c r="Q820" s="38" t="s">
        <v>27</v>
      </c>
      <c r="R820" s="34">
        <v>669.17</v>
      </c>
      <c r="S820" s="35">
        <f t="shared" si="419"/>
        <v>16060.079999999998</v>
      </c>
      <c r="T820" s="36">
        <f t="shared" si="420"/>
        <v>669.17</v>
      </c>
      <c r="U820" s="36">
        <f t="shared" si="421"/>
        <v>16060.079999999998</v>
      </c>
      <c r="V820" s="143">
        <v>0</v>
      </c>
      <c r="W820" s="144">
        <f t="shared" si="422"/>
        <v>0</v>
      </c>
      <c r="X820" s="144">
        <f t="shared" si="423"/>
        <v>0</v>
      </c>
      <c r="Y820" s="145">
        <f t="shared" si="424"/>
        <v>0</v>
      </c>
      <c r="Z820" s="145">
        <f t="shared" si="425"/>
        <v>0</v>
      </c>
      <c r="AA820" s="211">
        <v>34</v>
      </c>
      <c r="AB820" s="146">
        <v>33</v>
      </c>
      <c r="AC820" s="146"/>
      <c r="AD820" s="147"/>
      <c r="AE820" s="57"/>
      <c r="AF820" s="57"/>
      <c r="AG820" s="57"/>
      <c r="AH820" s="57"/>
      <c r="AI820" s="57"/>
      <c r="AJ820" s="57"/>
      <c r="AK820" s="57"/>
      <c r="AL820" s="57"/>
      <c r="AM820" s="57"/>
      <c r="AN820" s="57"/>
      <c r="AO820" s="57"/>
      <c r="AP820" s="57"/>
      <c r="AQ820" s="57"/>
      <c r="AR820" s="57"/>
      <c r="AS820" s="57"/>
      <c r="AT820" s="57"/>
      <c r="AU820" s="57"/>
      <c r="AV820" s="57"/>
      <c r="AW820" s="57"/>
      <c r="AX820" s="57"/>
      <c r="AY820" s="57"/>
      <c r="AZ820" s="57"/>
      <c r="BA820" s="57"/>
      <c r="BB820" s="57"/>
      <c r="BC820" s="57"/>
      <c r="BD820" s="57"/>
      <c r="BE820" s="57"/>
    </row>
    <row r="821" spans="1:57" ht="24.75" customHeight="1">
      <c r="A821" s="57"/>
      <c r="B821" s="141" t="s">
        <v>1697</v>
      </c>
      <c r="C821" s="141" t="s">
        <v>1698</v>
      </c>
      <c r="D821" s="220" t="s">
        <v>1190</v>
      </c>
      <c r="E821" s="42" t="s">
        <v>108</v>
      </c>
      <c r="F821" s="33" t="s">
        <v>380</v>
      </c>
      <c r="G821" s="33">
        <v>1</v>
      </c>
      <c r="H821" s="33" t="s">
        <v>26</v>
      </c>
      <c r="I821" s="33" t="s">
        <v>741</v>
      </c>
      <c r="J821" s="33">
        <v>15</v>
      </c>
      <c r="K821" s="33">
        <v>18</v>
      </c>
      <c r="L821" s="33">
        <v>4.2999999999999997E-2</v>
      </c>
      <c r="M821" s="33">
        <v>24</v>
      </c>
      <c r="N821" s="33">
        <v>14.2</v>
      </c>
      <c r="O821" s="41"/>
      <c r="P821" s="37"/>
      <c r="Q821" s="38" t="s">
        <v>27</v>
      </c>
      <c r="R821" s="34">
        <v>669.17</v>
      </c>
      <c r="S821" s="35">
        <f t="shared" si="419"/>
        <v>16060.079999999998</v>
      </c>
      <c r="T821" s="36">
        <f t="shared" si="420"/>
        <v>669.17</v>
      </c>
      <c r="U821" s="36">
        <f t="shared" si="421"/>
        <v>16060.079999999998</v>
      </c>
      <c r="V821" s="143">
        <v>0</v>
      </c>
      <c r="W821" s="144">
        <f>U821*V821</f>
        <v>0</v>
      </c>
      <c r="X821" s="144">
        <f t="shared" ref="X821:X836" si="426">V821*U821</f>
        <v>0</v>
      </c>
      <c r="Y821" s="145">
        <f>K821*V821</f>
        <v>0</v>
      </c>
      <c r="Z821" s="145">
        <f>V821*L821</f>
        <v>0</v>
      </c>
      <c r="AA821" s="211">
        <v>48</v>
      </c>
      <c r="AB821" s="146">
        <v>48</v>
      </c>
      <c r="AC821" s="146"/>
      <c r="AD821" s="147"/>
      <c r="AE821" s="57"/>
      <c r="AF821" s="57"/>
      <c r="AG821" s="57"/>
      <c r="AH821" s="57"/>
      <c r="AI821" s="57"/>
      <c r="AJ821" s="57"/>
      <c r="AK821" s="57"/>
      <c r="AL821" s="57"/>
      <c r="AM821" s="57"/>
      <c r="AN821" s="57"/>
      <c r="AO821" s="57"/>
      <c r="AP821" s="57"/>
      <c r="AQ821" s="57"/>
      <c r="AR821" s="57"/>
      <c r="AS821" s="57"/>
      <c r="AT821" s="57"/>
      <c r="AU821" s="57"/>
      <c r="AV821" s="57"/>
      <c r="AW821" s="57"/>
      <c r="AX821" s="57"/>
      <c r="AY821" s="57"/>
      <c r="AZ821" s="57"/>
      <c r="BA821" s="57"/>
      <c r="BB821" s="57"/>
      <c r="BC821" s="57"/>
      <c r="BD821" s="57"/>
      <c r="BE821" s="57"/>
    </row>
    <row r="822" spans="1:57" ht="24.75" customHeight="1">
      <c r="A822" s="57"/>
      <c r="B822" s="158" t="s">
        <v>1701</v>
      </c>
      <c r="C822" s="158"/>
      <c r="D822" s="159"/>
      <c r="E822" s="31"/>
      <c r="F822" s="31"/>
      <c r="G822" s="31"/>
      <c r="H822" s="31"/>
      <c r="I822" s="31"/>
      <c r="J822" s="31"/>
      <c r="K822" s="31"/>
      <c r="L822" s="31"/>
      <c r="M822" s="31"/>
      <c r="N822" s="31"/>
      <c r="O822" s="31"/>
      <c r="P822" s="30"/>
      <c r="Q822" s="31"/>
      <c r="R822" s="45"/>
      <c r="S822" s="45"/>
      <c r="T822" s="45"/>
      <c r="U822" s="45"/>
      <c r="V822" s="12"/>
      <c r="W822" s="12"/>
      <c r="X822" s="12">
        <f t="shared" si="426"/>
        <v>0</v>
      </c>
      <c r="Y822" s="12"/>
      <c r="Z822" s="12"/>
      <c r="AA822" s="211"/>
      <c r="AB822" s="146"/>
      <c r="AC822" s="146"/>
      <c r="AD822" s="147"/>
      <c r="AE822" s="57"/>
      <c r="AF822" s="57"/>
      <c r="AG822" s="57"/>
      <c r="AH822" s="57"/>
      <c r="AI822" s="57"/>
      <c r="AJ822" s="57"/>
      <c r="AK822" s="57"/>
      <c r="AL822" s="57"/>
      <c r="AM822" s="57"/>
      <c r="AN822" s="57"/>
      <c r="AO822" s="57"/>
      <c r="AP822" s="57"/>
      <c r="AQ822" s="57"/>
      <c r="AR822" s="57"/>
      <c r="AS822" s="57"/>
      <c r="AT822" s="57"/>
      <c r="AU822" s="57"/>
      <c r="AV822" s="57"/>
      <c r="AW822" s="57"/>
      <c r="AX822" s="57"/>
      <c r="AY822" s="57"/>
      <c r="AZ822" s="57"/>
      <c r="BA822" s="57"/>
      <c r="BB822" s="57"/>
      <c r="BC822" s="57"/>
      <c r="BD822" s="57"/>
      <c r="BE822" s="57"/>
    </row>
    <row r="823" spans="1:57" ht="24.75" customHeight="1">
      <c r="A823" s="57"/>
      <c r="B823" s="141" t="s">
        <v>1278</v>
      </c>
      <c r="C823" s="141" t="s">
        <v>1279</v>
      </c>
      <c r="D823" s="197" t="s">
        <v>1190</v>
      </c>
      <c r="E823" s="42" t="s">
        <v>1275</v>
      </c>
      <c r="F823" s="33" t="s">
        <v>380</v>
      </c>
      <c r="G823" s="33">
        <v>1</v>
      </c>
      <c r="H823" s="33" t="s">
        <v>26</v>
      </c>
      <c r="I823" s="33" t="s">
        <v>1727</v>
      </c>
      <c r="J823" s="33">
        <v>20</v>
      </c>
      <c r="K823" s="33">
        <v>12.8</v>
      </c>
      <c r="L823" s="33">
        <v>5.5E-2</v>
      </c>
      <c r="M823" s="33">
        <v>9</v>
      </c>
      <c r="N823" s="33">
        <v>30.99</v>
      </c>
      <c r="O823" s="41"/>
      <c r="P823" s="37"/>
      <c r="Q823" s="38" t="s">
        <v>27</v>
      </c>
      <c r="R823" s="34">
        <v>1179.01</v>
      </c>
      <c r="S823" s="35">
        <f t="shared" ref="S823" si="427">R823*M823</f>
        <v>10611.09</v>
      </c>
      <c r="T823" s="36">
        <f t="shared" ref="T823" si="428">R823*(1-$C$13)</f>
        <v>1179.01</v>
      </c>
      <c r="U823" s="36">
        <f t="shared" ref="U823" si="429">S823*(1-$C$13)</f>
        <v>10611.09</v>
      </c>
      <c r="V823" s="143">
        <v>0</v>
      </c>
      <c r="W823" s="144">
        <f>U823*V823</f>
        <v>0</v>
      </c>
      <c r="X823" s="144">
        <f t="shared" si="426"/>
        <v>0</v>
      </c>
      <c r="Y823" s="145">
        <f>K823*V823</f>
        <v>0</v>
      </c>
      <c r="Z823" s="145">
        <f>V823*L823</f>
        <v>0</v>
      </c>
      <c r="AA823" s="211">
        <v>38</v>
      </c>
      <c r="AB823" s="146">
        <v>34</v>
      </c>
      <c r="AC823" s="146"/>
      <c r="AD823" s="147"/>
      <c r="AE823" s="57"/>
      <c r="AF823" s="57"/>
      <c r="AG823" s="57"/>
      <c r="AH823" s="57"/>
      <c r="AI823" s="57"/>
      <c r="AJ823" s="57"/>
      <c r="AK823" s="57"/>
      <c r="AL823" s="57"/>
      <c r="AM823" s="57"/>
      <c r="AN823" s="57"/>
      <c r="AO823" s="57"/>
      <c r="AP823" s="57"/>
      <c r="AQ823" s="57"/>
      <c r="AR823" s="57"/>
      <c r="AS823" s="57"/>
      <c r="AT823" s="57"/>
      <c r="AU823" s="57"/>
      <c r="AV823" s="57"/>
      <c r="AW823" s="57"/>
      <c r="AX823" s="57"/>
      <c r="AY823" s="57"/>
      <c r="AZ823" s="57"/>
      <c r="BA823" s="57"/>
      <c r="BB823" s="57"/>
      <c r="BC823" s="57"/>
      <c r="BD823" s="57"/>
      <c r="BE823" s="57"/>
    </row>
    <row r="824" spans="1:57" ht="24.75" customHeight="1">
      <c r="A824" s="57"/>
      <c r="B824" s="141" t="s">
        <v>1702</v>
      </c>
      <c r="C824" s="141" t="s">
        <v>1703</v>
      </c>
      <c r="D824" s="220" t="s">
        <v>1190</v>
      </c>
      <c r="E824" s="42" t="s">
        <v>1275</v>
      </c>
      <c r="F824" s="33" t="s">
        <v>380</v>
      </c>
      <c r="G824" s="33">
        <v>1</v>
      </c>
      <c r="H824" s="33" t="s">
        <v>26</v>
      </c>
      <c r="I824" s="33" t="s">
        <v>1727</v>
      </c>
      <c r="J824" s="33">
        <v>20</v>
      </c>
      <c r="K824" s="33">
        <v>12.8</v>
      </c>
      <c r="L824" s="33">
        <v>5.5E-2</v>
      </c>
      <c r="M824" s="33">
        <v>9</v>
      </c>
      <c r="N824" s="33">
        <v>30.99</v>
      </c>
      <c r="O824" s="41"/>
      <c r="P824" s="37"/>
      <c r="Q824" s="38" t="s">
        <v>27</v>
      </c>
      <c r="R824" s="34">
        <v>1179.01</v>
      </c>
      <c r="S824" s="35">
        <f t="shared" si="412"/>
        <v>10611.09</v>
      </c>
      <c r="T824" s="36">
        <f t="shared" si="413"/>
        <v>1179.01</v>
      </c>
      <c r="U824" s="36">
        <f t="shared" si="414"/>
        <v>10611.09</v>
      </c>
      <c r="V824" s="143">
        <v>0</v>
      </c>
      <c r="W824" s="144">
        <f>U824*V824</f>
        <v>0</v>
      </c>
      <c r="X824" s="144">
        <f t="shared" si="426"/>
        <v>0</v>
      </c>
      <c r="Y824" s="145">
        <f>K824*V824</f>
        <v>0</v>
      </c>
      <c r="Z824" s="145">
        <f>V824*L824</f>
        <v>0</v>
      </c>
      <c r="AA824" s="211">
        <v>21</v>
      </c>
      <c r="AB824" s="146">
        <v>21</v>
      </c>
      <c r="AC824" s="146"/>
      <c r="AD824" s="147"/>
      <c r="AE824" s="57"/>
      <c r="AF824" s="57"/>
      <c r="AG824" s="57"/>
      <c r="AH824" s="57"/>
      <c r="AI824" s="57"/>
      <c r="AJ824" s="57"/>
      <c r="AK824" s="57"/>
      <c r="AL824" s="57"/>
      <c r="AM824" s="57"/>
      <c r="AN824" s="57"/>
      <c r="AO824" s="57"/>
      <c r="AP824" s="57"/>
      <c r="AQ824" s="57"/>
      <c r="AR824" s="57"/>
      <c r="AS824" s="57"/>
      <c r="AT824" s="57"/>
      <c r="AU824" s="57"/>
      <c r="AV824" s="57"/>
      <c r="AW824" s="57"/>
      <c r="AX824" s="57"/>
      <c r="AY824" s="57"/>
      <c r="AZ824" s="57"/>
      <c r="BA824" s="57"/>
      <c r="BB824" s="57"/>
      <c r="BC824" s="57"/>
      <c r="BD824" s="57"/>
      <c r="BE824" s="57"/>
    </row>
    <row r="825" spans="1:57" ht="24.75" customHeight="1">
      <c r="A825" s="57"/>
      <c r="B825" s="141" t="s">
        <v>1704</v>
      </c>
      <c r="C825" s="141" t="s">
        <v>1705</v>
      </c>
      <c r="D825" s="220"/>
      <c r="E825" s="42" t="s">
        <v>1275</v>
      </c>
      <c r="F825" s="33" t="s">
        <v>380</v>
      </c>
      <c r="G825" s="33"/>
      <c r="H825" s="33" t="s">
        <v>26</v>
      </c>
      <c r="I825" s="33" t="s">
        <v>1727</v>
      </c>
      <c r="J825" s="33">
        <v>20</v>
      </c>
      <c r="K825" s="33">
        <v>13.8</v>
      </c>
      <c r="L825" s="33">
        <v>5.5E-2</v>
      </c>
      <c r="M825" s="33">
        <v>9</v>
      </c>
      <c r="N825" s="33">
        <v>30.99</v>
      </c>
      <c r="O825" s="41"/>
      <c r="P825" s="37"/>
      <c r="Q825" s="38" t="s">
        <v>20</v>
      </c>
      <c r="R825" s="34">
        <v>995.92</v>
      </c>
      <c r="S825" s="35">
        <f t="shared" si="412"/>
        <v>8963.2799999999988</v>
      </c>
      <c r="T825" s="36">
        <f t="shared" si="413"/>
        <v>995.92</v>
      </c>
      <c r="U825" s="36">
        <f t="shared" si="414"/>
        <v>8963.2799999999988</v>
      </c>
      <c r="V825" s="143">
        <v>0</v>
      </c>
      <c r="W825" s="144">
        <f>U825*V825</f>
        <v>0</v>
      </c>
      <c r="X825" s="144">
        <f t="shared" si="426"/>
        <v>0</v>
      </c>
      <c r="Y825" s="145">
        <f>K825*V825</f>
        <v>0</v>
      </c>
      <c r="Z825" s="145">
        <f>V825*L825</f>
        <v>0</v>
      </c>
      <c r="AA825" s="211">
        <v>6</v>
      </c>
      <c r="AB825" s="146">
        <v>6</v>
      </c>
      <c r="AC825" s="146"/>
      <c r="AD825" s="147"/>
      <c r="AE825" s="57"/>
      <c r="AF825" s="57"/>
      <c r="AG825" s="57"/>
      <c r="AH825" s="57"/>
      <c r="AI825" s="57"/>
      <c r="AJ825" s="57"/>
      <c r="AK825" s="57"/>
      <c r="AL825" s="57"/>
      <c r="AM825" s="57"/>
      <c r="AN825" s="57"/>
      <c r="AO825" s="57"/>
      <c r="AP825" s="57"/>
      <c r="AQ825" s="57"/>
      <c r="AR825" s="57"/>
      <c r="AS825" s="57"/>
      <c r="AT825" s="57"/>
      <c r="AU825" s="57"/>
      <c r="AV825" s="57"/>
      <c r="AW825" s="57"/>
      <c r="AX825" s="57"/>
      <c r="AY825" s="57"/>
      <c r="AZ825" s="57"/>
      <c r="BA825" s="57"/>
      <c r="BB825" s="57"/>
      <c r="BC825" s="57"/>
      <c r="BD825" s="57"/>
      <c r="BE825" s="57"/>
    </row>
    <row r="826" spans="1:57" ht="24.75" customHeight="1">
      <c r="A826" s="57"/>
      <c r="B826" s="158" t="s">
        <v>1527</v>
      </c>
      <c r="C826" s="158"/>
      <c r="D826" s="159"/>
      <c r="E826" s="31"/>
      <c r="F826" s="31"/>
      <c r="G826" s="31"/>
      <c r="H826" s="31"/>
      <c r="I826" s="31"/>
      <c r="J826" s="31"/>
      <c r="K826" s="31"/>
      <c r="L826" s="31"/>
      <c r="M826" s="31"/>
      <c r="N826" s="31"/>
      <c r="O826" s="31"/>
      <c r="P826" s="30"/>
      <c r="Q826" s="31"/>
      <c r="R826" s="45"/>
      <c r="S826" s="45"/>
      <c r="T826" s="45"/>
      <c r="U826" s="45"/>
      <c r="V826" s="12">
        <v>0</v>
      </c>
      <c r="W826" s="12"/>
      <c r="X826" s="12">
        <f t="shared" si="426"/>
        <v>0</v>
      </c>
      <c r="Y826" s="12"/>
      <c r="Z826" s="12"/>
      <c r="AA826" s="211"/>
      <c r="AB826" s="146"/>
      <c r="AC826" s="146"/>
      <c r="AD826" s="147"/>
      <c r="AE826" s="57"/>
      <c r="AF826" s="57"/>
      <c r="AG826" s="57"/>
      <c r="AH826" s="57"/>
      <c r="AI826" s="57"/>
      <c r="AJ826" s="57"/>
      <c r="AK826" s="57"/>
      <c r="AL826" s="57"/>
      <c r="AM826" s="57"/>
      <c r="AN826" s="57"/>
      <c r="AO826" s="57"/>
      <c r="AP826" s="57"/>
      <c r="AQ826" s="57"/>
      <c r="AR826" s="57"/>
      <c r="AS826" s="57"/>
      <c r="AT826" s="57"/>
      <c r="AU826" s="57"/>
      <c r="AV826" s="57"/>
      <c r="AW826" s="57"/>
      <c r="AX826" s="57"/>
      <c r="AY826" s="57"/>
      <c r="AZ826" s="57"/>
      <c r="BA826" s="57"/>
      <c r="BB826" s="57"/>
      <c r="BC826" s="57"/>
      <c r="BD826" s="57"/>
      <c r="BE826" s="57"/>
    </row>
    <row r="827" spans="1:57" ht="24.75" customHeight="1">
      <c r="A827" s="57"/>
      <c r="B827" s="201" t="s">
        <v>1528</v>
      </c>
      <c r="C827" s="196" t="s">
        <v>1529</v>
      </c>
      <c r="D827" s="142" t="s">
        <v>1190</v>
      </c>
      <c r="E827" s="42" t="s">
        <v>1536</v>
      </c>
      <c r="F827" s="33" t="s">
        <v>380</v>
      </c>
      <c r="G827" s="33">
        <v>1</v>
      </c>
      <c r="H827" s="33" t="s">
        <v>19</v>
      </c>
      <c r="I827" s="52" t="s">
        <v>1537</v>
      </c>
      <c r="J827" s="52"/>
      <c r="K827" s="33">
        <v>2.0699999999999998</v>
      </c>
      <c r="L827" s="33"/>
      <c r="M827" s="33">
        <v>100</v>
      </c>
      <c r="N827" s="33">
        <v>1</v>
      </c>
      <c r="O827" s="41"/>
      <c r="P827" s="37"/>
      <c r="Q827" s="38" t="s">
        <v>27</v>
      </c>
      <c r="R827" s="34">
        <v>137.18</v>
      </c>
      <c r="S827" s="35">
        <f t="shared" ref="S827:S836" si="430">R827*M827</f>
        <v>13718</v>
      </c>
      <c r="T827" s="36">
        <f t="shared" si="413"/>
        <v>137.18</v>
      </c>
      <c r="U827" s="36">
        <f t="shared" si="414"/>
        <v>13718</v>
      </c>
      <c r="V827" s="143">
        <v>0</v>
      </c>
      <c r="W827" s="144">
        <f t="shared" ref="W827:W833" si="431">U827*V827</f>
        <v>0</v>
      </c>
      <c r="X827" s="144">
        <f t="shared" si="426"/>
        <v>0</v>
      </c>
      <c r="Y827" s="145">
        <f t="shared" ref="Y827:Y833" si="432">K827*V827</f>
        <v>0</v>
      </c>
      <c r="Z827" s="145">
        <f t="shared" ref="Z827:Z833" si="433">V827*L827</f>
        <v>0</v>
      </c>
      <c r="AA827" s="211">
        <v>118</v>
      </c>
      <c r="AB827" s="146">
        <v>118</v>
      </c>
      <c r="AC827" s="146"/>
      <c r="AD827" s="147"/>
      <c r="AE827" s="57"/>
      <c r="AF827" s="57"/>
      <c r="AG827" s="57"/>
      <c r="AH827" s="57"/>
      <c r="AI827" s="57"/>
      <c r="AJ827" s="57"/>
      <c r="AK827" s="57"/>
      <c r="AL827" s="57"/>
      <c r="AM827" s="57"/>
      <c r="AN827" s="57"/>
      <c r="AO827" s="57"/>
      <c r="AP827" s="57"/>
      <c r="AQ827" s="57"/>
      <c r="AR827" s="57"/>
      <c r="AS827" s="57"/>
      <c r="AT827" s="57"/>
      <c r="AU827" s="57"/>
      <c r="AV827" s="57"/>
      <c r="AW827" s="57"/>
      <c r="AX827" s="57"/>
      <c r="AY827" s="57"/>
      <c r="AZ827" s="57"/>
      <c r="BA827" s="57"/>
      <c r="BB827" s="57"/>
      <c r="BC827" s="57"/>
      <c r="BD827" s="57"/>
      <c r="BE827" s="57"/>
    </row>
    <row r="828" spans="1:57" ht="24.75" customHeight="1">
      <c r="A828" s="57"/>
      <c r="B828" s="201" t="s">
        <v>1530</v>
      </c>
      <c r="C828" s="196" t="s">
        <v>1531</v>
      </c>
      <c r="D828" s="216" t="s">
        <v>1190</v>
      </c>
      <c r="E828" s="42" t="s">
        <v>1536</v>
      </c>
      <c r="F828" s="33" t="s">
        <v>380</v>
      </c>
      <c r="G828" s="33">
        <v>1</v>
      </c>
      <c r="H828" s="33" t="s">
        <v>19</v>
      </c>
      <c r="I828" s="52" t="s">
        <v>1537</v>
      </c>
      <c r="J828" s="52"/>
      <c r="K828" s="33">
        <v>4.5</v>
      </c>
      <c r="L828" s="33"/>
      <c r="M828" s="33">
        <v>100</v>
      </c>
      <c r="N828" s="33">
        <v>0.9</v>
      </c>
      <c r="O828" s="41"/>
      <c r="P828" s="37"/>
      <c r="Q828" s="38" t="s">
        <v>27</v>
      </c>
      <c r="R828" s="34">
        <v>137.18</v>
      </c>
      <c r="S828" s="35">
        <f t="shared" si="430"/>
        <v>13718</v>
      </c>
      <c r="T828" s="36">
        <f t="shared" si="413"/>
        <v>137.18</v>
      </c>
      <c r="U828" s="36">
        <f t="shared" si="414"/>
        <v>13718</v>
      </c>
      <c r="V828" s="143">
        <v>0</v>
      </c>
      <c r="W828" s="144">
        <f t="shared" si="431"/>
        <v>0</v>
      </c>
      <c r="X828" s="144">
        <f t="shared" si="426"/>
        <v>0</v>
      </c>
      <c r="Y828" s="145">
        <f t="shared" si="432"/>
        <v>0</v>
      </c>
      <c r="Z828" s="145">
        <f t="shared" si="433"/>
        <v>0</v>
      </c>
      <c r="AA828" s="211">
        <v>312</v>
      </c>
      <c r="AB828" s="146">
        <v>312</v>
      </c>
      <c r="AC828" s="146"/>
      <c r="AD828" s="147"/>
      <c r="AE828" s="57"/>
      <c r="AF828" s="57"/>
      <c r="AG828" s="57"/>
      <c r="AH828" s="57"/>
      <c r="AI828" s="57"/>
      <c r="AJ828" s="57"/>
      <c r="AK828" s="57"/>
      <c r="AL828" s="57"/>
      <c r="AM828" s="57"/>
      <c r="AN828" s="57"/>
      <c r="AO828" s="57"/>
      <c r="AP828" s="57"/>
      <c r="AQ828" s="57"/>
      <c r="AR828" s="57"/>
      <c r="AS828" s="57"/>
      <c r="AT828" s="57"/>
      <c r="AU828" s="57"/>
      <c r="AV828" s="57"/>
      <c r="AW828" s="57"/>
      <c r="AX828" s="57"/>
      <c r="AY828" s="57"/>
      <c r="AZ828" s="57"/>
      <c r="BA828" s="57"/>
      <c r="BB828" s="57"/>
      <c r="BC828" s="57"/>
      <c r="BD828" s="57"/>
      <c r="BE828" s="57"/>
    </row>
    <row r="829" spans="1:57" ht="24.75" customHeight="1">
      <c r="A829" s="57"/>
      <c r="B829" s="201" t="s">
        <v>1532</v>
      </c>
      <c r="C829" s="196" t="s">
        <v>1533</v>
      </c>
      <c r="D829" s="216" t="s">
        <v>1190</v>
      </c>
      <c r="E829" s="42" t="s">
        <v>1536</v>
      </c>
      <c r="F829" s="33" t="s">
        <v>380</v>
      </c>
      <c r="G829" s="33">
        <v>1</v>
      </c>
      <c r="H829" s="33" t="s">
        <v>19</v>
      </c>
      <c r="I829" s="52" t="s">
        <v>1537</v>
      </c>
      <c r="J829" s="52"/>
      <c r="K829" s="33">
        <v>4.3</v>
      </c>
      <c r="L829" s="33"/>
      <c r="M829" s="33">
        <v>100</v>
      </c>
      <c r="N829" s="33">
        <v>0.9</v>
      </c>
      <c r="O829" s="41"/>
      <c r="P829" s="37"/>
      <c r="Q829" s="38" t="s">
        <v>27</v>
      </c>
      <c r="R829" s="34">
        <v>137.18</v>
      </c>
      <c r="S829" s="35">
        <f t="shared" si="430"/>
        <v>13718</v>
      </c>
      <c r="T829" s="36">
        <f t="shared" si="413"/>
        <v>137.18</v>
      </c>
      <c r="U829" s="36">
        <f t="shared" si="414"/>
        <v>13718</v>
      </c>
      <c r="V829" s="143">
        <v>0</v>
      </c>
      <c r="W829" s="144">
        <f t="shared" si="431"/>
        <v>0</v>
      </c>
      <c r="X829" s="144">
        <f t="shared" si="426"/>
        <v>0</v>
      </c>
      <c r="Y829" s="145">
        <f t="shared" si="432"/>
        <v>0</v>
      </c>
      <c r="Z829" s="145">
        <f t="shared" si="433"/>
        <v>0</v>
      </c>
      <c r="AA829" s="211">
        <v>282</v>
      </c>
      <c r="AB829" s="146">
        <v>282</v>
      </c>
      <c r="AC829" s="146"/>
      <c r="AD829" s="147"/>
      <c r="AE829" s="57"/>
      <c r="AF829" s="57"/>
      <c r="AG829" s="57"/>
      <c r="AH829" s="57"/>
      <c r="AI829" s="57"/>
      <c r="AJ829" s="57"/>
      <c r="AK829" s="57"/>
      <c r="AL829" s="57"/>
      <c r="AM829" s="57"/>
      <c r="AN829" s="57"/>
      <c r="AO829" s="57"/>
      <c r="AP829" s="57"/>
      <c r="AQ829" s="57"/>
      <c r="AR829" s="57"/>
      <c r="AS829" s="57"/>
      <c r="AT829" s="57"/>
      <c r="AU829" s="57"/>
      <c r="AV829" s="57"/>
      <c r="AW829" s="57"/>
      <c r="AX829" s="57"/>
      <c r="AY829" s="57"/>
      <c r="AZ829" s="57"/>
      <c r="BA829" s="57"/>
      <c r="BB829" s="57"/>
      <c r="BC829" s="57"/>
      <c r="BD829" s="57"/>
      <c r="BE829" s="57"/>
    </row>
    <row r="830" spans="1:57" ht="24.75" customHeight="1">
      <c r="A830" s="57"/>
      <c r="B830" s="195" t="s">
        <v>1534</v>
      </c>
      <c r="C830" s="196" t="s">
        <v>1535</v>
      </c>
      <c r="D830" s="216" t="s">
        <v>1190</v>
      </c>
      <c r="E830" s="42" t="s">
        <v>1536</v>
      </c>
      <c r="F830" s="33" t="s">
        <v>380</v>
      </c>
      <c r="G830" s="33">
        <v>1</v>
      </c>
      <c r="H830" s="33" t="s">
        <v>19</v>
      </c>
      <c r="I830" s="52" t="s">
        <v>1537</v>
      </c>
      <c r="J830" s="52"/>
      <c r="K830" s="33">
        <v>2.1</v>
      </c>
      <c r="L830" s="33"/>
      <c r="M830" s="33">
        <v>100</v>
      </c>
      <c r="N830" s="33">
        <v>0.9</v>
      </c>
      <c r="O830" s="41"/>
      <c r="P830" s="37"/>
      <c r="Q830" s="38" t="s">
        <v>27</v>
      </c>
      <c r="R830" s="34">
        <v>137.18</v>
      </c>
      <c r="S830" s="35">
        <f t="shared" si="430"/>
        <v>13718</v>
      </c>
      <c r="T830" s="36">
        <f t="shared" si="413"/>
        <v>137.18</v>
      </c>
      <c r="U830" s="36">
        <f t="shared" si="414"/>
        <v>13718</v>
      </c>
      <c r="V830" s="143">
        <v>0</v>
      </c>
      <c r="W830" s="144">
        <f t="shared" si="431"/>
        <v>0</v>
      </c>
      <c r="X830" s="144">
        <f t="shared" si="426"/>
        <v>0</v>
      </c>
      <c r="Y830" s="145">
        <f t="shared" si="432"/>
        <v>0</v>
      </c>
      <c r="Z830" s="145">
        <f t="shared" si="433"/>
        <v>0</v>
      </c>
      <c r="AA830" s="211">
        <v>127</v>
      </c>
      <c r="AB830" s="146">
        <v>127</v>
      </c>
      <c r="AC830" s="146"/>
      <c r="AD830" s="147"/>
      <c r="AE830" s="57"/>
      <c r="AF830" s="57"/>
      <c r="AG830" s="57"/>
      <c r="AH830" s="57"/>
      <c r="AI830" s="57"/>
      <c r="AJ830" s="57"/>
      <c r="AK830" s="57"/>
      <c r="AL830" s="57"/>
      <c r="AM830" s="57"/>
      <c r="AN830" s="57"/>
      <c r="AO830" s="57"/>
      <c r="AP830" s="57"/>
      <c r="AQ830" s="57"/>
      <c r="AR830" s="57"/>
      <c r="AS830" s="57"/>
      <c r="AT830" s="57"/>
      <c r="AU830" s="57"/>
      <c r="AV830" s="57"/>
      <c r="AW830" s="57"/>
      <c r="AX830" s="57"/>
      <c r="AY830" s="57"/>
      <c r="AZ830" s="57"/>
      <c r="BA830" s="57"/>
      <c r="BB830" s="57"/>
      <c r="BC830" s="57"/>
      <c r="BD830" s="57"/>
      <c r="BE830" s="57"/>
    </row>
    <row r="831" spans="1:57" ht="24.75" customHeight="1">
      <c r="A831" s="57"/>
      <c r="B831" s="195" t="s">
        <v>1538</v>
      </c>
      <c r="C831" s="215" t="s">
        <v>1539</v>
      </c>
      <c r="D831" s="197" t="s">
        <v>1190</v>
      </c>
      <c r="E831" s="42" t="s">
        <v>1540</v>
      </c>
      <c r="F831" s="33" t="s">
        <v>380</v>
      </c>
      <c r="G831" s="33">
        <v>1</v>
      </c>
      <c r="H831" s="33" t="s">
        <v>19</v>
      </c>
      <c r="I831" s="52" t="s">
        <v>1537</v>
      </c>
      <c r="J831" s="52"/>
      <c r="K831" s="33">
        <v>15</v>
      </c>
      <c r="L831" s="33"/>
      <c r="M831" s="33">
        <v>50</v>
      </c>
      <c r="N831" s="33">
        <v>5.6</v>
      </c>
      <c r="O831" s="41"/>
      <c r="P831" s="37"/>
      <c r="Q831" s="38" t="s">
        <v>27</v>
      </c>
      <c r="R831" s="34">
        <v>133.83000000000001</v>
      </c>
      <c r="S831" s="35">
        <f t="shared" si="430"/>
        <v>6691.5000000000009</v>
      </c>
      <c r="T831" s="36">
        <f t="shared" si="413"/>
        <v>133.83000000000001</v>
      </c>
      <c r="U831" s="36">
        <f t="shared" si="414"/>
        <v>6691.5000000000009</v>
      </c>
      <c r="V831" s="143">
        <v>0</v>
      </c>
      <c r="W831" s="144">
        <f t="shared" si="431"/>
        <v>0</v>
      </c>
      <c r="X831" s="144">
        <f t="shared" si="426"/>
        <v>0</v>
      </c>
      <c r="Y831" s="145">
        <f t="shared" si="432"/>
        <v>0</v>
      </c>
      <c r="Z831" s="145">
        <f t="shared" si="433"/>
        <v>0</v>
      </c>
      <c r="AA831" s="211"/>
      <c r="AB831" s="146">
        <v>0</v>
      </c>
      <c r="AC831" s="146"/>
      <c r="AD831" s="147"/>
      <c r="AE831" s="57"/>
      <c r="AF831" s="57"/>
      <c r="AG831" s="57"/>
      <c r="AH831" s="57"/>
      <c r="AI831" s="57"/>
      <c r="AJ831" s="57"/>
      <c r="AK831" s="57"/>
      <c r="AL831" s="57"/>
      <c r="AM831" s="57"/>
      <c r="AN831" s="57"/>
      <c r="AO831" s="57"/>
      <c r="AP831" s="57"/>
      <c r="AQ831" s="57"/>
      <c r="AR831" s="57"/>
      <c r="AS831" s="57"/>
      <c r="AT831" s="57"/>
      <c r="AU831" s="57"/>
      <c r="AV831" s="57"/>
      <c r="AW831" s="57"/>
      <c r="AX831" s="57"/>
      <c r="AY831" s="57"/>
      <c r="AZ831" s="57"/>
      <c r="BA831" s="57"/>
      <c r="BB831" s="57"/>
      <c r="BC831" s="57"/>
      <c r="BD831" s="57"/>
      <c r="BE831" s="57"/>
    </row>
    <row r="832" spans="1:57" ht="24.75" hidden="1" customHeight="1">
      <c r="A832" s="57"/>
      <c r="B832" s="158" t="s">
        <v>1541</v>
      </c>
      <c r="C832" s="158"/>
      <c r="D832" s="158"/>
      <c r="E832" s="18"/>
      <c r="F832" s="18"/>
      <c r="G832" s="18"/>
      <c r="H832" s="18"/>
      <c r="I832" s="18"/>
      <c r="J832" s="18"/>
      <c r="K832" s="18"/>
      <c r="L832" s="18"/>
      <c r="M832" s="18"/>
      <c r="N832" s="18"/>
      <c r="O832" s="18"/>
      <c r="P832" s="5"/>
      <c r="Q832" s="18"/>
      <c r="R832" s="12"/>
      <c r="S832" s="21">
        <f t="shared" si="430"/>
        <v>0</v>
      </c>
      <c r="T832" s="22">
        <f t="shared" si="413"/>
        <v>0</v>
      </c>
      <c r="U832" s="22">
        <f t="shared" si="414"/>
        <v>0</v>
      </c>
      <c r="V832" s="143">
        <v>0</v>
      </c>
      <c r="W832" s="144">
        <f t="shared" si="431"/>
        <v>0</v>
      </c>
      <c r="X832" s="144">
        <f t="shared" si="426"/>
        <v>0</v>
      </c>
      <c r="Y832" s="145">
        <f t="shared" si="432"/>
        <v>0</v>
      </c>
      <c r="Z832" s="145">
        <f t="shared" si="433"/>
        <v>0</v>
      </c>
      <c r="AA832" s="211"/>
      <c r="AB832" s="146"/>
      <c r="AC832" s="146"/>
      <c r="AD832" s="147"/>
      <c r="AE832" s="57"/>
      <c r="AF832" s="57"/>
      <c r="AG832" s="57"/>
      <c r="AH832" s="57"/>
      <c r="AI832" s="57"/>
      <c r="AJ832" s="57"/>
      <c r="AK832" s="57"/>
      <c r="AL832" s="57"/>
      <c r="AM832" s="57"/>
      <c r="AN832" s="57"/>
      <c r="AO832" s="57"/>
      <c r="AP832" s="57"/>
      <c r="AQ832" s="57"/>
      <c r="AR832" s="57"/>
      <c r="AS832" s="57"/>
      <c r="AT832" s="57"/>
      <c r="AU832" s="57"/>
      <c r="AV832" s="57"/>
      <c r="AW832" s="57"/>
      <c r="AX832" s="57"/>
      <c r="AY832" s="57"/>
      <c r="AZ832" s="57"/>
      <c r="BA832" s="57"/>
      <c r="BB832" s="57"/>
      <c r="BC832" s="57"/>
      <c r="BD832" s="57"/>
      <c r="BE832" s="57"/>
    </row>
    <row r="833" spans="1:61" ht="24.75" hidden="1" customHeight="1">
      <c r="A833" s="57"/>
      <c r="B833" s="214" t="s">
        <v>1542</v>
      </c>
      <c r="C833" s="215" t="s">
        <v>1543</v>
      </c>
      <c r="D833" s="215"/>
      <c r="E833" s="25" t="s">
        <v>1544</v>
      </c>
      <c r="F833" s="19" t="s">
        <v>380</v>
      </c>
      <c r="G833" s="19">
        <v>1</v>
      </c>
      <c r="H833" s="19" t="s">
        <v>19</v>
      </c>
      <c r="I833" s="26"/>
      <c r="J833" s="26"/>
      <c r="K833" s="19">
        <v>23</v>
      </c>
      <c r="L833" s="19"/>
      <c r="M833" s="19">
        <v>32</v>
      </c>
      <c r="N833" s="19">
        <v>5.5</v>
      </c>
      <c r="O833" s="24"/>
      <c r="P833" s="15"/>
      <c r="Q833" s="23" t="s">
        <v>54</v>
      </c>
      <c r="R833" s="20">
        <v>297.85000000000002</v>
      </c>
      <c r="S833" s="21">
        <f t="shared" si="430"/>
        <v>9531.2000000000007</v>
      </c>
      <c r="T833" s="22">
        <f t="shared" si="413"/>
        <v>297.85000000000002</v>
      </c>
      <c r="U833" s="22">
        <f t="shared" si="414"/>
        <v>9531.2000000000007</v>
      </c>
      <c r="V833" s="143">
        <v>0</v>
      </c>
      <c r="W833" s="144">
        <f t="shared" si="431"/>
        <v>0</v>
      </c>
      <c r="X833" s="144">
        <f t="shared" si="426"/>
        <v>0</v>
      </c>
      <c r="Y833" s="145">
        <f t="shared" si="432"/>
        <v>0</v>
      </c>
      <c r="Z833" s="145">
        <f t="shared" si="433"/>
        <v>0</v>
      </c>
      <c r="AA833" s="211"/>
      <c r="AB833" s="146">
        <v>64</v>
      </c>
      <c r="AC833" s="146"/>
      <c r="AD833" s="147"/>
      <c r="AE833" s="57"/>
      <c r="AF833" s="57"/>
      <c r="AG833" s="57"/>
      <c r="AH833" s="57"/>
      <c r="AI833" s="57"/>
      <c r="AJ833" s="57"/>
      <c r="AK833" s="57"/>
      <c r="AL833" s="57"/>
      <c r="AM833" s="57"/>
      <c r="AN833" s="57"/>
      <c r="AO833" s="57"/>
      <c r="AP833" s="57"/>
      <c r="AQ833" s="57"/>
      <c r="AR833" s="57"/>
      <c r="AS833" s="57"/>
      <c r="AT833" s="57"/>
      <c r="AU833" s="57"/>
      <c r="AV833" s="57"/>
      <c r="AW833" s="57"/>
      <c r="AX833" s="57"/>
      <c r="AY833" s="57"/>
      <c r="AZ833" s="57"/>
      <c r="BA833" s="57"/>
      <c r="BB833" s="57"/>
      <c r="BC833" s="57"/>
      <c r="BD833" s="57"/>
      <c r="BE833" s="57"/>
    </row>
    <row r="834" spans="1:61" ht="24.75" hidden="1" customHeight="1">
      <c r="A834" s="57"/>
      <c r="B834" s="158" t="s">
        <v>1732</v>
      </c>
      <c r="C834" s="158"/>
      <c r="D834" s="159"/>
      <c r="E834" s="18"/>
      <c r="F834" s="18"/>
      <c r="G834" s="18"/>
      <c r="H834" s="18"/>
      <c r="I834" s="18"/>
      <c r="J834" s="18"/>
      <c r="K834" s="18"/>
      <c r="L834" s="18"/>
      <c r="M834" s="18"/>
      <c r="N834" s="18"/>
      <c r="O834" s="18"/>
      <c r="P834" s="5"/>
      <c r="Q834" s="18"/>
      <c r="R834" s="12"/>
      <c r="S834" s="12"/>
      <c r="T834" s="12"/>
      <c r="U834" s="12"/>
      <c r="V834" s="12"/>
      <c r="W834" s="12"/>
      <c r="X834" s="12">
        <f t="shared" si="426"/>
        <v>0</v>
      </c>
      <c r="Y834" s="12"/>
      <c r="Z834" s="12"/>
      <c r="AA834" s="211"/>
      <c r="AB834" s="146"/>
      <c r="AC834" s="146"/>
      <c r="AD834" s="147"/>
      <c r="AE834" s="57"/>
      <c r="AF834" s="57"/>
      <c r="AG834" s="57"/>
      <c r="AH834" s="57"/>
      <c r="AI834" s="57"/>
      <c r="AJ834" s="57"/>
      <c r="AK834" s="57"/>
      <c r="AL834" s="57"/>
      <c r="AM834" s="57"/>
      <c r="AN834" s="57"/>
      <c r="AO834" s="57"/>
      <c r="AP834" s="57"/>
      <c r="AQ834" s="57"/>
      <c r="AR834" s="57"/>
      <c r="AS834" s="57"/>
      <c r="AT834" s="57"/>
      <c r="AU834" s="57"/>
      <c r="AV834" s="57"/>
      <c r="AW834" s="57"/>
      <c r="AX834" s="57"/>
      <c r="AY834" s="57"/>
      <c r="AZ834" s="57"/>
      <c r="BA834" s="57"/>
      <c r="BB834" s="57"/>
      <c r="BC834" s="57"/>
      <c r="BD834" s="57"/>
      <c r="BE834" s="57"/>
    </row>
    <row r="835" spans="1:61" ht="24.75" hidden="1" customHeight="1">
      <c r="A835" s="57"/>
      <c r="B835" s="195" t="s">
        <v>1754</v>
      </c>
      <c r="C835" s="215" t="s">
        <v>1733</v>
      </c>
      <c r="D835" s="226" t="s">
        <v>1190</v>
      </c>
      <c r="E835" s="25" t="s">
        <v>221</v>
      </c>
      <c r="F835" s="19" t="s">
        <v>380</v>
      </c>
      <c r="G835" s="19">
        <v>1</v>
      </c>
      <c r="H835" s="19" t="s">
        <v>26</v>
      </c>
      <c r="I835" s="26"/>
      <c r="J835" s="26"/>
      <c r="K835" s="19"/>
      <c r="L835" s="19"/>
      <c r="M835" s="19">
        <v>2</v>
      </c>
      <c r="N835" s="19"/>
      <c r="O835" s="24"/>
      <c r="P835" s="15"/>
      <c r="Q835" s="23" t="s">
        <v>27</v>
      </c>
      <c r="R835" s="20">
        <v>3951.28</v>
      </c>
      <c r="S835" s="21">
        <f t="shared" si="430"/>
        <v>7902.56</v>
      </c>
      <c r="T835" s="22">
        <f t="shared" si="413"/>
        <v>3951.28</v>
      </c>
      <c r="U835" s="22">
        <f t="shared" si="414"/>
        <v>7902.56</v>
      </c>
      <c r="V835" s="143">
        <v>0</v>
      </c>
      <c r="W835" s="144">
        <f>U835*V835</f>
        <v>0</v>
      </c>
      <c r="X835" s="144">
        <f t="shared" si="426"/>
        <v>0</v>
      </c>
      <c r="Y835" s="145">
        <f>K835*V835</f>
        <v>0</v>
      </c>
      <c r="Z835" s="145">
        <f>V835*L835</f>
        <v>0</v>
      </c>
      <c r="AA835" s="211"/>
      <c r="AB835" s="146">
        <v>0</v>
      </c>
      <c r="AC835" s="146"/>
      <c r="AD835" s="147"/>
      <c r="AE835" s="57"/>
      <c r="AF835" s="57"/>
      <c r="AG835" s="57"/>
      <c r="AH835" s="57"/>
      <c r="AI835" s="57"/>
      <c r="AJ835" s="57"/>
      <c r="AK835" s="57"/>
      <c r="AL835" s="57"/>
      <c r="AM835" s="57"/>
      <c r="AN835" s="57"/>
      <c r="AO835" s="57"/>
      <c r="AP835" s="57"/>
      <c r="AQ835" s="57"/>
      <c r="AR835" s="57"/>
      <c r="AS835" s="57"/>
      <c r="AT835" s="57"/>
      <c r="AU835" s="57"/>
      <c r="AV835" s="57"/>
      <c r="AW835" s="57"/>
      <c r="AX835" s="57"/>
      <c r="AY835" s="57"/>
      <c r="AZ835" s="57"/>
      <c r="BA835" s="57"/>
      <c r="BB835" s="57"/>
      <c r="BC835" s="57"/>
      <c r="BD835" s="57"/>
      <c r="BE835" s="57"/>
    </row>
    <row r="836" spans="1:61" ht="24.75" hidden="1" customHeight="1">
      <c r="A836" s="57"/>
      <c r="B836" s="195" t="s">
        <v>1734</v>
      </c>
      <c r="C836" s="215" t="s">
        <v>1735</v>
      </c>
      <c r="D836" s="226" t="s">
        <v>1190</v>
      </c>
      <c r="E836" s="25" t="s">
        <v>221</v>
      </c>
      <c r="F836" s="19" t="s">
        <v>380</v>
      </c>
      <c r="G836" s="19">
        <v>1</v>
      </c>
      <c r="H836" s="19" t="s">
        <v>26</v>
      </c>
      <c r="I836" s="26"/>
      <c r="J836" s="26"/>
      <c r="K836" s="19"/>
      <c r="L836" s="19"/>
      <c r="M836" s="19">
        <v>2</v>
      </c>
      <c r="N836" s="19"/>
      <c r="O836" s="24"/>
      <c r="P836" s="15"/>
      <c r="Q836" s="23" t="s">
        <v>54</v>
      </c>
      <c r="R836" s="20">
        <v>3568.9</v>
      </c>
      <c r="S836" s="21">
        <f t="shared" si="430"/>
        <v>7137.8</v>
      </c>
      <c r="T836" s="22">
        <f t="shared" si="413"/>
        <v>3568.9</v>
      </c>
      <c r="U836" s="22">
        <f t="shared" si="414"/>
        <v>7137.8</v>
      </c>
      <c r="V836" s="143">
        <v>0</v>
      </c>
      <c r="W836" s="144">
        <f>U836*V836</f>
        <v>0</v>
      </c>
      <c r="X836" s="144">
        <f t="shared" si="426"/>
        <v>0</v>
      </c>
      <c r="Y836" s="145">
        <f>K836*V836</f>
        <v>0</v>
      </c>
      <c r="Z836" s="145">
        <f>V836*L836</f>
        <v>0</v>
      </c>
      <c r="AA836" s="211"/>
      <c r="AB836" s="146">
        <v>0</v>
      </c>
      <c r="AC836" s="146"/>
      <c r="AD836" s="147"/>
      <c r="AE836" s="57"/>
      <c r="AF836" s="57"/>
      <c r="AG836" s="57"/>
      <c r="AH836" s="57"/>
      <c r="AI836" s="57"/>
      <c r="AJ836" s="57"/>
      <c r="AK836" s="57"/>
      <c r="AL836" s="57"/>
      <c r="AM836" s="57"/>
      <c r="AN836" s="57"/>
      <c r="AO836" s="57"/>
      <c r="AP836" s="57"/>
      <c r="AQ836" s="57"/>
      <c r="AR836" s="57"/>
      <c r="AS836" s="57"/>
      <c r="AT836" s="57"/>
      <c r="AU836" s="57"/>
      <c r="AV836" s="57"/>
      <c r="AW836" s="57"/>
      <c r="AX836" s="57"/>
      <c r="AY836" s="57"/>
      <c r="AZ836" s="57"/>
      <c r="BA836" s="57"/>
      <c r="BB836" s="57"/>
      <c r="BC836" s="57"/>
      <c r="BD836" s="57"/>
      <c r="BE836" s="57"/>
    </row>
    <row r="837" spans="1:61">
      <c r="A837" s="163"/>
      <c r="C837" s="163"/>
      <c r="D837" s="163"/>
      <c r="E837" s="227"/>
      <c r="F837" s="227"/>
      <c r="G837" s="227"/>
      <c r="H837" s="227"/>
      <c r="I837" s="227"/>
      <c r="J837" s="227"/>
      <c r="K837" s="227"/>
      <c r="L837" s="227"/>
      <c r="M837" s="227"/>
      <c r="N837" s="227"/>
      <c r="O837" s="227"/>
      <c r="P837" s="228"/>
      <c r="Q837" s="227"/>
      <c r="R837" s="229"/>
      <c r="S837" s="229"/>
      <c r="T837" s="229"/>
      <c r="U837" s="229"/>
      <c r="V837" s="229"/>
      <c r="W837" s="229"/>
      <c r="X837" s="229">
        <v>0</v>
      </c>
      <c r="Y837" s="229"/>
      <c r="Z837" s="229"/>
      <c r="AA837" s="56"/>
      <c r="AB837" s="230">
        <v>0</v>
      </c>
      <c r="AC837" s="230"/>
      <c r="AD837" s="230"/>
      <c r="AE837" s="230"/>
      <c r="AF837" s="230"/>
      <c r="AG837" s="230"/>
      <c r="AH837" s="230"/>
      <c r="AI837" s="230"/>
      <c r="AJ837" s="230"/>
      <c r="AK837" s="230"/>
      <c r="AL837" s="230"/>
      <c r="AM837" s="230"/>
      <c r="AN837" s="230"/>
      <c r="AO837" s="230"/>
      <c r="AP837" s="230"/>
      <c r="AQ837" s="230"/>
      <c r="AR837" s="230"/>
      <c r="AS837" s="230"/>
      <c r="AT837" s="230"/>
      <c r="AU837" s="230"/>
      <c r="AV837" s="230"/>
      <c r="AW837" s="230"/>
      <c r="AX837" s="230"/>
      <c r="AY837" s="230"/>
      <c r="AZ837" s="230"/>
      <c r="BA837" s="230"/>
      <c r="BB837" s="230"/>
      <c r="BC837" s="230"/>
      <c r="BD837" s="230"/>
      <c r="BE837" s="230"/>
      <c r="BF837" s="230"/>
      <c r="BG837" s="230"/>
      <c r="BH837" s="230"/>
      <c r="BI837" s="230"/>
    </row>
    <row r="838" spans="1:61">
      <c r="X838" s="53">
        <v>0</v>
      </c>
      <c r="AA838" s="56"/>
      <c r="AB838" s="53">
        <v>0</v>
      </c>
    </row>
    <row r="839" spans="1:61">
      <c r="X839" s="53">
        <v>0</v>
      </c>
      <c r="AA839" s="56"/>
      <c r="AB839" s="53">
        <v>0</v>
      </c>
    </row>
    <row r="840" spans="1:61">
      <c r="X840" s="53">
        <v>0</v>
      </c>
      <c r="AA840" s="56"/>
      <c r="AB840" s="53">
        <v>0</v>
      </c>
    </row>
    <row r="841" spans="1:61">
      <c r="X841" s="53">
        <v>0</v>
      </c>
      <c r="AA841" s="56"/>
      <c r="AB841" s="53">
        <v>0</v>
      </c>
    </row>
    <row r="842" spans="1:61">
      <c r="X842" s="53">
        <v>0</v>
      </c>
      <c r="AA842" s="56"/>
      <c r="AB842" s="53">
        <v>0</v>
      </c>
    </row>
    <row r="843" spans="1:61">
      <c r="AA843" s="56"/>
      <c r="AB843" s="53">
        <v>0</v>
      </c>
    </row>
    <row r="844" spans="1:61">
      <c r="AA844" s="56"/>
      <c r="AB844" s="53">
        <v>0</v>
      </c>
    </row>
    <row r="845" spans="1:61">
      <c r="AA845" s="56"/>
      <c r="AB845" s="53">
        <v>0</v>
      </c>
    </row>
    <row r="846" spans="1:61">
      <c r="AA846" s="56"/>
      <c r="AB846" s="53">
        <v>0</v>
      </c>
    </row>
    <row r="847" spans="1:61">
      <c r="AA847" s="56"/>
      <c r="AB847" s="53">
        <v>0</v>
      </c>
    </row>
    <row r="848" spans="1:61">
      <c r="AA848" s="56"/>
      <c r="AB848" s="53">
        <v>0</v>
      </c>
    </row>
    <row r="849" spans="27:28">
      <c r="AA849" s="56"/>
      <c r="AB849" s="53">
        <v>0</v>
      </c>
    </row>
    <row r="850" spans="27:28">
      <c r="AA850" s="56"/>
      <c r="AB850" s="53">
        <v>0</v>
      </c>
    </row>
    <row r="851" spans="27:28">
      <c r="AA851" s="56"/>
      <c r="AB851" s="53">
        <v>0</v>
      </c>
    </row>
    <row r="852" spans="27:28">
      <c r="AA852" s="56"/>
      <c r="AB852" s="53">
        <v>0</v>
      </c>
    </row>
    <row r="853" spans="27:28">
      <c r="AA853" s="56"/>
      <c r="AB853" s="53">
        <v>0</v>
      </c>
    </row>
    <row r="854" spans="27:28">
      <c r="AA854" s="56"/>
      <c r="AB854" s="53">
        <v>0</v>
      </c>
    </row>
    <row r="855" spans="27:28">
      <c r="AA855" s="56"/>
      <c r="AB855" s="53">
        <v>0</v>
      </c>
    </row>
    <row r="856" spans="27:28">
      <c r="AA856" s="56"/>
      <c r="AB856" s="53">
        <v>0</v>
      </c>
    </row>
    <row r="857" spans="27:28">
      <c r="AA857" s="56"/>
      <c r="AB857" s="53">
        <v>0</v>
      </c>
    </row>
    <row r="858" spans="27:28">
      <c r="AA858" s="56"/>
      <c r="AB858" s="53">
        <v>0</v>
      </c>
    </row>
    <row r="859" spans="27:28">
      <c r="AA859" s="56"/>
      <c r="AB859" s="53">
        <v>0</v>
      </c>
    </row>
    <row r="860" spans="27:28">
      <c r="AA860" s="56"/>
      <c r="AB860" s="53">
        <v>0</v>
      </c>
    </row>
    <row r="861" spans="27:28">
      <c r="AA861" s="56"/>
      <c r="AB861" s="53">
        <v>0</v>
      </c>
    </row>
    <row r="862" spans="27:28">
      <c r="AA862" s="56"/>
      <c r="AB862" s="53">
        <v>0</v>
      </c>
    </row>
    <row r="863" spans="27:28">
      <c r="AA863" s="56"/>
      <c r="AB863" s="53">
        <v>0</v>
      </c>
    </row>
    <row r="864" spans="27:28">
      <c r="AA864" s="56"/>
      <c r="AB864" s="53">
        <v>0</v>
      </c>
    </row>
    <row r="865" spans="27:28">
      <c r="AA865" s="56"/>
      <c r="AB865" s="53">
        <v>0</v>
      </c>
    </row>
    <row r="866" spans="27:28">
      <c r="AA866" s="56"/>
      <c r="AB866" s="53">
        <v>0</v>
      </c>
    </row>
    <row r="867" spans="27:28">
      <c r="AA867" s="56"/>
      <c r="AB867" s="53">
        <v>0</v>
      </c>
    </row>
    <row r="868" spans="27:28">
      <c r="AA868" s="56"/>
      <c r="AB868" s="53">
        <v>0</v>
      </c>
    </row>
    <row r="869" spans="27:28">
      <c r="AA869" s="56"/>
      <c r="AB869" s="53">
        <v>0</v>
      </c>
    </row>
    <row r="870" spans="27:28">
      <c r="AA870" s="56"/>
      <c r="AB870" s="53">
        <v>0</v>
      </c>
    </row>
    <row r="871" spans="27:28">
      <c r="AA871" s="56"/>
      <c r="AB871" s="53">
        <v>0</v>
      </c>
    </row>
    <row r="872" spans="27:28">
      <c r="AA872" s="56"/>
      <c r="AB872" s="53">
        <v>0</v>
      </c>
    </row>
    <row r="873" spans="27:28">
      <c r="AA873" s="56"/>
      <c r="AB873" s="53">
        <v>0</v>
      </c>
    </row>
    <row r="874" spans="27:28">
      <c r="AA874" s="56"/>
      <c r="AB874" s="53">
        <v>0</v>
      </c>
    </row>
    <row r="875" spans="27:28">
      <c r="AA875" s="56"/>
      <c r="AB875" s="53">
        <v>0</v>
      </c>
    </row>
    <row r="876" spans="27:28">
      <c r="AA876" s="56"/>
      <c r="AB876" s="53">
        <v>0</v>
      </c>
    </row>
    <row r="877" spans="27:28">
      <c r="AA877" s="56"/>
      <c r="AB877" s="53">
        <v>0</v>
      </c>
    </row>
    <row r="878" spans="27:28">
      <c r="AA878" s="56"/>
      <c r="AB878" s="53">
        <v>0</v>
      </c>
    </row>
    <row r="879" spans="27:28">
      <c r="AA879" s="56"/>
      <c r="AB879" s="53">
        <v>0</v>
      </c>
    </row>
    <row r="880" spans="27:28">
      <c r="AA880" s="56"/>
      <c r="AB880" s="53">
        <v>0</v>
      </c>
    </row>
    <row r="881" spans="27:28">
      <c r="AA881" s="56"/>
      <c r="AB881" s="53">
        <v>0</v>
      </c>
    </row>
    <row r="882" spans="27:28">
      <c r="AA882" s="56"/>
      <c r="AB882" s="53">
        <v>0</v>
      </c>
    </row>
    <row r="883" spans="27:28">
      <c r="AA883" s="56"/>
      <c r="AB883" s="53">
        <v>0</v>
      </c>
    </row>
    <row r="884" spans="27:28">
      <c r="AA884" s="56"/>
      <c r="AB884" s="53">
        <v>0</v>
      </c>
    </row>
    <row r="885" spans="27:28">
      <c r="AA885" s="56"/>
      <c r="AB885" s="53">
        <v>0</v>
      </c>
    </row>
    <row r="886" spans="27:28">
      <c r="AA886" s="56"/>
      <c r="AB886" s="53">
        <v>0</v>
      </c>
    </row>
    <row r="887" spans="27:28">
      <c r="AA887" s="56"/>
      <c r="AB887" s="53">
        <v>0</v>
      </c>
    </row>
    <row r="888" spans="27:28">
      <c r="AA888" s="56"/>
      <c r="AB888" s="53">
        <v>0</v>
      </c>
    </row>
    <row r="889" spans="27:28">
      <c r="AA889" s="56"/>
      <c r="AB889" s="53">
        <v>0</v>
      </c>
    </row>
    <row r="890" spans="27:28">
      <c r="AA890" s="56"/>
      <c r="AB890" s="53">
        <v>0</v>
      </c>
    </row>
    <row r="891" spans="27:28">
      <c r="AA891" s="56"/>
      <c r="AB891" s="53">
        <v>0</v>
      </c>
    </row>
    <row r="892" spans="27:28">
      <c r="AA892" s="56"/>
      <c r="AB892" s="53">
        <v>0</v>
      </c>
    </row>
    <row r="893" spans="27:28">
      <c r="AA893" s="56"/>
      <c r="AB893" s="53">
        <v>0</v>
      </c>
    </row>
    <row r="894" spans="27:28">
      <c r="AA894" s="56"/>
      <c r="AB894" s="53">
        <v>0</v>
      </c>
    </row>
    <row r="895" spans="27:28">
      <c r="AA895" s="56"/>
      <c r="AB895" s="53">
        <v>0</v>
      </c>
    </row>
    <row r="896" spans="27:28">
      <c r="AA896" s="56"/>
      <c r="AB896" s="53">
        <v>0</v>
      </c>
    </row>
    <row r="897" spans="27:28">
      <c r="AA897" s="56"/>
      <c r="AB897" s="53">
        <v>0</v>
      </c>
    </row>
    <row r="898" spans="27:28">
      <c r="AA898" s="56"/>
      <c r="AB898" s="53">
        <v>0</v>
      </c>
    </row>
    <row r="899" spans="27:28">
      <c r="AA899" s="56"/>
      <c r="AB899" s="53">
        <v>0</v>
      </c>
    </row>
    <row r="900" spans="27:28">
      <c r="AA900" s="56"/>
      <c r="AB900" s="53">
        <v>0</v>
      </c>
    </row>
    <row r="901" spans="27:28">
      <c r="AA901" s="56"/>
      <c r="AB901" s="53">
        <v>0</v>
      </c>
    </row>
    <row r="902" spans="27:28">
      <c r="AA902" s="56"/>
      <c r="AB902" s="53">
        <v>0</v>
      </c>
    </row>
    <row r="903" spans="27:28">
      <c r="AA903" s="56"/>
      <c r="AB903" s="53">
        <v>0</v>
      </c>
    </row>
    <row r="904" spans="27:28">
      <c r="AA904" s="56"/>
      <c r="AB904" s="53">
        <v>0</v>
      </c>
    </row>
    <row r="905" spans="27:28">
      <c r="AA905" s="56"/>
      <c r="AB905" s="53">
        <v>0</v>
      </c>
    </row>
    <row r="906" spans="27:28">
      <c r="AA906" s="56"/>
      <c r="AB906" s="53">
        <v>0</v>
      </c>
    </row>
    <row r="907" spans="27:28">
      <c r="AA907" s="56"/>
      <c r="AB907" s="53">
        <v>0</v>
      </c>
    </row>
    <row r="908" spans="27:28">
      <c r="AA908" s="56"/>
      <c r="AB908" s="53">
        <v>0</v>
      </c>
    </row>
    <row r="909" spans="27:28">
      <c r="AA909" s="56"/>
      <c r="AB909" s="53">
        <v>0</v>
      </c>
    </row>
    <row r="910" spans="27:28">
      <c r="AA910" s="56"/>
      <c r="AB910" s="53">
        <v>0</v>
      </c>
    </row>
    <row r="911" spans="27:28">
      <c r="AA911" s="56"/>
      <c r="AB911" s="53">
        <v>0</v>
      </c>
    </row>
    <row r="912" spans="27:28">
      <c r="AA912" s="56"/>
      <c r="AB912" s="53">
        <v>0</v>
      </c>
    </row>
    <row r="913" spans="27:28">
      <c r="AA913" s="56"/>
      <c r="AB913" s="53">
        <v>0</v>
      </c>
    </row>
    <row r="914" spans="27:28">
      <c r="AA914" s="56"/>
      <c r="AB914" s="53">
        <v>0</v>
      </c>
    </row>
    <row r="915" spans="27:28">
      <c r="AA915" s="56"/>
      <c r="AB915" s="53">
        <v>0</v>
      </c>
    </row>
    <row r="916" spans="27:28">
      <c r="AA916" s="56"/>
      <c r="AB916" s="53">
        <v>0</v>
      </c>
    </row>
    <row r="917" spans="27:28">
      <c r="AA917" s="56"/>
      <c r="AB917" s="53">
        <v>0</v>
      </c>
    </row>
    <row r="918" spans="27:28">
      <c r="AA918" s="56"/>
      <c r="AB918" s="53">
        <v>0</v>
      </c>
    </row>
    <row r="919" spans="27:28">
      <c r="AA919" s="56"/>
      <c r="AB919" s="53">
        <v>0</v>
      </c>
    </row>
    <row r="920" spans="27:28">
      <c r="AA920" s="56"/>
      <c r="AB920" s="53">
        <v>0</v>
      </c>
    </row>
    <row r="921" spans="27:28">
      <c r="AA921" s="56"/>
      <c r="AB921" s="53">
        <v>0</v>
      </c>
    </row>
    <row r="922" spans="27:28">
      <c r="AA922" s="56"/>
      <c r="AB922" s="53">
        <v>0</v>
      </c>
    </row>
    <row r="923" spans="27:28">
      <c r="AA923" s="56"/>
      <c r="AB923" s="53">
        <v>0</v>
      </c>
    </row>
    <row r="924" spans="27:28">
      <c r="AA924" s="56"/>
      <c r="AB924" s="53">
        <v>0</v>
      </c>
    </row>
    <row r="925" spans="27:28">
      <c r="AA925" s="56"/>
      <c r="AB925" s="53">
        <v>0</v>
      </c>
    </row>
    <row r="926" spans="27:28">
      <c r="AA926" s="56"/>
      <c r="AB926" s="53">
        <v>0</v>
      </c>
    </row>
    <row r="927" spans="27:28">
      <c r="AA927" s="56"/>
      <c r="AB927" s="53">
        <v>0</v>
      </c>
    </row>
    <row r="928" spans="27:28">
      <c r="AA928" s="56"/>
      <c r="AB928" s="53">
        <v>0</v>
      </c>
    </row>
    <row r="929" spans="27:28">
      <c r="AA929" s="56"/>
      <c r="AB929" s="53">
        <v>0</v>
      </c>
    </row>
    <row r="930" spans="27:28">
      <c r="AA930" s="56"/>
      <c r="AB930" s="53">
        <v>0</v>
      </c>
    </row>
    <row r="931" spans="27:28">
      <c r="AA931" s="56"/>
      <c r="AB931" s="53">
        <v>0</v>
      </c>
    </row>
    <row r="932" spans="27:28">
      <c r="AA932" s="56"/>
      <c r="AB932" s="53">
        <v>0</v>
      </c>
    </row>
    <row r="933" spans="27:28">
      <c r="AA933" s="56"/>
      <c r="AB933" s="53">
        <v>0</v>
      </c>
    </row>
    <row r="934" spans="27:28">
      <c r="AA934" s="56"/>
      <c r="AB934" s="53">
        <v>0</v>
      </c>
    </row>
    <row r="935" spans="27:28">
      <c r="AA935" s="56"/>
      <c r="AB935" s="53">
        <v>0</v>
      </c>
    </row>
    <row r="936" spans="27:28">
      <c r="AA936" s="56"/>
      <c r="AB936" s="53">
        <v>0</v>
      </c>
    </row>
    <row r="937" spans="27:28">
      <c r="AA937" s="56"/>
      <c r="AB937" s="53">
        <v>0</v>
      </c>
    </row>
    <row r="938" spans="27:28">
      <c r="AA938" s="56"/>
      <c r="AB938" s="53">
        <v>0</v>
      </c>
    </row>
    <row r="939" spans="27:28">
      <c r="AA939" s="56"/>
      <c r="AB939" s="53">
        <v>0</v>
      </c>
    </row>
    <row r="940" spans="27:28">
      <c r="AA940" s="56"/>
      <c r="AB940" s="53">
        <v>0</v>
      </c>
    </row>
    <row r="941" spans="27:28">
      <c r="AA941" s="56"/>
      <c r="AB941" s="53">
        <v>0</v>
      </c>
    </row>
    <row r="942" spans="27:28">
      <c r="AA942" s="56"/>
      <c r="AB942" s="53">
        <v>0</v>
      </c>
    </row>
    <row r="943" spans="27:28">
      <c r="AA943" s="56"/>
      <c r="AB943" s="53">
        <v>0</v>
      </c>
    </row>
    <row r="944" spans="27:28">
      <c r="AA944" s="56"/>
      <c r="AB944" s="53">
        <v>0</v>
      </c>
    </row>
    <row r="945" spans="27:28">
      <c r="AA945" s="56"/>
      <c r="AB945" s="53">
        <v>0</v>
      </c>
    </row>
    <row r="946" spans="27:28">
      <c r="AA946" s="56"/>
      <c r="AB946" s="53">
        <v>0</v>
      </c>
    </row>
    <row r="947" spans="27:28">
      <c r="AA947" s="56"/>
      <c r="AB947" s="53">
        <v>0</v>
      </c>
    </row>
    <row r="948" spans="27:28">
      <c r="AA948" s="56"/>
      <c r="AB948" s="53">
        <v>0</v>
      </c>
    </row>
    <row r="949" spans="27:28">
      <c r="AA949" s="56"/>
      <c r="AB949" s="53">
        <v>0</v>
      </c>
    </row>
    <row r="950" spans="27:28">
      <c r="AA950" s="56"/>
      <c r="AB950" s="53">
        <v>0</v>
      </c>
    </row>
    <row r="951" spans="27:28">
      <c r="AA951" s="56"/>
      <c r="AB951" s="53">
        <v>0</v>
      </c>
    </row>
    <row r="952" spans="27:28">
      <c r="AA952" s="56"/>
      <c r="AB952" s="53">
        <v>0</v>
      </c>
    </row>
    <row r="953" spans="27:28">
      <c r="AA953" s="56"/>
      <c r="AB953" s="53">
        <v>0</v>
      </c>
    </row>
    <row r="954" spans="27:28">
      <c r="AA954" s="56"/>
      <c r="AB954" s="53">
        <v>0</v>
      </c>
    </row>
    <row r="955" spans="27:28">
      <c r="AA955" s="56"/>
      <c r="AB955" s="53">
        <v>0</v>
      </c>
    </row>
    <row r="956" spans="27:28">
      <c r="AA956" s="56"/>
      <c r="AB956" s="53">
        <v>0</v>
      </c>
    </row>
    <row r="957" spans="27:28">
      <c r="AA957" s="56"/>
      <c r="AB957" s="53">
        <v>0</v>
      </c>
    </row>
    <row r="958" spans="27:28">
      <c r="AA958" s="56"/>
      <c r="AB958" s="53">
        <v>0</v>
      </c>
    </row>
    <row r="959" spans="27:28">
      <c r="AA959" s="56"/>
      <c r="AB959" s="53">
        <v>0</v>
      </c>
    </row>
    <row r="960" spans="27:28">
      <c r="AA960" s="56"/>
      <c r="AB960" s="53">
        <v>0</v>
      </c>
    </row>
    <row r="961" spans="27:28">
      <c r="AA961" s="56"/>
      <c r="AB961" s="53">
        <v>0</v>
      </c>
    </row>
    <row r="962" spans="27:28">
      <c r="AA962" s="56"/>
      <c r="AB962" s="53">
        <v>0</v>
      </c>
    </row>
    <row r="963" spans="27:28">
      <c r="AA963" s="56"/>
      <c r="AB963" s="53">
        <v>0</v>
      </c>
    </row>
    <row r="964" spans="27:28">
      <c r="AA964" s="56"/>
      <c r="AB964" s="53">
        <v>0</v>
      </c>
    </row>
    <row r="965" spans="27:28">
      <c r="AA965" s="56"/>
      <c r="AB965" s="53">
        <v>0</v>
      </c>
    </row>
    <row r="966" spans="27:28">
      <c r="AA966" s="56"/>
      <c r="AB966" s="53">
        <v>0</v>
      </c>
    </row>
    <row r="967" spans="27:28">
      <c r="AA967" s="56"/>
      <c r="AB967" s="53">
        <v>0</v>
      </c>
    </row>
    <row r="968" spans="27:28">
      <c r="AA968" s="56"/>
      <c r="AB968" s="53">
        <v>0</v>
      </c>
    </row>
    <row r="969" spans="27:28">
      <c r="AA969" s="56"/>
      <c r="AB969" s="53">
        <v>0</v>
      </c>
    </row>
    <row r="970" spans="27:28">
      <c r="AA970" s="56"/>
      <c r="AB970" s="53">
        <v>0</v>
      </c>
    </row>
    <row r="971" spans="27:28">
      <c r="AA971" s="56"/>
      <c r="AB971" s="53">
        <v>0</v>
      </c>
    </row>
    <row r="972" spans="27:28">
      <c r="AA972" s="56"/>
      <c r="AB972" s="53">
        <v>0</v>
      </c>
    </row>
    <row r="973" spans="27:28">
      <c r="AA973" s="56"/>
      <c r="AB973" s="53">
        <v>0</v>
      </c>
    </row>
    <row r="974" spans="27:28">
      <c r="AA974" s="56"/>
      <c r="AB974" s="53">
        <v>0</v>
      </c>
    </row>
    <row r="975" spans="27:28">
      <c r="AA975" s="56"/>
      <c r="AB975" s="53">
        <v>0</v>
      </c>
    </row>
    <row r="976" spans="27:28">
      <c r="AA976" s="56"/>
      <c r="AB976" s="53">
        <v>0</v>
      </c>
    </row>
    <row r="977" spans="27:28">
      <c r="AA977" s="56"/>
      <c r="AB977" s="53">
        <v>0</v>
      </c>
    </row>
    <row r="978" spans="27:28">
      <c r="AA978" s="56"/>
      <c r="AB978" s="53">
        <v>0</v>
      </c>
    </row>
    <row r="979" spans="27:28">
      <c r="AA979" s="56"/>
      <c r="AB979" s="53">
        <v>0</v>
      </c>
    </row>
    <row r="980" spans="27:28">
      <c r="AA980" s="56"/>
      <c r="AB980" s="53">
        <v>0</v>
      </c>
    </row>
    <row r="981" spans="27:28">
      <c r="AA981" s="56"/>
      <c r="AB981" s="53">
        <v>0</v>
      </c>
    </row>
    <row r="982" spans="27:28">
      <c r="AA982" s="56"/>
      <c r="AB982" s="53">
        <v>0</v>
      </c>
    </row>
    <row r="983" spans="27:28">
      <c r="AA983" s="56"/>
      <c r="AB983" s="53">
        <v>0</v>
      </c>
    </row>
    <row r="984" spans="27:28">
      <c r="AA984" s="56"/>
      <c r="AB984" s="53">
        <v>0</v>
      </c>
    </row>
    <row r="985" spans="27:28">
      <c r="AA985" s="56"/>
      <c r="AB985" s="53">
        <v>0</v>
      </c>
    </row>
    <row r="986" spans="27:28">
      <c r="AA986" s="56"/>
      <c r="AB986" s="53">
        <v>0</v>
      </c>
    </row>
    <row r="987" spans="27:28">
      <c r="AA987" s="56"/>
      <c r="AB987" s="53">
        <v>0</v>
      </c>
    </row>
    <row r="988" spans="27:28">
      <c r="AA988" s="56"/>
      <c r="AB988" s="53">
        <v>0</v>
      </c>
    </row>
    <row r="989" spans="27:28">
      <c r="AA989" s="56"/>
      <c r="AB989" s="53">
        <v>0</v>
      </c>
    </row>
    <row r="990" spans="27:28">
      <c r="AA990" s="56"/>
      <c r="AB990" s="53">
        <v>0</v>
      </c>
    </row>
    <row r="991" spans="27:28">
      <c r="AA991" s="56"/>
      <c r="AB991" s="53">
        <v>0</v>
      </c>
    </row>
    <row r="992" spans="27:28">
      <c r="AA992" s="56"/>
      <c r="AB992" s="53">
        <v>0</v>
      </c>
    </row>
    <row r="993" spans="27:28">
      <c r="AA993" s="56"/>
      <c r="AB993" s="53">
        <v>0</v>
      </c>
    </row>
    <row r="994" spans="27:28">
      <c r="AA994" s="56"/>
      <c r="AB994" s="53">
        <v>0</v>
      </c>
    </row>
    <row r="995" spans="27:28">
      <c r="AA995" s="56"/>
      <c r="AB995" s="53">
        <v>0</v>
      </c>
    </row>
    <row r="996" spans="27:28">
      <c r="AA996" s="56"/>
      <c r="AB996" s="53">
        <v>0</v>
      </c>
    </row>
    <row r="997" spans="27:28">
      <c r="AA997" s="56"/>
      <c r="AB997" s="53">
        <v>0</v>
      </c>
    </row>
    <row r="998" spans="27:28">
      <c r="AA998" s="56"/>
      <c r="AB998" s="53">
        <v>0</v>
      </c>
    </row>
    <row r="999" spans="27:28">
      <c r="AA999" s="56"/>
      <c r="AB999" s="53">
        <v>0</v>
      </c>
    </row>
    <row r="1000" spans="27:28">
      <c r="AA1000" s="56"/>
      <c r="AB1000" s="53">
        <v>0</v>
      </c>
    </row>
    <row r="1001" spans="27:28">
      <c r="AA1001" s="56"/>
      <c r="AB1001" s="53">
        <v>0</v>
      </c>
    </row>
    <row r="1002" spans="27:28">
      <c r="AA1002" s="56"/>
      <c r="AB1002" s="53">
        <v>0</v>
      </c>
    </row>
    <row r="1003" spans="27:28">
      <c r="AA1003" s="56"/>
      <c r="AB1003" s="53">
        <v>0</v>
      </c>
    </row>
    <row r="1004" spans="27:28">
      <c r="AA1004" s="56"/>
      <c r="AB1004" s="53">
        <v>0</v>
      </c>
    </row>
    <row r="1005" spans="27:28">
      <c r="AA1005" s="56"/>
      <c r="AB1005" s="53">
        <v>0</v>
      </c>
    </row>
    <row r="1006" spans="27:28">
      <c r="AA1006" s="56"/>
      <c r="AB1006" s="53">
        <v>0</v>
      </c>
    </row>
    <row r="1007" spans="27:28">
      <c r="AA1007" s="56"/>
      <c r="AB1007" s="53">
        <v>0</v>
      </c>
    </row>
    <row r="1008" spans="27:28">
      <c r="AA1008" s="56"/>
      <c r="AB1008" s="53">
        <v>0</v>
      </c>
    </row>
    <row r="1009" spans="27:28">
      <c r="AA1009" s="56"/>
      <c r="AB1009" s="53">
        <v>0</v>
      </c>
    </row>
    <row r="1010" spans="27:28">
      <c r="AA1010" s="56"/>
      <c r="AB1010" s="53">
        <v>0</v>
      </c>
    </row>
    <row r="1011" spans="27:28">
      <c r="AA1011" s="56"/>
      <c r="AB1011" s="53">
        <v>0</v>
      </c>
    </row>
    <row r="1012" spans="27:28">
      <c r="AA1012" s="56"/>
      <c r="AB1012" s="53">
        <v>0</v>
      </c>
    </row>
    <row r="1013" spans="27:28">
      <c r="AA1013" s="56"/>
      <c r="AB1013" s="53">
        <v>0</v>
      </c>
    </row>
    <row r="1014" spans="27:28">
      <c r="AA1014" s="56"/>
      <c r="AB1014" s="53">
        <v>0</v>
      </c>
    </row>
    <row r="1015" spans="27:28">
      <c r="AA1015" s="56"/>
      <c r="AB1015" s="53">
        <v>0</v>
      </c>
    </row>
    <row r="1016" spans="27:28">
      <c r="AA1016" s="56"/>
      <c r="AB1016" s="53">
        <v>0</v>
      </c>
    </row>
    <row r="1017" spans="27:28">
      <c r="AA1017" s="56"/>
      <c r="AB1017" s="53">
        <v>0</v>
      </c>
    </row>
    <row r="1018" spans="27:28">
      <c r="AA1018" s="56"/>
      <c r="AB1018" s="53">
        <v>0</v>
      </c>
    </row>
    <row r="1019" spans="27:28">
      <c r="AA1019" s="56"/>
      <c r="AB1019" s="53">
        <v>0</v>
      </c>
    </row>
    <row r="1020" spans="27:28">
      <c r="AA1020" s="56"/>
      <c r="AB1020" s="53">
        <v>0</v>
      </c>
    </row>
    <row r="1021" spans="27:28">
      <c r="AA1021" s="56"/>
      <c r="AB1021" s="53">
        <v>0</v>
      </c>
    </row>
    <row r="1022" spans="27:28">
      <c r="AA1022" s="56"/>
      <c r="AB1022" s="53">
        <v>0</v>
      </c>
    </row>
    <row r="1023" spans="27:28">
      <c r="AA1023" s="56"/>
      <c r="AB1023" s="53">
        <v>0</v>
      </c>
    </row>
    <row r="1024" spans="27:28">
      <c r="AA1024" s="56"/>
      <c r="AB1024" s="53">
        <v>0</v>
      </c>
    </row>
    <row r="1025" spans="27:28">
      <c r="AA1025" s="56"/>
      <c r="AB1025" s="53">
        <v>0</v>
      </c>
    </row>
    <row r="1026" spans="27:28">
      <c r="AA1026" s="56"/>
      <c r="AB1026" s="53">
        <v>0</v>
      </c>
    </row>
    <row r="1027" spans="27:28">
      <c r="AA1027" s="56"/>
      <c r="AB1027" s="53">
        <v>0</v>
      </c>
    </row>
    <row r="1028" spans="27:28">
      <c r="AA1028" s="56"/>
      <c r="AB1028" s="53">
        <v>0</v>
      </c>
    </row>
    <row r="1029" spans="27:28">
      <c r="AA1029" s="56"/>
      <c r="AB1029" s="53">
        <v>0</v>
      </c>
    </row>
    <row r="1030" spans="27:28">
      <c r="AA1030" s="56"/>
      <c r="AB1030" s="53">
        <v>0</v>
      </c>
    </row>
    <row r="1031" spans="27:28">
      <c r="AA1031" s="56"/>
      <c r="AB1031" s="53">
        <v>0</v>
      </c>
    </row>
    <row r="1032" spans="27:28">
      <c r="AA1032" s="56"/>
      <c r="AB1032" s="53">
        <v>0</v>
      </c>
    </row>
    <row r="1033" spans="27:28">
      <c r="AA1033" s="56"/>
      <c r="AB1033" s="53">
        <v>0</v>
      </c>
    </row>
    <row r="1034" spans="27:28">
      <c r="AA1034" s="56"/>
      <c r="AB1034" s="53">
        <v>0</v>
      </c>
    </row>
    <row r="1035" spans="27:28">
      <c r="AA1035" s="56"/>
      <c r="AB1035" s="53">
        <v>0</v>
      </c>
    </row>
    <row r="1036" spans="27:28">
      <c r="AA1036" s="56"/>
      <c r="AB1036" s="53">
        <v>0</v>
      </c>
    </row>
    <row r="1037" spans="27:28">
      <c r="AA1037" s="56"/>
      <c r="AB1037" s="53">
        <v>0</v>
      </c>
    </row>
    <row r="1038" spans="27:28">
      <c r="AA1038" s="56"/>
      <c r="AB1038" s="53">
        <v>0</v>
      </c>
    </row>
    <row r="1039" spans="27:28">
      <c r="AA1039" s="56"/>
      <c r="AB1039" s="53">
        <v>0</v>
      </c>
    </row>
    <row r="1040" spans="27:28">
      <c r="AA1040" s="56"/>
      <c r="AB1040" s="53">
        <v>0</v>
      </c>
    </row>
    <row r="1041" spans="27:28">
      <c r="AA1041" s="56"/>
      <c r="AB1041" s="53">
        <v>0</v>
      </c>
    </row>
    <row r="1042" spans="27:28">
      <c r="AA1042" s="56"/>
      <c r="AB1042" s="53">
        <v>0</v>
      </c>
    </row>
    <row r="1043" spans="27:28">
      <c r="AA1043" s="56"/>
      <c r="AB1043" s="53">
        <v>0</v>
      </c>
    </row>
    <row r="1044" spans="27:28">
      <c r="AA1044" s="56"/>
      <c r="AB1044" s="53">
        <v>0</v>
      </c>
    </row>
    <row r="1045" spans="27:28">
      <c r="AA1045" s="56"/>
      <c r="AB1045" s="53">
        <v>0</v>
      </c>
    </row>
    <row r="1046" spans="27:28">
      <c r="AA1046" s="56"/>
      <c r="AB1046" s="53">
        <v>0</v>
      </c>
    </row>
    <row r="1047" spans="27:28">
      <c r="AA1047" s="56"/>
      <c r="AB1047" s="53">
        <v>0</v>
      </c>
    </row>
    <row r="1048" spans="27:28">
      <c r="AA1048" s="56"/>
      <c r="AB1048" s="53">
        <v>0</v>
      </c>
    </row>
    <row r="1049" spans="27:28">
      <c r="AA1049" s="56"/>
      <c r="AB1049" s="53">
        <v>0</v>
      </c>
    </row>
    <row r="1050" spans="27:28">
      <c r="AA1050" s="56"/>
      <c r="AB1050" s="53">
        <v>0</v>
      </c>
    </row>
    <row r="1051" spans="27:28">
      <c r="AA1051" s="56"/>
      <c r="AB1051" s="53">
        <v>0</v>
      </c>
    </row>
    <row r="1052" spans="27:28">
      <c r="AA1052" s="56"/>
      <c r="AB1052" s="53">
        <v>0</v>
      </c>
    </row>
    <row r="1053" spans="27:28">
      <c r="AA1053" s="56"/>
      <c r="AB1053" s="53">
        <v>0</v>
      </c>
    </row>
    <row r="1054" spans="27:28">
      <c r="AA1054" s="56"/>
      <c r="AB1054" s="53">
        <v>0</v>
      </c>
    </row>
    <row r="1055" spans="27:28">
      <c r="AA1055" s="56"/>
      <c r="AB1055" s="53">
        <v>0</v>
      </c>
    </row>
    <row r="1056" spans="27:28">
      <c r="AA1056" s="56"/>
      <c r="AB1056" s="53">
        <v>0</v>
      </c>
    </row>
    <row r="1057" spans="27:28">
      <c r="AA1057" s="56"/>
      <c r="AB1057" s="53">
        <v>0</v>
      </c>
    </row>
    <row r="1058" spans="27:28">
      <c r="AA1058" s="56"/>
      <c r="AB1058" s="53">
        <v>0</v>
      </c>
    </row>
    <row r="1059" spans="27:28">
      <c r="AA1059" s="56"/>
      <c r="AB1059" s="53">
        <v>0</v>
      </c>
    </row>
    <row r="1060" spans="27:28">
      <c r="AA1060" s="56"/>
      <c r="AB1060" s="53">
        <v>0</v>
      </c>
    </row>
    <row r="1061" spans="27:28">
      <c r="AA1061" s="56"/>
      <c r="AB1061" s="53">
        <v>0</v>
      </c>
    </row>
    <row r="1062" spans="27:28">
      <c r="AA1062" s="56"/>
      <c r="AB1062" s="53">
        <v>0</v>
      </c>
    </row>
    <row r="1063" spans="27:28">
      <c r="AA1063" s="56"/>
      <c r="AB1063" s="53">
        <v>0</v>
      </c>
    </row>
    <row r="1064" spans="27:28">
      <c r="AA1064" s="56"/>
      <c r="AB1064" s="53">
        <v>0</v>
      </c>
    </row>
    <row r="1065" spans="27:28">
      <c r="AA1065" s="56"/>
      <c r="AB1065" s="53">
        <v>0</v>
      </c>
    </row>
    <row r="1066" spans="27:28">
      <c r="AA1066" s="56"/>
      <c r="AB1066" s="53">
        <v>0</v>
      </c>
    </row>
    <row r="1067" spans="27:28">
      <c r="AA1067" s="56"/>
      <c r="AB1067" s="53">
        <v>0</v>
      </c>
    </row>
    <row r="1068" spans="27:28">
      <c r="AA1068" s="56"/>
      <c r="AB1068" s="53">
        <v>0</v>
      </c>
    </row>
    <row r="1069" spans="27:28">
      <c r="AA1069" s="56"/>
      <c r="AB1069" s="53">
        <v>0</v>
      </c>
    </row>
    <row r="1070" spans="27:28">
      <c r="AA1070" s="56"/>
      <c r="AB1070" s="53">
        <v>0</v>
      </c>
    </row>
    <row r="1071" spans="27:28">
      <c r="AA1071" s="56"/>
      <c r="AB1071" s="53">
        <v>0</v>
      </c>
    </row>
    <row r="1072" spans="27:28">
      <c r="AA1072" s="56"/>
      <c r="AB1072" s="53">
        <v>0</v>
      </c>
    </row>
    <row r="1073" spans="27:28">
      <c r="AA1073" s="56"/>
      <c r="AB1073" s="53">
        <v>0</v>
      </c>
    </row>
    <row r="1074" spans="27:28">
      <c r="AA1074" s="56"/>
      <c r="AB1074" s="53">
        <v>0</v>
      </c>
    </row>
    <row r="1075" spans="27:28">
      <c r="AA1075" s="56"/>
      <c r="AB1075" s="53">
        <v>0</v>
      </c>
    </row>
    <row r="1076" spans="27:28">
      <c r="AA1076" s="56"/>
      <c r="AB1076" s="53">
        <v>0</v>
      </c>
    </row>
    <row r="1077" spans="27:28">
      <c r="AA1077" s="56"/>
      <c r="AB1077" s="53">
        <v>0</v>
      </c>
    </row>
    <row r="1078" spans="27:28">
      <c r="AA1078" s="56"/>
      <c r="AB1078" s="53">
        <v>0</v>
      </c>
    </row>
    <row r="1079" spans="27:28">
      <c r="AA1079" s="56"/>
      <c r="AB1079" s="53">
        <v>0</v>
      </c>
    </row>
    <row r="1080" spans="27:28">
      <c r="AA1080" s="56"/>
      <c r="AB1080" s="53">
        <v>0</v>
      </c>
    </row>
    <row r="1081" spans="27:28">
      <c r="AA1081" s="56"/>
      <c r="AB1081" s="53">
        <v>0</v>
      </c>
    </row>
    <row r="1082" spans="27:28">
      <c r="AA1082" s="56"/>
      <c r="AB1082" s="53">
        <v>0</v>
      </c>
    </row>
    <row r="1083" spans="27:28">
      <c r="AA1083" s="56"/>
      <c r="AB1083" s="53">
        <v>0</v>
      </c>
    </row>
    <row r="1084" spans="27:28">
      <c r="AA1084" s="56"/>
      <c r="AB1084" s="53">
        <v>0</v>
      </c>
    </row>
    <row r="1085" spans="27:28">
      <c r="AA1085" s="56"/>
      <c r="AB1085" s="53">
        <v>0</v>
      </c>
    </row>
    <row r="1086" spans="27:28">
      <c r="AA1086" s="56"/>
      <c r="AB1086" s="53">
        <v>0</v>
      </c>
    </row>
    <row r="1087" spans="27:28">
      <c r="AA1087" s="56"/>
      <c r="AB1087" s="53">
        <v>0</v>
      </c>
    </row>
    <row r="1088" spans="27:28">
      <c r="AA1088" s="56"/>
      <c r="AB1088" s="53">
        <v>0</v>
      </c>
    </row>
    <row r="1089" spans="27:28">
      <c r="AA1089" s="56"/>
      <c r="AB1089" s="53">
        <v>0</v>
      </c>
    </row>
    <row r="1090" spans="27:28">
      <c r="AA1090" s="56"/>
      <c r="AB1090" s="53">
        <v>0</v>
      </c>
    </row>
    <row r="1091" spans="27:28">
      <c r="AA1091" s="56"/>
      <c r="AB1091" s="53">
        <v>0</v>
      </c>
    </row>
    <row r="1092" spans="27:28">
      <c r="AA1092" s="56"/>
      <c r="AB1092" s="53">
        <v>0</v>
      </c>
    </row>
    <row r="1093" spans="27:28">
      <c r="AA1093" s="56"/>
      <c r="AB1093" s="53">
        <v>0</v>
      </c>
    </row>
    <row r="1094" spans="27:28">
      <c r="AA1094" s="56"/>
      <c r="AB1094" s="53">
        <v>0</v>
      </c>
    </row>
    <row r="1095" spans="27:28">
      <c r="AA1095" s="56"/>
      <c r="AB1095" s="53">
        <v>0</v>
      </c>
    </row>
    <row r="1096" spans="27:28">
      <c r="AA1096" s="56"/>
      <c r="AB1096" s="53">
        <v>0</v>
      </c>
    </row>
    <row r="1097" spans="27:28">
      <c r="AA1097" s="56"/>
      <c r="AB1097" s="53">
        <v>0</v>
      </c>
    </row>
    <row r="1098" spans="27:28">
      <c r="AA1098" s="56"/>
      <c r="AB1098" s="53">
        <v>0</v>
      </c>
    </row>
    <row r="1099" spans="27:28">
      <c r="AA1099" s="56"/>
      <c r="AB1099" s="53">
        <v>0</v>
      </c>
    </row>
    <row r="1100" spans="27:28">
      <c r="AA1100" s="56"/>
      <c r="AB1100" s="53">
        <v>0</v>
      </c>
    </row>
    <row r="1101" spans="27:28">
      <c r="AA1101" s="56"/>
      <c r="AB1101" s="53">
        <v>0</v>
      </c>
    </row>
    <row r="1102" spans="27:28">
      <c r="AA1102" s="56"/>
      <c r="AB1102" s="53">
        <v>0</v>
      </c>
    </row>
    <row r="1103" spans="27:28">
      <c r="AA1103" s="56"/>
      <c r="AB1103" s="53">
        <v>0</v>
      </c>
    </row>
    <row r="1104" spans="27:28">
      <c r="AA1104" s="56"/>
      <c r="AB1104" s="53">
        <v>0</v>
      </c>
    </row>
    <row r="1105" spans="27:28">
      <c r="AA1105" s="56"/>
      <c r="AB1105" s="53">
        <v>0</v>
      </c>
    </row>
    <row r="1106" spans="27:28">
      <c r="AA1106" s="56"/>
      <c r="AB1106" s="53">
        <v>0</v>
      </c>
    </row>
    <row r="1107" spans="27:28">
      <c r="AA1107" s="56"/>
      <c r="AB1107" s="53">
        <v>0</v>
      </c>
    </row>
    <row r="1108" spans="27:28">
      <c r="AA1108" s="56"/>
      <c r="AB1108" s="53">
        <v>0</v>
      </c>
    </row>
    <row r="1109" spans="27:28">
      <c r="AA1109" s="56"/>
      <c r="AB1109" s="53">
        <v>0</v>
      </c>
    </row>
    <row r="1110" spans="27:28">
      <c r="AA1110" s="56"/>
      <c r="AB1110" s="53">
        <v>0</v>
      </c>
    </row>
    <row r="1111" spans="27:28">
      <c r="AA1111" s="56"/>
      <c r="AB1111" s="53">
        <v>0</v>
      </c>
    </row>
    <row r="1112" spans="27:28">
      <c r="AA1112" s="56"/>
      <c r="AB1112" s="53">
        <v>0</v>
      </c>
    </row>
    <row r="1113" spans="27:28">
      <c r="AA1113" s="56"/>
      <c r="AB1113" s="53">
        <v>0</v>
      </c>
    </row>
    <row r="1114" spans="27:28">
      <c r="AA1114" s="56"/>
      <c r="AB1114" s="53">
        <v>0</v>
      </c>
    </row>
    <row r="1115" spans="27:28">
      <c r="AA1115" s="56"/>
      <c r="AB1115" s="53">
        <v>0</v>
      </c>
    </row>
    <row r="1116" spans="27:28">
      <c r="AA1116" s="56"/>
      <c r="AB1116" s="53">
        <v>0</v>
      </c>
    </row>
    <row r="1117" spans="27:28">
      <c r="AA1117" s="56"/>
      <c r="AB1117" s="53">
        <v>0</v>
      </c>
    </row>
    <row r="1118" spans="27:28">
      <c r="AA1118" s="56"/>
      <c r="AB1118" s="53">
        <v>0</v>
      </c>
    </row>
    <row r="1119" spans="27:28">
      <c r="AA1119" s="56"/>
      <c r="AB1119" s="53">
        <v>0</v>
      </c>
    </row>
    <row r="1120" spans="27:28">
      <c r="AA1120" s="56"/>
      <c r="AB1120" s="53">
        <v>0</v>
      </c>
    </row>
    <row r="1121" spans="27:28">
      <c r="AA1121" s="56"/>
      <c r="AB1121" s="53">
        <v>0</v>
      </c>
    </row>
    <row r="1122" spans="27:28">
      <c r="AA1122" s="56"/>
      <c r="AB1122" s="53">
        <v>0</v>
      </c>
    </row>
    <row r="1123" spans="27:28">
      <c r="AA1123" s="56"/>
      <c r="AB1123" s="53">
        <v>0</v>
      </c>
    </row>
    <row r="1124" spans="27:28">
      <c r="AA1124" s="56"/>
      <c r="AB1124" s="53">
        <v>0</v>
      </c>
    </row>
    <row r="1125" spans="27:28">
      <c r="AA1125" s="56"/>
      <c r="AB1125" s="53">
        <v>0</v>
      </c>
    </row>
    <row r="1126" spans="27:28">
      <c r="AA1126" s="56"/>
      <c r="AB1126" s="53">
        <v>0</v>
      </c>
    </row>
    <row r="1127" spans="27:28">
      <c r="AA1127" s="56"/>
      <c r="AB1127" s="53">
        <v>0</v>
      </c>
    </row>
    <row r="1128" spans="27:28">
      <c r="AA1128" s="56"/>
      <c r="AB1128" s="53">
        <v>0</v>
      </c>
    </row>
    <row r="1129" spans="27:28">
      <c r="AA1129" s="56"/>
      <c r="AB1129" s="53">
        <v>0</v>
      </c>
    </row>
    <row r="1130" spans="27:28">
      <c r="AA1130" s="56"/>
      <c r="AB1130" s="53">
        <v>0</v>
      </c>
    </row>
    <row r="1131" spans="27:28">
      <c r="AA1131" s="56"/>
      <c r="AB1131" s="53">
        <v>0</v>
      </c>
    </row>
    <row r="1132" spans="27:28">
      <c r="AA1132" s="56"/>
      <c r="AB1132" s="53">
        <v>0</v>
      </c>
    </row>
    <row r="1133" spans="27:28">
      <c r="AA1133" s="56"/>
      <c r="AB1133" s="53">
        <v>0</v>
      </c>
    </row>
    <row r="1134" spans="27:28">
      <c r="AA1134" s="56"/>
      <c r="AB1134" s="53">
        <v>0</v>
      </c>
    </row>
    <row r="1135" spans="27:28">
      <c r="AA1135" s="56"/>
      <c r="AB1135" s="53">
        <v>0</v>
      </c>
    </row>
    <row r="1136" spans="27:28">
      <c r="AA1136" s="56"/>
      <c r="AB1136" s="53">
        <v>0</v>
      </c>
    </row>
    <row r="1137" spans="27:28">
      <c r="AA1137" s="56"/>
      <c r="AB1137" s="53">
        <v>0</v>
      </c>
    </row>
    <row r="1138" spans="27:28">
      <c r="AA1138" s="56"/>
      <c r="AB1138" s="53">
        <v>0</v>
      </c>
    </row>
    <row r="1139" spans="27:28">
      <c r="AA1139" s="56"/>
      <c r="AB1139" s="53">
        <v>0</v>
      </c>
    </row>
    <row r="1140" spans="27:28">
      <c r="AA1140" s="56"/>
      <c r="AB1140" s="53">
        <v>0</v>
      </c>
    </row>
    <row r="1141" spans="27:28">
      <c r="AA1141" s="56"/>
      <c r="AB1141" s="53">
        <v>0</v>
      </c>
    </row>
    <row r="1142" spans="27:28">
      <c r="AA1142" s="56"/>
      <c r="AB1142" s="53">
        <v>0</v>
      </c>
    </row>
    <row r="1143" spans="27:28">
      <c r="AA1143" s="56"/>
      <c r="AB1143" s="53">
        <v>0</v>
      </c>
    </row>
    <row r="1144" spans="27:28">
      <c r="AA1144" s="56"/>
      <c r="AB1144" s="53">
        <v>0</v>
      </c>
    </row>
    <row r="1145" spans="27:28">
      <c r="AA1145" s="56"/>
      <c r="AB1145" s="53">
        <v>0</v>
      </c>
    </row>
    <row r="1146" spans="27:28">
      <c r="AA1146" s="56"/>
      <c r="AB1146" s="53">
        <v>0</v>
      </c>
    </row>
    <row r="1147" spans="27:28">
      <c r="AA1147" s="56"/>
      <c r="AB1147" s="53">
        <v>0</v>
      </c>
    </row>
    <row r="1148" spans="27:28">
      <c r="AA1148" s="56"/>
      <c r="AB1148" s="53">
        <v>0</v>
      </c>
    </row>
    <row r="1149" spans="27:28">
      <c r="AA1149" s="56"/>
      <c r="AB1149" s="53">
        <v>0</v>
      </c>
    </row>
    <row r="1150" spans="27:28">
      <c r="AA1150" s="56"/>
      <c r="AB1150" s="53">
        <v>0</v>
      </c>
    </row>
    <row r="1151" spans="27:28">
      <c r="AA1151" s="56"/>
      <c r="AB1151" s="53">
        <v>0</v>
      </c>
    </row>
    <row r="1152" spans="27:28">
      <c r="AA1152" s="56"/>
      <c r="AB1152" s="53">
        <v>0</v>
      </c>
    </row>
    <row r="1153" spans="27:28">
      <c r="AA1153" s="56"/>
      <c r="AB1153" s="53">
        <v>0</v>
      </c>
    </row>
    <row r="1154" spans="27:28">
      <c r="AA1154" s="56"/>
      <c r="AB1154" s="53">
        <v>0</v>
      </c>
    </row>
    <row r="1155" spans="27:28">
      <c r="AA1155" s="56"/>
      <c r="AB1155" s="53">
        <v>0</v>
      </c>
    </row>
    <row r="1156" spans="27:28">
      <c r="AA1156" s="56"/>
      <c r="AB1156" s="53">
        <v>0</v>
      </c>
    </row>
    <row r="1157" spans="27:28">
      <c r="AA1157" s="56"/>
      <c r="AB1157" s="53">
        <v>0</v>
      </c>
    </row>
    <row r="1158" spans="27:28">
      <c r="AA1158" s="56"/>
      <c r="AB1158" s="53">
        <v>0</v>
      </c>
    </row>
    <row r="1159" spans="27:28">
      <c r="AA1159" s="56"/>
      <c r="AB1159" s="53">
        <v>0</v>
      </c>
    </row>
    <row r="1160" spans="27:28">
      <c r="AA1160" s="56"/>
      <c r="AB1160" s="53">
        <v>0</v>
      </c>
    </row>
    <row r="1161" spans="27:28">
      <c r="AA1161" s="56"/>
      <c r="AB1161" s="53">
        <v>0</v>
      </c>
    </row>
    <row r="1162" spans="27:28">
      <c r="AA1162" s="56"/>
      <c r="AB1162" s="53">
        <v>0</v>
      </c>
    </row>
    <row r="1163" spans="27:28">
      <c r="AA1163" s="56"/>
      <c r="AB1163" s="53">
        <v>0</v>
      </c>
    </row>
    <row r="1164" spans="27:28">
      <c r="AA1164" s="56"/>
      <c r="AB1164" s="53">
        <v>0</v>
      </c>
    </row>
    <row r="1165" spans="27:28">
      <c r="AA1165" s="56"/>
      <c r="AB1165" s="53">
        <v>0</v>
      </c>
    </row>
    <row r="1166" spans="27:28">
      <c r="AA1166" s="56"/>
      <c r="AB1166" s="53">
        <v>0</v>
      </c>
    </row>
    <row r="1167" spans="27:28">
      <c r="AA1167" s="56"/>
      <c r="AB1167" s="53">
        <v>0</v>
      </c>
    </row>
    <row r="1168" spans="27:28">
      <c r="AA1168" s="56"/>
      <c r="AB1168" s="53">
        <v>0</v>
      </c>
    </row>
    <row r="1169" spans="27:28">
      <c r="AA1169" s="56"/>
      <c r="AB1169" s="53">
        <v>0</v>
      </c>
    </row>
    <row r="1170" spans="27:28">
      <c r="AA1170" s="56"/>
      <c r="AB1170" s="53">
        <v>0</v>
      </c>
    </row>
    <row r="1171" spans="27:28">
      <c r="AA1171" s="56"/>
      <c r="AB1171" s="53">
        <v>0</v>
      </c>
    </row>
    <row r="1172" spans="27:28">
      <c r="AA1172" s="56"/>
      <c r="AB1172" s="53">
        <v>0</v>
      </c>
    </row>
    <row r="1173" spans="27:28">
      <c r="AA1173" s="56"/>
      <c r="AB1173" s="53">
        <v>0</v>
      </c>
    </row>
    <row r="1174" spans="27:28">
      <c r="AA1174" s="56"/>
      <c r="AB1174" s="53">
        <v>0</v>
      </c>
    </row>
    <row r="1175" spans="27:28">
      <c r="AA1175" s="56"/>
      <c r="AB1175" s="53">
        <v>0</v>
      </c>
    </row>
    <row r="1176" spans="27:28">
      <c r="AA1176" s="56"/>
      <c r="AB1176" s="53">
        <v>0</v>
      </c>
    </row>
    <row r="1177" spans="27:28">
      <c r="AA1177" s="56"/>
      <c r="AB1177" s="53">
        <v>0</v>
      </c>
    </row>
    <row r="1178" spans="27:28">
      <c r="AA1178" s="56"/>
      <c r="AB1178" s="53">
        <v>0</v>
      </c>
    </row>
    <row r="1179" spans="27:28">
      <c r="AA1179" s="56"/>
      <c r="AB1179" s="53">
        <v>0</v>
      </c>
    </row>
    <row r="1180" spans="27:28">
      <c r="AA1180" s="56"/>
      <c r="AB1180" s="53">
        <v>0</v>
      </c>
    </row>
    <row r="1181" spans="27:28">
      <c r="AA1181" s="56"/>
      <c r="AB1181" s="53">
        <v>0</v>
      </c>
    </row>
    <row r="1182" spans="27:28">
      <c r="AA1182" s="56"/>
      <c r="AB1182" s="53">
        <v>0</v>
      </c>
    </row>
    <row r="1183" spans="27:28">
      <c r="AA1183" s="56"/>
      <c r="AB1183" s="53">
        <v>0</v>
      </c>
    </row>
    <row r="1184" spans="27:28">
      <c r="AA1184" s="56"/>
      <c r="AB1184" s="53">
        <v>0</v>
      </c>
    </row>
    <row r="1185" spans="27:28">
      <c r="AA1185" s="56"/>
      <c r="AB1185" s="53">
        <v>0</v>
      </c>
    </row>
    <row r="1186" spans="27:28">
      <c r="AA1186" s="56"/>
      <c r="AB1186" s="53">
        <v>0</v>
      </c>
    </row>
    <row r="1187" spans="27:28">
      <c r="AA1187" s="56"/>
      <c r="AB1187" s="53">
        <v>0</v>
      </c>
    </row>
    <row r="1188" spans="27:28">
      <c r="AA1188" s="56"/>
      <c r="AB1188" s="53">
        <v>0</v>
      </c>
    </row>
    <row r="1189" spans="27:28">
      <c r="AA1189" s="56"/>
      <c r="AB1189" s="53">
        <v>0</v>
      </c>
    </row>
    <row r="1190" spans="27:28">
      <c r="AA1190" s="56"/>
      <c r="AB1190" s="53">
        <v>0</v>
      </c>
    </row>
    <row r="1191" spans="27:28">
      <c r="AA1191" s="56"/>
      <c r="AB1191" s="53">
        <v>0</v>
      </c>
    </row>
    <row r="1192" spans="27:28">
      <c r="AA1192" s="56"/>
      <c r="AB1192" s="53">
        <v>0</v>
      </c>
    </row>
    <row r="1193" spans="27:28">
      <c r="AA1193" s="56"/>
      <c r="AB1193" s="53">
        <v>0</v>
      </c>
    </row>
    <row r="1194" spans="27:28">
      <c r="AA1194" s="56"/>
      <c r="AB1194" s="53">
        <v>0</v>
      </c>
    </row>
    <row r="1195" spans="27:28">
      <c r="AA1195" s="56"/>
      <c r="AB1195" s="53">
        <v>0</v>
      </c>
    </row>
    <row r="1196" spans="27:28">
      <c r="AA1196" s="56"/>
      <c r="AB1196" s="53">
        <v>0</v>
      </c>
    </row>
    <row r="1197" spans="27:28">
      <c r="AA1197" s="56"/>
      <c r="AB1197" s="53">
        <v>0</v>
      </c>
    </row>
    <row r="1198" spans="27:28">
      <c r="AA1198" s="56"/>
      <c r="AB1198" s="53">
        <v>0</v>
      </c>
    </row>
    <row r="1199" spans="27:28">
      <c r="AA1199" s="56"/>
      <c r="AB1199" s="53">
        <v>0</v>
      </c>
    </row>
    <row r="1200" spans="27:28">
      <c r="AA1200" s="56"/>
      <c r="AB1200" s="53">
        <v>0</v>
      </c>
    </row>
    <row r="1201" spans="27:28">
      <c r="AA1201" s="56"/>
      <c r="AB1201" s="53">
        <v>0</v>
      </c>
    </row>
    <row r="1202" spans="27:28">
      <c r="AA1202" s="56"/>
      <c r="AB1202" s="53">
        <v>0</v>
      </c>
    </row>
    <row r="1203" spans="27:28">
      <c r="AA1203" s="56"/>
      <c r="AB1203" s="53">
        <v>0</v>
      </c>
    </row>
    <row r="1204" spans="27:28">
      <c r="AA1204" s="56"/>
      <c r="AB1204" s="53">
        <v>0</v>
      </c>
    </row>
    <row r="1205" spans="27:28">
      <c r="AA1205" s="56"/>
      <c r="AB1205" s="53">
        <v>0</v>
      </c>
    </row>
    <row r="1206" spans="27:28">
      <c r="AA1206" s="56"/>
      <c r="AB1206" s="53">
        <v>0</v>
      </c>
    </row>
    <row r="1207" spans="27:28">
      <c r="AA1207" s="56"/>
      <c r="AB1207" s="53">
        <v>0</v>
      </c>
    </row>
    <row r="1208" spans="27:28">
      <c r="AA1208" s="56"/>
      <c r="AB1208" s="53">
        <v>0</v>
      </c>
    </row>
    <row r="1209" spans="27:28">
      <c r="AA1209" s="56"/>
      <c r="AB1209" s="53">
        <v>0</v>
      </c>
    </row>
    <row r="1210" spans="27:28">
      <c r="AA1210" s="56"/>
      <c r="AB1210" s="53">
        <v>0</v>
      </c>
    </row>
    <row r="1211" spans="27:28">
      <c r="AA1211" s="56"/>
      <c r="AB1211" s="53">
        <v>0</v>
      </c>
    </row>
    <row r="1212" spans="27:28">
      <c r="AA1212" s="56"/>
      <c r="AB1212" s="53">
        <v>0</v>
      </c>
    </row>
    <row r="1213" spans="27:28">
      <c r="AA1213" s="56"/>
      <c r="AB1213" s="53">
        <v>0</v>
      </c>
    </row>
    <row r="1214" spans="27:28">
      <c r="AA1214" s="56"/>
      <c r="AB1214" s="53">
        <v>0</v>
      </c>
    </row>
    <row r="1215" spans="27:28">
      <c r="AA1215" s="56"/>
      <c r="AB1215" s="53">
        <v>0</v>
      </c>
    </row>
    <row r="1216" spans="27:28">
      <c r="AA1216" s="56"/>
      <c r="AB1216" s="53">
        <v>0</v>
      </c>
    </row>
    <row r="1217" spans="27:28">
      <c r="AA1217" s="56"/>
      <c r="AB1217" s="53">
        <v>0</v>
      </c>
    </row>
    <row r="1218" spans="27:28">
      <c r="AA1218" s="56"/>
      <c r="AB1218" s="53">
        <v>0</v>
      </c>
    </row>
    <row r="1219" spans="27:28">
      <c r="AA1219" s="56"/>
      <c r="AB1219" s="53">
        <v>0</v>
      </c>
    </row>
    <row r="1220" spans="27:28">
      <c r="AA1220" s="56"/>
      <c r="AB1220" s="53">
        <v>0</v>
      </c>
    </row>
    <row r="1221" spans="27:28">
      <c r="AA1221" s="56"/>
      <c r="AB1221" s="53">
        <v>0</v>
      </c>
    </row>
    <row r="1222" spans="27:28">
      <c r="AA1222" s="56"/>
      <c r="AB1222" s="53">
        <v>0</v>
      </c>
    </row>
    <row r="1223" spans="27:28">
      <c r="AA1223" s="56"/>
      <c r="AB1223" s="53">
        <v>0</v>
      </c>
    </row>
    <row r="1224" spans="27:28">
      <c r="AA1224" s="56"/>
      <c r="AB1224" s="53">
        <v>0</v>
      </c>
    </row>
    <row r="1225" spans="27:28">
      <c r="AA1225" s="56"/>
      <c r="AB1225" s="53">
        <v>0</v>
      </c>
    </row>
    <row r="1226" spans="27:28">
      <c r="AA1226" s="56"/>
      <c r="AB1226" s="53">
        <v>0</v>
      </c>
    </row>
    <row r="1227" spans="27:28">
      <c r="AA1227" s="56"/>
      <c r="AB1227" s="53">
        <v>0</v>
      </c>
    </row>
    <row r="1228" spans="27:28">
      <c r="AA1228" s="56"/>
      <c r="AB1228" s="53">
        <v>0</v>
      </c>
    </row>
    <row r="1229" spans="27:28">
      <c r="AA1229" s="56"/>
      <c r="AB1229" s="53">
        <v>0</v>
      </c>
    </row>
    <row r="1230" spans="27:28">
      <c r="AA1230" s="56"/>
      <c r="AB1230" s="53">
        <v>0</v>
      </c>
    </row>
    <row r="1231" spans="27:28">
      <c r="AA1231" s="56"/>
      <c r="AB1231" s="53">
        <v>0</v>
      </c>
    </row>
    <row r="1232" spans="27:28">
      <c r="AA1232" s="56"/>
      <c r="AB1232" s="53">
        <v>0</v>
      </c>
    </row>
    <row r="1233" spans="27:28">
      <c r="AA1233" s="56"/>
      <c r="AB1233" s="53">
        <v>0</v>
      </c>
    </row>
    <row r="1234" spans="27:28">
      <c r="AA1234" s="56"/>
      <c r="AB1234" s="53">
        <v>0</v>
      </c>
    </row>
    <row r="1235" spans="27:28">
      <c r="AA1235" s="56"/>
      <c r="AB1235" s="53">
        <v>0</v>
      </c>
    </row>
    <row r="1236" spans="27:28">
      <c r="AA1236" s="56"/>
      <c r="AB1236" s="53">
        <v>0</v>
      </c>
    </row>
    <row r="1237" spans="27:28">
      <c r="AA1237" s="56"/>
      <c r="AB1237" s="53">
        <v>0</v>
      </c>
    </row>
    <row r="1238" spans="27:28">
      <c r="AA1238" s="56"/>
      <c r="AB1238" s="53">
        <v>0</v>
      </c>
    </row>
    <row r="1239" spans="27:28">
      <c r="AA1239" s="56"/>
      <c r="AB1239" s="53">
        <v>0</v>
      </c>
    </row>
    <row r="1240" spans="27:28">
      <c r="AA1240" s="56"/>
      <c r="AB1240" s="53">
        <v>0</v>
      </c>
    </row>
    <row r="1241" spans="27:28">
      <c r="AA1241" s="56"/>
      <c r="AB1241" s="53">
        <v>0</v>
      </c>
    </row>
    <row r="1242" spans="27:28">
      <c r="AA1242" s="56"/>
      <c r="AB1242" s="53">
        <v>0</v>
      </c>
    </row>
    <row r="1243" spans="27:28">
      <c r="AA1243" s="56"/>
      <c r="AB1243" s="53">
        <v>0</v>
      </c>
    </row>
    <row r="1244" spans="27:28">
      <c r="AA1244" s="56"/>
      <c r="AB1244" s="53">
        <v>0</v>
      </c>
    </row>
    <row r="1245" spans="27:28">
      <c r="AA1245" s="56"/>
      <c r="AB1245" s="53">
        <v>0</v>
      </c>
    </row>
    <row r="1246" spans="27:28">
      <c r="AA1246" s="56"/>
      <c r="AB1246" s="53">
        <v>0</v>
      </c>
    </row>
    <row r="1247" spans="27:28">
      <c r="AA1247" s="56"/>
      <c r="AB1247" s="53">
        <v>0</v>
      </c>
    </row>
    <row r="1248" spans="27:28">
      <c r="AA1248" s="56"/>
      <c r="AB1248" s="53">
        <v>0</v>
      </c>
    </row>
    <row r="1249" spans="27:28">
      <c r="AA1249" s="56"/>
      <c r="AB1249" s="53">
        <v>0</v>
      </c>
    </row>
    <row r="1250" spans="27:28">
      <c r="AA1250" s="56"/>
      <c r="AB1250" s="53">
        <v>0</v>
      </c>
    </row>
    <row r="1251" spans="27:28">
      <c r="AA1251" s="56"/>
      <c r="AB1251" s="53">
        <v>0</v>
      </c>
    </row>
    <row r="1252" spans="27:28">
      <c r="AA1252" s="56"/>
      <c r="AB1252" s="53">
        <v>0</v>
      </c>
    </row>
    <row r="1253" spans="27:28">
      <c r="AA1253" s="56"/>
      <c r="AB1253" s="53">
        <v>0</v>
      </c>
    </row>
    <row r="1254" spans="27:28">
      <c r="AA1254" s="56"/>
      <c r="AB1254" s="53">
        <v>0</v>
      </c>
    </row>
    <row r="1255" spans="27:28">
      <c r="AA1255" s="56"/>
      <c r="AB1255" s="53">
        <v>0</v>
      </c>
    </row>
    <row r="1256" spans="27:28">
      <c r="AA1256" s="56"/>
      <c r="AB1256" s="53">
        <v>0</v>
      </c>
    </row>
    <row r="1257" spans="27:28">
      <c r="AA1257" s="56"/>
      <c r="AB1257" s="53">
        <v>0</v>
      </c>
    </row>
    <row r="1258" spans="27:28">
      <c r="AA1258" s="56"/>
      <c r="AB1258" s="53">
        <v>0</v>
      </c>
    </row>
    <row r="1259" spans="27:28">
      <c r="AA1259" s="56"/>
      <c r="AB1259" s="53">
        <v>0</v>
      </c>
    </row>
    <row r="1260" spans="27:28">
      <c r="AA1260" s="56"/>
      <c r="AB1260" s="53">
        <v>0</v>
      </c>
    </row>
    <row r="1261" spans="27:28">
      <c r="AA1261" s="56"/>
      <c r="AB1261" s="53">
        <v>0</v>
      </c>
    </row>
    <row r="1262" spans="27:28">
      <c r="AA1262" s="56"/>
      <c r="AB1262" s="53">
        <v>0</v>
      </c>
    </row>
    <row r="1263" spans="27:28">
      <c r="AA1263" s="56"/>
      <c r="AB1263" s="53">
        <v>0</v>
      </c>
    </row>
    <row r="1264" spans="27:28">
      <c r="AA1264" s="56"/>
      <c r="AB1264" s="53">
        <v>0</v>
      </c>
    </row>
    <row r="1265" spans="27:28">
      <c r="AA1265" s="56"/>
      <c r="AB1265" s="53">
        <v>0</v>
      </c>
    </row>
    <row r="1266" spans="27:28">
      <c r="AA1266" s="56"/>
      <c r="AB1266" s="53">
        <v>0</v>
      </c>
    </row>
    <row r="1267" spans="27:28">
      <c r="AA1267" s="56"/>
      <c r="AB1267" s="53">
        <v>0</v>
      </c>
    </row>
    <row r="1268" spans="27:28">
      <c r="AA1268" s="56"/>
      <c r="AB1268" s="53">
        <v>0</v>
      </c>
    </row>
    <row r="1269" spans="27:28">
      <c r="AA1269" s="56"/>
      <c r="AB1269" s="53">
        <v>0</v>
      </c>
    </row>
    <row r="1270" spans="27:28">
      <c r="AA1270" s="56"/>
      <c r="AB1270" s="53">
        <v>0</v>
      </c>
    </row>
    <row r="1271" spans="27:28">
      <c r="AA1271" s="56"/>
      <c r="AB1271" s="53">
        <v>0</v>
      </c>
    </row>
    <row r="1272" spans="27:28">
      <c r="AA1272" s="56"/>
      <c r="AB1272" s="53">
        <v>0</v>
      </c>
    </row>
    <row r="1273" spans="27:28">
      <c r="AA1273" s="56"/>
      <c r="AB1273" s="53">
        <v>0</v>
      </c>
    </row>
    <row r="1274" spans="27:28">
      <c r="AA1274" s="56"/>
      <c r="AB1274" s="53">
        <v>0</v>
      </c>
    </row>
    <row r="1275" spans="27:28">
      <c r="AA1275" s="56"/>
      <c r="AB1275" s="53">
        <v>0</v>
      </c>
    </row>
    <row r="1276" spans="27:28">
      <c r="AA1276" s="56"/>
      <c r="AB1276" s="53">
        <v>0</v>
      </c>
    </row>
    <row r="1277" spans="27:28">
      <c r="AA1277" s="56"/>
      <c r="AB1277" s="53">
        <v>0</v>
      </c>
    </row>
    <row r="1278" spans="27:28">
      <c r="AA1278" s="56"/>
      <c r="AB1278" s="53">
        <v>0</v>
      </c>
    </row>
    <row r="1279" spans="27:28">
      <c r="AA1279" s="56"/>
      <c r="AB1279" s="53">
        <v>0</v>
      </c>
    </row>
    <row r="1280" spans="27:28">
      <c r="AA1280" s="56"/>
      <c r="AB1280" s="53">
        <v>0</v>
      </c>
    </row>
    <row r="1281" spans="27:28">
      <c r="AA1281" s="56"/>
      <c r="AB1281" s="53">
        <v>0</v>
      </c>
    </row>
    <row r="1282" spans="27:28">
      <c r="AA1282" s="56"/>
      <c r="AB1282" s="53">
        <v>0</v>
      </c>
    </row>
    <row r="1283" spans="27:28">
      <c r="AA1283" s="56"/>
      <c r="AB1283" s="53">
        <v>0</v>
      </c>
    </row>
    <row r="1284" spans="27:28">
      <c r="AA1284" s="56"/>
      <c r="AB1284" s="53">
        <v>0</v>
      </c>
    </row>
    <row r="1285" spans="27:28">
      <c r="AA1285" s="56"/>
      <c r="AB1285" s="53">
        <v>0</v>
      </c>
    </row>
    <row r="1286" spans="27:28">
      <c r="AA1286" s="56"/>
      <c r="AB1286" s="53">
        <v>0</v>
      </c>
    </row>
    <row r="1287" spans="27:28">
      <c r="AA1287" s="56"/>
      <c r="AB1287" s="53">
        <v>0</v>
      </c>
    </row>
    <row r="1288" spans="27:28">
      <c r="AA1288" s="56"/>
      <c r="AB1288" s="53">
        <v>0</v>
      </c>
    </row>
    <row r="1289" spans="27:28">
      <c r="AA1289" s="56"/>
      <c r="AB1289" s="53">
        <v>0</v>
      </c>
    </row>
    <row r="1290" spans="27:28">
      <c r="AA1290" s="56"/>
      <c r="AB1290" s="53">
        <v>0</v>
      </c>
    </row>
    <row r="1291" spans="27:28">
      <c r="AA1291" s="56"/>
      <c r="AB1291" s="53">
        <v>0</v>
      </c>
    </row>
    <row r="1292" spans="27:28">
      <c r="AA1292" s="56"/>
      <c r="AB1292" s="53">
        <v>0</v>
      </c>
    </row>
    <row r="1293" spans="27:28">
      <c r="AA1293" s="56"/>
      <c r="AB1293" s="53">
        <v>0</v>
      </c>
    </row>
    <row r="1294" spans="27:28">
      <c r="AA1294" s="56"/>
      <c r="AB1294" s="53">
        <v>0</v>
      </c>
    </row>
    <row r="1295" spans="27:28">
      <c r="AA1295" s="56"/>
      <c r="AB1295" s="53">
        <v>0</v>
      </c>
    </row>
    <row r="1296" spans="27:28">
      <c r="AA1296" s="56"/>
      <c r="AB1296" s="53">
        <v>0</v>
      </c>
    </row>
    <row r="1297" spans="27:28">
      <c r="AA1297" s="56"/>
      <c r="AB1297" s="53">
        <v>0</v>
      </c>
    </row>
    <row r="1298" spans="27:28">
      <c r="AA1298" s="56"/>
      <c r="AB1298" s="53">
        <v>0</v>
      </c>
    </row>
    <row r="1299" spans="27:28">
      <c r="AA1299" s="56"/>
      <c r="AB1299" s="53">
        <v>0</v>
      </c>
    </row>
    <row r="1300" spans="27:28">
      <c r="AA1300" s="56"/>
      <c r="AB1300" s="53">
        <v>0</v>
      </c>
    </row>
    <row r="1301" spans="27:28">
      <c r="AA1301" s="56"/>
      <c r="AB1301" s="53">
        <v>0</v>
      </c>
    </row>
    <row r="1302" spans="27:28">
      <c r="AA1302" s="56"/>
      <c r="AB1302" s="53">
        <v>0</v>
      </c>
    </row>
    <row r="1303" spans="27:28">
      <c r="AA1303" s="56"/>
      <c r="AB1303" s="53">
        <v>0</v>
      </c>
    </row>
    <row r="1304" spans="27:28">
      <c r="AA1304" s="56"/>
      <c r="AB1304" s="53">
        <v>0</v>
      </c>
    </row>
    <row r="1305" spans="27:28">
      <c r="AA1305" s="56"/>
      <c r="AB1305" s="53">
        <v>0</v>
      </c>
    </row>
    <row r="1306" spans="27:28">
      <c r="AA1306" s="56"/>
      <c r="AB1306" s="53">
        <v>0</v>
      </c>
    </row>
    <row r="1307" spans="27:28">
      <c r="AA1307" s="56"/>
      <c r="AB1307" s="53">
        <v>0</v>
      </c>
    </row>
    <row r="1308" spans="27:28">
      <c r="AA1308" s="56"/>
      <c r="AB1308" s="53">
        <v>0</v>
      </c>
    </row>
    <row r="1309" spans="27:28">
      <c r="AA1309" s="56"/>
      <c r="AB1309" s="53">
        <v>0</v>
      </c>
    </row>
    <row r="1310" spans="27:28">
      <c r="AA1310" s="56"/>
      <c r="AB1310" s="53">
        <v>0</v>
      </c>
    </row>
    <row r="1311" spans="27:28">
      <c r="AA1311" s="56"/>
      <c r="AB1311" s="53">
        <v>0</v>
      </c>
    </row>
    <row r="1312" spans="27:28">
      <c r="AA1312" s="56"/>
      <c r="AB1312" s="53">
        <v>0</v>
      </c>
    </row>
    <row r="1313" spans="27:28">
      <c r="AA1313" s="56"/>
      <c r="AB1313" s="53">
        <v>0</v>
      </c>
    </row>
    <row r="1314" spans="27:28">
      <c r="AA1314" s="56"/>
      <c r="AB1314" s="53">
        <v>0</v>
      </c>
    </row>
    <row r="1315" spans="27:28">
      <c r="AA1315" s="56"/>
      <c r="AB1315" s="53">
        <v>0</v>
      </c>
    </row>
    <row r="1316" spans="27:28">
      <c r="AA1316" s="56"/>
      <c r="AB1316" s="53">
        <v>0</v>
      </c>
    </row>
    <row r="1317" spans="27:28">
      <c r="AA1317" s="56"/>
      <c r="AB1317" s="53">
        <v>0</v>
      </c>
    </row>
    <row r="1318" spans="27:28">
      <c r="AA1318" s="56"/>
      <c r="AB1318" s="53">
        <v>0</v>
      </c>
    </row>
    <row r="1319" spans="27:28">
      <c r="AA1319" s="56"/>
      <c r="AB1319" s="53">
        <v>0</v>
      </c>
    </row>
    <row r="1320" spans="27:28">
      <c r="AA1320" s="56"/>
      <c r="AB1320" s="53">
        <v>0</v>
      </c>
    </row>
    <row r="1321" spans="27:28">
      <c r="AA1321" s="56"/>
      <c r="AB1321" s="53">
        <v>0</v>
      </c>
    </row>
    <row r="1322" spans="27:28">
      <c r="AA1322" s="56"/>
      <c r="AB1322" s="53">
        <v>0</v>
      </c>
    </row>
    <row r="1323" spans="27:28">
      <c r="AA1323" s="56"/>
      <c r="AB1323" s="53">
        <v>0</v>
      </c>
    </row>
    <row r="1324" spans="27:28">
      <c r="AA1324" s="56"/>
      <c r="AB1324" s="53">
        <v>0</v>
      </c>
    </row>
    <row r="1325" spans="27:28">
      <c r="AA1325" s="56"/>
      <c r="AB1325" s="53">
        <v>0</v>
      </c>
    </row>
    <row r="1326" spans="27:28">
      <c r="AA1326" s="56"/>
      <c r="AB1326" s="53">
        <v>0</v>
      </c>
    </row>
    <row r="1327" spans="27:28">
      <c r="AA1327" s="56"/>
      <c r="AB1327" s="53">
        <v>0</v>
      </c>
    </row>
    <row r="1328" spans="27:28">
      <c r="AA1328" s="56"/>
      <c r="AB1328" s="53">
        <v>0</v>
      </c>
    </row>
    <row r="1329" spans="27:28">
      <c r="AA1329" s="56"/>
      <c r="AB1329" s="53">
        <v>0</v>
      </c>
    </row>
    <row r="1330" spans="27:28">
      <c r="AA1330" s="56"/>
      <c r="AB1330" s="53">
        <v>0</v>
      </c>
    </row>
    <row r="1331" spans="27:28">
      <c r="AA1331" s="56"/>
      <c r="AB1331" s="53">
        <v>0</v>
      </c>
    </row>
    <row r="1332" spans="27:28">
      <c r="AA1332" s="56"/>
      <c r="AB1332" s="53">
        <v>0</v>
      </c>
    </row>
    <row r="1333" spans="27:28">
      <c r="AA1333" s="56"/>
      <c r="AB1333" s="53">
        <v>0</v>
      </c>
    </row>
    <row r="1334" spans="27:28">
      <c r="AA1334" s="56"/>
      <c r="AB1334" s="53">
        <v>0</v>
      </c>
    </row>
    <row r="1335" spans="27:28">
      <c r="AA1335" s="56"/>
      <c r="AB1335" s="53">
        <v>0</v>
      </c>
    </row>
    <row r="1336" spans="27:28">
      <c r="AA1336" s="56"/>
      <c r="AB1336" s="53">
        <v>0</v>
      </c>
    </row>
    <row r="1337" spans="27:28">
      <c r="AA1337" s="56"/>
      <c r="AB1337" s="53">
        <v>0</v>
      </c>
    </row>
    <row r="1338" spans="27:28">
      <c r="AA1338" s="56"/>
      <c r="AB1338" s="53">
        <v>0</v>
      </c>
    </row>
    <row r="1339" spans="27:28">
      <c r="AA1339" s="56"/>
      <c r="AB1339" s="53">
        <v>0</v>
      </c>
    </row>
    <row r="1340" spans="27:28">
      <c r="AA1340" s="56"/>
      <c r="AB1340" s="53">
        <v>0</v>
      </c>
    </row>
    <row r="1341" spans="27:28">
      <c r="AA1341" s="56"/>
      <c r="AB1341" s="53">
        <v>0</v>
      </c>
    </row>
    <row r="1342" spans="27:28">
      <c r="AA1342" s="56"/>
      <c r="AB1342" s="53">
        <v>0</v>
      </c>
    </row>
    <row r="1343" spans="27:28">
      <c r="AA1343" s="56"/>
      <c r="AB1343" s="53">
        <v>0</v>
      </c>
    </row>
    <row r="1344" spans="27:28">
      <c r="AA1344" s="56"/>
      <c r="AB1344" s="53">
        <v>0</v>
      </c>
    </row>
    <row r="1345" spans="27:28">
      <c r="AA1345" s="56"/>
      <c r="AB1345" s="53">
        <v>0</v>
      </c>
    </row>
    <row r="1346" spans="27:28">
      <c r="AA1346" s="56"/>
      <c r="AB1346" s="53">
        <v>0</v>
      </c>
    </row>
    <row r="1347" spans="27:28">
      <c r="AA1347" s="56"/>
      <c r="AB1347" s="53">
        <v>0</v>
      </c>
    </row>
    <row r="1348" spans="27:28">
      <c r="AA1348" s="56"/>
      <c r="AB1348" s="53">
        <v>0</v>
      </c>
    </row>
    <row r="1349" spans="27:28">
      <c r="AA1349" s="56"/>
      <c r="AB1349" s="53">
        <v>0</v>
      </c>
    </row>
    <row r="1350" spans="27:28">
      <c r="AA1350" s="56"/>
      <c r="AB1350" s="53">
        <v>0</v>
      </c>
    </row>
    <row r="1351" spans="27:28">
      <c r="AA1351" s="56"/>
      <c r="AB1351" s="53">
        <v>0</v>
      </c>
    </row>
    <row r="1352" spans="27:28">
      <c r="AA1352" s="56"/>
      <c r="AB1352" s="53">
        <v>0</v>
      </c>
    </row>
    <row r="1353" spans="27:28">
      <c r="AA1353" s="56"/>
      <c r="AB1353" s="53">
        <v>0</v>
      </c>
    </row>
    <row r="1354" spans="27:28">
      <c r="AA1354" s="56"/>
      <c r="AB1354" s="53">
        <v>0</v>
      </c>
    </row>
    <row r="1355" spans="27:28">
      <c r="AA1355" s="56"/>
      <c r="AB1355" s="53">
        <v>0</v>
      </c>
    </row>
    <row r="1356" spans="27:28">
      <c r="AA1356" s="56"/>
      <c r="AB1356" s="53">
        <v>0</v>
      </c>
    </row>
    <row r="1357" spans="27:28">
      <c r="AA1357" s="56"/>
      <c r="AB1357" s="53">
        <v>0</v>
      </c>
    </row>
    <row r="1358" spans="27:28">
      <c r="AA1358" s="56"/>
      <c r="AB1358" s="53">
        <v>0</v>
      </c>
    </row>
    <row r="1359" spans="27:28">
      <c r="AA1359" s="56"/>
      <c r="AB1359" s="53">
        <v>0</v>
      </c>
    </row>
    <row r="1360" spans="27:28">
      <c r="AA1360" s="56"/>
      <c r="AB1360" s="53">
        <v>0</v>
      </c>
    </row>
    <row r="1361" spans="27:28">
      <c r="AA1361" s="56"/>
      <c r="AB1361" s="53">
        <v>0</v>
      </c>
    </row>
    <row r="1362" spans="27:28">
      <c r="AA1362" s="56"/>
      <c r="AB1362" s="53">
        <v>0</v>
      </c>
    </row>
    <row r="1363" spans="27:28">
      <c r="AA1363" s="56"/>
      <c r="AB1363" s="53">
        <v>0</v>
      </c>
    </row>
    <row r="1364" spans="27:28">
      <c r="AA1364" s="56"/>
      <c r="AB1364" s="53">
        <v>0</v>
      </c>
    </row>
    <row r="1365" spans="27:28">
      <c r="AA1365" s="56"/>
      <c r="AB1365" s="53">
        <v>0</v>
      </c>
    </row>
    <row r="1366" spans="27:28">
      <c r="AA1366" s="56"/>
      <c r="AB1366" s="53">
        <v>0</v>
      </c>
    </row>
    <row r="1367" spans="27:28">
      <c r="AA1367" s="56"/>
      <c r="AB1367" s="53">
        <v>0</v>
      </c>
    </row>
    <row r="1368" spans="27:28">
      <c r="AA1368" s="56"/>
      <c r="AB1368" s="53">
        <v>0</v>
      </c>
    </row>
    <row r="1369" spans="27:28">
      <c r="AA1369" s="56"/>
      <c r="AB1369" s="53">
        <v>0</v>
      </c>
    </row>
    <row r="1370" spans="27:28">
      <c r="AA1370" s="56"/>
      <c r="AB1370" s="53">
        <v>0</v>
      </c>
    </row>
    <row r="1371" spans="27:28">
      <c r="AA1371" s="56"/>
      <c r="AB1371" s="53">
        <v>0</v>
      </c>
    </row>
    <row r="1372" spans="27:28">
      <c r="AA1372" s="56"/>
      <c r="AB1372" s="53">
        <v>0</v>
      </c>
    </row>
    <row r="1373" spans="27:28">
      <c r="AA1373" s="56"/>
      <c r="AB1373" s="53">
        <v>0</v>
      </c>
    </row>
    <row r="1374" spans="27:28">
      <c r="AA1374" s="56"/>
      <c r="AB1374" s="53">
        <v>0</v>
      </c>
    </row>
    <row r="1375" spans="27:28">
      <c r="AA1375" s="56"/>
      <c r="AB1375" s="53">
        <v>0</v>
      </c>
    </row>
    <row r="1376" spans="27:28">
      <c r="AA1376" s="56"/>
      <c r="AB1376" s="53">
        <v>0</v>
      </c>
    </row>
    <row r="1377" spans="27:28">
      <c r="AA1377" s="56"/>
      <c r="AB1377" s="53">
        <v>0</v>
      </c>
    </row>
    <row r="1378" spans="27:28">
      <c r="AA1378" s="56"/>
      <c r="AB1378" s="53">
        <v>0</v>
      </c>
    </row>
    <row r="1379" spans="27:28">
      <c r="AA1379" s="56"/>
      <c r="AB1379" s="53">
        <v>0</v>
      </c>
    </row>
    <row r="1380" spans="27:28">
      <c r="AA1380" s="56"/>
      <c r="AB1380" s="53">
        <v>0</v>
      </c>
    </row>
    <row r="1381" spans="27:28">
      <c r="AA1381" s="56"/>
      <c r="AB1381" s="53">
        <v>0</v>
      </c>
    </row>
    <row r="1382" spans="27:28">
      <c r="AA1382" s="56"/>
      <c r="AB1382" s="53">
        <v>0</v>
      </c>
    </row>
    <row r="1383" spans="27:28">
      <c r="AA1383" s="56"/>
      <c r="AB1383" s="53">
        <v>0</v>
      </c>
    </row>
    <row r="1384" spans="27:28">
      <c r="AA1384" s="56"/>
      <c r="AB1384" s="53">
        <v>0</v>
      </c>
    </row>
    <row r="1385" spans="27:28">
      <c r="AA1385" s="56"/>
      <c r="AB1385" s="53">
        <v>0</v>
      </c>
    </row>
    <row r="1386" spans="27:28">
      <c r="AA1386" s="56"/>
      <c r="AB1386" s="53">
        <v>0</v>
      </c>
    </row>
    <row r="1387" spans="27:28">
      <c r="AA1387" s="56"/>
      <c r="AB1387" s="53">
        <v>0</v>
      </c>
    </row>
    <row r="1388" spans="27:28">
      <c r="AA1388" s="56"/>
      <c r="AB1388" s="53">
        <v>0</v>
      </c>
    </row>
    <row r="1389" spans="27:28">
      <c r="AA1389" s="56"/>
      <c r="AB1389" s="53">
        <v>0</v>
      </c>
    </row>
    <row r="1390" spans="27:28">
      <c r="AA1390" s="56"/>
      <c r="AB1390" s="53">
        <v>0</v>
      </c>
    </row>
    <row r="1391" spans="27:28">
      <c r="AA1391" s="56"/>
      <c r="AB1391" s="53">
        <v>0</v>
      </c>
    </row>
    <row r="1392" spans="27:28">
      <c r="AA1392" s="56"/>
      <c r="AB1392" s="53">
        <v>0</v>
      </c>
    </row>
    <row r="1393" spans="27:28">
      <c r="AA1393" s="56"/>
      <c r="AB1393" s="53">
        <v>0</v>
      </c>
    </row>
    <row r="1394" spans="27:28">
      <c r="AA1394" s="56"/>
      <c r="AB1394" s="53">
        <v>0</v>
      </c>
    </row>
    <row r="1395" spans="27:28">
      <c r="AA1395" s="56"/>
      <c r="AB1395" s="53">
        <v>0</v>
      </c>
    </row>
    <row r="1396" spans="27:28">
      <c r="AA1396" s="56"/>
      <c r="AB1396" s="53">
        <v>0</v>
      </c>
    </row>
    <row r="1397" spans="27:28">
      <c r="AA1397" s="56"/>
      <c r="AB1397" s="53">
        <v>0</v>
      </c>
    </row>
    <row r="1398" spans="27:28">
      <c r="AA1398" s="56"/>
      <c r="AB1398" s="53">
        <v>0</v>
      </c>
    </row>
    <row r="1399" spans="27:28">
      <c r="AA1399" s="56"/>
      <c r="AB1399" s="53">
        <v>0</v>
      </c>
    </row>
    <row r="1400" spans="27:28">
      <c r="AA1400" s="56"/>
      <c r="AB1400" s="53">
        <v>0</v>
      </c>
    </row>
    <row r="1401" spans="27:28">
      <c r="AA1401" s="56"/>
      <c r="AB1401" s="53">
        <v>0</v>
      </c>
    </row>
    <row r="1402" spans="27:28">
      <c r="AA1402" s="56"/>
      <c r="AB1402" s="53">
        <v>0</v>
      </c>
    </row>
    <row r="1403" spans="27:28">
      <c r="AA1403" s="56"/>
      <c r="AB1403" s="53">
        <v>0</v>
      </c>
    </row>
    <row r="1404" spans="27:28">
      <c r="AA1404" s="56"/>
      <c r="AB1404" s="53">
        <v>0</v>
      </c>
    </row>
    <row r="1405" spans="27:28">
      <c r="AA1405" s="56"/>
      <c r="AB1405" s="53">
        <v>0</v>
      </c>
    </row>
    <row r="1406" spans="27:28">
      <c r="AA1406" s="56"/>
      <c r="AB1406" s="53">
        <v>0</v>
      </c>
    </row>
    <row r="1407" spans="27:28">
      <c r="AA1407" s="56"/>
      <c r="AB1407" s="53">
        <v>0</v>
      </c>
    </row>
    <row r="1408" spans="27:28">
      <c r="AA1408" s="56"/>
      <c r="AB1408" s="53">
        <v>0</v>
      </c>
    </row>
    <row r="1409" spans="27:28">
      <c r="AA1409" s="56"/>
      <c r="AB1409" s="53">
        <v>0</v>
      </c>
    </row>
    <row r="1410" spans="27:28">
      <c r="AA1410" s="56"/>
      <c r="AB1410" s="53">
        <v>0</v>
      </c>
    </row>
    <row r="1411" spans="27:28">
      <c r="AA1411" s="56"/>
      <c r="AB1411" s="53">
        <v>0</v>
      </c>
    </row>
    <row r="1412" spans="27:28">
      <c r="AA1412" s="56"/>
      <c r="AB1412" s="53">
        <v>0</v>
      </c>
    </row>
    <row r="1413" spans="27:28">
      <c r="AA1413" s="56"/>
      <c r="AB1413" s="53">
        <v>0</v>
      </c>
    </row>
    <row r="1414" spans="27:28">
      <c r="AA1414" s="56"/>
      <c r="AB1414" s="53">
        <v>0</v>
      </c>
    </row>
    <row r="1415" spans="27:28">
      <c r="AA1415" s="56"/>
      <c r="AB1415" s="53">
        <v>0</v>
      </c>
    </row>
    <row r="1416" spans="27:28">
      <c r="AA1416" s="56"/>
      <c r="AB1416" s="53">
        <v>0</v>
      </c>
    </row>
    <row r="1417" spans="27:28">
      <c r="AA1417" s="56"/>
      <c r="AB1417" s="53">
        <v>0</v>
      </c>
    </row>
    <row r="1418" spans="27:28">
      <c r="AA1418" s="56"/>
      <c r="AB1418" s="53">
        <v>0</v>
      </c>
    </row>
    <row r="1419" spans="27:28">
      <c r="AA1419" s="56"/>
      <c r="AB1419" s="53">
        <v>0</v>
      </c>
    </row>
    <row r="1420" spans="27:28">
      <c r="AA1420" s="56"/>
      <c r="AB1420" s="53">
        <v>0</v>
      </c>
    </row>
    <row r="1421" spans="27:28">
      <c r="AA1421" s="56"/>
      <c r="AB1421" s="53">
        <v>0</v>
      </c>
    </row>
    <row r="1422" spans="27:28">
      <c r="AA1422" s="56"/>
      <c r="AB1422" s="53">
        <v>0</v>
      </c>
    </row>
    <row r="1423" spans="27:28">
      <c r="AA1423" s="56"/>
      <c r="AB1423" s="53">
        <v>0</v>
      </c>
    </row>
    <row r="1424" spans="27:28">
      <c r="AA1424" s="56"/>
      <c r="AB1424" s="53">
        <v>0</v>
      </c>
    </row>
    <row r="1425" spans="27:28">
      <c r="AA1425" s="56"/>
      <c r="AB1425" s="53">
        <v>0</v>
      </c>
    </row>
    <row r="1426" spans="27:28">
      <c r="AA1426" s="56"/>
      <c r="AB1426" s="53">
        <v>0</v>
      </c>
    </row>
    <row r="1427" spans="27:28">
      <c r="AA1427" s="56"/>
      <c r="AB1427" s="53">
        <v>0</v>
      </c>
    </row>
    <row r="1428" spans="27:28">
      <c r="AA1428" s="56"/>
      <c r="AB1428" s="53">
        <v>0</v>
      </c>
    </row>
    <row r="1429" spans="27:28">
      <c r="AA1429" s="56"/>
      <c r="AB1429" s="53">
        <v>0</v>
      </c>
    </row>
    <row r="1430" spans="27:28">
      <c r="AA1430" s="56"/>
      <c r="AB1430" s="53">
        <v>0</v>
      </c>
    </row>
    <row r="1431" spans="27:28">
      <c r="AA1431" s="56"/>
      <c r="AB1431" s="53">
        <v>0</v>
      </c>
    </row>
    <row r="1432" spans="27:28">
      <c r="AA1432" s="56"/>
      <c r="AB1432" s="53">
        <v>0</v>
      </c>
    </row>
    <row r="1433" spans="27:28">
      <c r="AA1433" s="56"/>
      <c r="AB1433" s="53">
        <v>0</v>
      </c>
    </row>
    <row r="1434" spans="27:28">
      <c r="AA1434" s="56"/>
      <c r="AB1434" s="53">
        <v>0</v>
      </c>
    </row>
    <row r="1435" spans="27:28">
      <c r="AA1435" s="56"/>
      <c r="AB1435" s="53">
        <v>0</v>
      </c>
    </row>
    <row r="1436" spans="27:28">
      <c r="AA1436" s="56"/>
      <c r="AB1436" s="53">
        <v>0</v>
      </c>
    </row>
    <row r="1437" spans="27:28">
      <c r="AA1437" s="56"/>
      <c r="AB1437" s="53">
        <v>0</v>
      </c>
    </row>
    <row r="1438" spans="27:28">
      <c r="AA1438" s="56"/>
      <c r="AB1438" s="53">
        <v>0</v>
      </c>
    </row>
    <row r="1439" spans="27:28">
      <c r="AA1439" s="56"/>
      <c r="AB1439" s="53">
        <v>0</v>
      </c>
    </row>
    <row r="1440" spans="27:28">
      <c r="AA1440" s="56"/>
      <c r="AB1440" s="53">
        <v>0</v>
      </c>
    </row>
    <row r="1441" spans="27:28">
      <c r="AA1441" s="56"/>
      <c r="AB1441" s="53">
        <v>0</v>
      </c>
    </row>
    <row r="1442" spans="27:28">
      <c r="AA1442" s="56"/>
      <c r="AB1442" s="53">
        <v>0</v>
      </c>
    </row>
    <row r="1443" spans="27:28">
      <c r="AA1443" s="56"/>
      <c r="AB1443" s="53">
        <v>0</v>
      </c>
    </row>
    <row r="1444" spans="27:28">
      <c r="AA1444" s="56"/>
      <c r="AB1444" s="53">
        <v>0</v>
      </c>
    </row>
    <row r="1445" spans="27:28">
      <c r="AA1445" s="56"/>
      <c r="AB1445" s="53">
        <v>0</v>
      </c>
    </row>
    <row r="1446" spans="27:28">
      <c r="AA1446" s="56"/>
      <c r="AB1446" s="53">
        <v>0</v>
      </c>
    </row>
    <row r="1447" spans="27:28">
      <c r="AA1447" s="56"/>
      <c r="AB1447" s="53">
        <v>0</v>
      </c>
    </row>
    <row r="1448" spans="27:28">
      <c r="AA1448" s="56"/>
      <c r="AB1448" s="53">
        <v>0</v>
      </c>
    </row>
    <row r="1449" spans="27:28">
      <c r="AA1449" s="56"/>
      <c r="AB1449" s="53">
        <v>0</v>
      </c>
    </row>
    <row r="1450" spans="27:28">
      <c r="AA1450" s="56"/>
      <c r="AB1450" s="53">
        <v>0</v>
      </c>
    </row>
    <row r="1451" spans="27:28">
      <c r="AA1451" s="56"/>
      <c r="AB1451" s="53">
        <v>0</v>
      </c>
    </row>
    <row r="1452" spans="27:28">
      <c r="AA1452" s="56"/>
      <c r="AB1452" s="53">
        <v>0</v>
      </c>
    </row>
    <row r="1453" spans="27:28">
      <c r="AA1453" s="56"/>
      <c r="AB1453" s="53">
        <v>0</v>
      </c>
    </row>
    <row r="1454" spans="27:28">
      <c r="AA1454" s="56"/>
      <c r="AB1454" s="53">
        <v>0</v>
      </c>
    </row>
    <row r="1455" spans="27:28">
      <c r="AA1455" s="56"/>
      <c r="AB1455" s="53">
        <v>0</v>
      </c>
    </row>
    <row r="1456" spans="27:28">
      <c r="AA1456" s="56"/>
      <c r="AB1456" s="53">
        <v>0</v>
      </c>
    </row>
    <row r="1457" spans="27:28">
      <c r="AA1457" s="56"/>
      <c r="AB1457" s="53">
        <v>0</v>
      </c>
    </row>
    <row r="1458" spans="27:28">
      <c r="AA1458" s="56"/>
      <c r="AB1458" s="53">
        <v>0</v>
      </c>
    </row>
    <row r="1459" spans="27:28">
      <c r="AA1459" s="56"/>
      <c r="AB1459" s="53">
        <v>0</v>
      </c>
    </row>
    <row r="1460" spans="27:28">
      <c r="AA1460" s="56"/>
      <c r="AB1460" s="53">
        <v>0</v>
      </c>
    </row>
    <row r="1461" spans="27:28">
      <c r="AA1461" s="56"/>
      <c r="AB1461" s="53">
        <v>0</v>
      </c>
    </row>
    <row r="1462" spans="27:28">
      <c r="AA1462" s="56"/>
      <c r="AB1462" s="53">
        <v>0</v>
      </c>
    </row>
    <row r="1463" spans="27:28">
      <c r="AA1463" s="56"/>
      <c r="AB1463" s="53">
        <v>0</v>
      </c>
    </row>
    <row r="1464" spans="27:28">
      <c r="AA1464" s="56"/>
      <c r="AB1464" s="53">
        <v>0</v>
      </c>
    </row>
    <row r="1465" spans="27:28">
      <c r="AA1465" s="56"/>
      <c r="AB1465" s="53">
        <v>0</v>
      </c>
    </row>
    <row r="1466" spans="27:28">
      <c r="AA1466" s="56"/>
      <c r="AB1466" s="53">
        <v>0</v>
      </c>
    </row>
    <row r="1467" spans="27:28">
      <c r="AA1467" s="56"/>
      <c r="AB1467" s="53">
        <v>0</v>
      </c>
    </row>
    <row r="1468" spans="27:28">
      <c r="AA1468" s="56"/>
      <c r="AB1468" s="53">
        <v>0</v>
      </c>
    </row>
    <row r="1469" spans="27:28">
      <c r="AA1469" s="56"/>
      <c r="AB1469" s="53">
        <v>0</v>
      </c>
    </row>
    <row r="1470" spans="27:28">
      <c r="AA1470" s="56"/>
      <c r="AB1470" s="53">
        <v>0</v>
      </c>
    </row>
    <row r="1471" spans="27:28">
      <c r="AA1471" s="56"/>
      <c r="AB1471" s="53">
        <v>0</v>
      </c>
    </row>
    <row r="1472" spans="27:28">
      <c r="AA1472" s="56"/>
      <c r="AB1472" s="53">
        <v>0</v>
      </c>
    </row>
    <row r="1473" spans="27:28">
      <c r="AA1473" s="56"/>
      <c r="AB1473" s="53">
        <v>0</v>
      </c>
    </row>
    <row r="1474" spans="27:28">
      <c r="AA1474" s="56"/>
      <c r="AB1474" s="53">
        <v>0</v>
      </c>
    </row>
    <row r="1475" spans="27:28">
      <c r="AA1475" s="56"/>
      <c r="AB1475" s="53">
        <v>0</v>
      </c>
    </row>
    <row r="1476" spans="27:28">
      <c r="AA1476" s="56"/>
      <c r="AB1476" s="53">
        <v>0</v>
      </c>
    </row>
    <row r="1477" spans="27:28">
      <c r="AA1477" s="56"/>
      <c r="AB1477" s="53">
        <v>0</v>
      </c>
    </row>
    <row r="1478" spans="27:28">
      <c r="AA1478" s="56"/>
      <c r="AB1478" s="53">
        <v>0</v>
      </c>
    </row>
    <row r="1479" spans="27:28">
      <c r="AA1479" s="56"/>
      <c r="AB1479" s="53">
        <v>0</v>
      </c>
    </row>
    <row r="1480" spans="27:28">
      <c r="AA1480" s="56"/>
      <c r="AB1480" s="53">
        <v>0</v>
      </c>
    </row>
    <row r="1481" spans="27:28">
      <c r="AA1481" s="56"/>
      <c r="AB1481" s="53">
        <v>0</v>
      </c>
    </row>
    <row r="1482" spans="27:28">
      <c r="AA1482" s="56"/>
      <c r="AB1482" s="53">
        <v>0</v>
      </c>
    </row>
    <row r="1483" spans="27:28">
      <c r="AA1483" s="56"/>
      <c r="AB1483" s="53">
        <v>0</v>
      </c>
    </row>
    <row r="1484" spans="27:28">
      <c r="AA1484" s="56"/>
      <c r="AB1484" s="53">
        <v>0</v>
      </c>
    </row>
    <row r="1485" spans="27:28">
      <c r="AA1485" s="56"/>
      <c r="AB1485" s="53">
        <v>0</v>
      </c>
    </row>
    <row r="1486" spans="27:28">
      <c r="AA1486" s="56"/>
      <c r="AB1486" s="53">
        <v>0</v>
      </c>
    </row>
    <row r="1487" spans="27:28">
      <c r="AA1487" s="56"/>
      <c r="AB1487" s="53">
        <v>0</v>
      </c>
    </row>
    <row r="1488" spans="27:28">
      <c r="AA1488" s="56"/>
      <c r="AB1488" s="53">
        <v>0</v>
      </c>
    </row>
    <row r="1489" spans="27:28">
      <c r="AA1489" s="56"/>
      <c r="AB1489" s="53">
        <v>0</v>
      </c>
    </row>
    <row r="1490" spans="27:28">
      <c r="AA1490" s="56"/>
      <c r="AB1490" s="53">
        <v>0</v>
      </c>
    </row>
    <row r="1491" spans="27:28">
      <c r="AA1491" s="56"/>
      <c r="AB1491" s="53">
        <v>0</v>
      </c>
    </row>
    <row r="1492" spans="27:28">
      <c r="AA1492" s="56"/>
      <c r="AB1492" s="53">
        <v>0</v>
      </c>
    </row>
    <row r="1493" spans="27:28">
      <c r="AA1493" s="56"/>
      <c r="AB1493" s="53">
        <v>0</v>
      </c>
    </row>
    <row r="1494" spans="27:28">
      <c r="AA1494" s="56"/>
      <c r="AB1494" s="53">
        <v>0</v>
      </c>
    </row>
    <row r="1495" spans="27:28">
      <c r="AA1495" s="56"/>
      <c r="AB1495" s="53">
        <v>0</v>
      </c>
    </row>
    <row r="1496" spans="27:28">
      <c r="AA1496" s="56"/>
      <c r="AB1496" s="53">
        <v>0</v>
      </c>
    </row>
    <row r="1497" spans="27:28">
      <c r="AA1497" s="56"/>
      <c r="AB1497" s="53">
        <v>0</v>
      </c>
    </row>
    <row r="1498" spans="27:28">
      <c r="AA1498" s="56"/>
      <c r="AB1498" s="53">
        <v>0</v>
      </c>
    </row>
    <row r="1499" spans="27:28">
      <c r="AA1499" s="56"/>
      <c r="AB1499" s="53">
        <v>0</v>
      </c>
    </row>
    <row r="1500" spans="27:28">
      <c r="AA1500" s="56"/>
      <c r="AB1500" s="53">
        <v>0</v>
      </c>
    </row>
    <row r="1501" spans="27:28">
      <c r="AA1501" s="56"/>
      <c r="AB1501" s="53">
        <v>0</v>
      </c>
    </row>
    <row r="1502" spans="27:28">
      <c r="AA1502" s="56"/>
      <c r="AB1502" s="53">
        <v>0</v>
      </c>
    </row>
    <row r="1503" spans="27:28">
      <c r="AA1503" s="56"/>
      <c r="AB1503" s="53">
        <v>0</v>
      </c>
    </row>
    <row r="1504" spans="27:28">
      <c r="AA1504" s="56"/>
      <c r="AB1504" s="53">
        <v>0</v>
      </c>
    </row>
    <row r="1505" spans="27:28">
      <c r="AA1505" s="56"/>
      <c r="AB1505" s="53">
        <v>0</v>
      </c>
    </row>
    <row r="1506" spans="27:28">
      <c r="AA1506" s="56"/>
      <c r="AB1506" s="53">
        <v>0</v>
      </c>
    </row>
    <row r="1507" spans="27:28">
      <c r="AA1507" s="56"/>
      <c r="AB1507" s="53">
        <v>0</v>
      </c>
    </row>
    <row r="1508" spans="27:28">
      <c r="AA1508" s="56"/>
      <c r="AB1508" s="53">
        <v>0</v>
      </c>
    </row>
    <row r="1509" spans="27:28">
      <c r="AA1509" s="56"/>
      <c r="AB1509" s="53">
        <v>0</v>
      </c>
    </row>
    <row r="1510" spans="27:28">
      <c r="AA1510" s="56"/>
      <c r="AB1510" s="53">
        <v>0</v>
      </c>
    </row>
    <row r="1511" spans="27:28">
      <c r="AA1511" s="56"/>
      <c r="AB1511" s="53">
        <v>0</v>
      </c>
    </row>
    <row r="1512" spans="27:28">
      <c r="AA1512" s="56"/>
      <c r="AB1512" s="53">
        <v>0</v>
      </c>
    </row>
    <row r="1513" spans="27:28">
      <c r="AA1513" s="56"/>
      <c r="AB1513" s="53">
        <v>0</v>
      </c>
    </row>
    <row r="1514" spans="27:28">
      <c r="AA1514" s="56"/>
      <c r="AB1514" s="53">
        <v>0</v>
      </c>
    </row>
    <row r="1515" spans="27:28">
      <c r="AA1515" s="56"/>
      <c r="AB1515" s="53">
        <v>0</v>
      </c>
    </row>
    <row r="1516" spans="27:28">
      <c r="AA1516" s="56"/>
      <c r="AB1516" s="53">
        <v>0</v>
      </c>
    </row>
    <row r="1517" spans="27:28">
      <c r="AA1517" s="56"/>
      <c r="AB1517" s="53">
        <v>0</v>
      </c>
    </row>
    <row r="1518" spans="27:28">
      <c r="AA1518" s="56"/>
      <c r="AB1518" s="53">
        <v>0</v>
      </c>
    </row>
    <row r="1519" spans="27:28">
      <c r="AA1519" s="56"/>
      <c r="AB1519" s="53">
        <v>0</v>
      </c>
    </row>
    <row r="1520" spans="27:28">
      <c r="AA1520" s="56"/>
      <c r="AB1520" s="53">
        <v>0</v>
      </c>
    </row>
    <row r="1521" spans="27:28">
      <c r="AA1521" s="56"/>
      <c r="AB1521" s="53">
        <v>0</v>
      </c>
    </row>
    <row r="1522" spans="27:28">
      <c r="AA1522" s="56"/>
      <c r="AB1522" s="53">
        <v>0</v>
      </c>
    </row>
    <row r="1523" spans="27:28">
      <c r="AA1523" s="56"/>
      <c r="AB1523" s="53">
        <v>0</v>
      </c>
    </row>
    <row r="1524" spans="27:28">
      <c r="AA1524" s="56"/>
      <c r="AB1524" s="53">
        <v>0</v>
      </c>
    </row>
    <row r="1525" spans="27:28">
      <c r="AA1525" s="56"/>
      <c r="AB1525" s="53">
        <v>0</v>
      </c>
    </row>
    <row r="1526" spans="27:28">
      <c r="AA1526" s="56"/>
      <c r="AB1526" s="53">
        <v>0</v>
      </c>
    </row>
    <row r="1527" spans="27:28">
      <c r="AA1527" s="56"/>
      <c r="AB1527" s="53">
        <v>0</v>
      </c>
    </row>
    <row r="1528" spans="27:28">
      <c r="AA1528" s="56"/>
      <c r="AB1528" s="53">
        <v>0</v>
      </c>
    </row>
    <row r="1529" spans="27:28">
      <c r="AA1529" s="56"/>
      <c r="AB1529" s="53">
        <v>0</v>
      </c>
    </row>
    <row r="1530" spans="27:28">
      <c r="AA1530" s="56"/>
      <c r="AB1530" s="53">
        <v>0</v>
      </c>
    </row>
    <row r="1531" spans="27:28">
      <c r="AA1531" s="56"/>
      <c r="AB1531" s="53">
        <v>0</v>
      </c>
    </row>
    <row r="1532" spans="27:28">
      <c r="AA1532" s="56"/>
      <c r="AB1532" s="53">
        <v>0</v>
      </c>
    </row>
    <row r="1533" spans="27:28">
      <c r="AA1533" s="56"/>
      <c r="AB1533" s="53">
        <v>0</v>
      </c>
    </row>
    <row r="1534" spans="27:28">
      <c r="AA1534" s="56"/>
      <c r="AB1534" s="53">
        <v>0</v>
      </c>
    </row>
    <row r="1535" spans="27:28">
      <c r="AA1535" s="56"/>
      <c r="AB1535" s="53">
        <v>0</v>
      </c>
    </row>
    <row r="1536" spans="27:28">
      <c r="AA1536" s="56"/>
      <c r="AB1536" s="53">
        <v>0</v>
      </c>
    </row>
    <row r="1537" spans="27:28">
      <c r="AA1537" s="56"/>
      <c r="AB1537" s="53">
        <v>0</v>
      </c>
    </row>
    <row r="1538" spans="27:28">
      <c r="AA1538" s="56"/>
      <c r="AB1538" s="53">
        <v>0</v>
      </c>
    </row>
    <row r="1539" spans="27:28">
      <c r="AA1539" s="56"/>
      <c r="AB1539" s="53">
        <v>0</v>
      </c>
    </row>
    <row r="1540" spans="27:28">
      <c r="AA1540" s="56"/>
      <c r="AB1540" s="53">
        <v>0</v>
      </c>
    </row>
    <row r="1541" spans="27:28">
      <c r="AA1541" s="56"/>
      <c r="AB1541" s="53">
        <v>0</v>
      </c>
    </row>
    <row r="1542" spans="27:28">
      <c r="AA1542" s="56"/>
      <c r="AB1542" s="53">
        <v>0</v>
      </c>
    </row>
    <row r="1543" spans="27:28">
      <c r="AA1543" s="56"/>
      <c r="AB1543" s="53">
        <v>0</v>
      </c>
    </row>
    <row r="1544" spans="27:28">
      <c r="AA1544" s="56"/>
      <c r="AB1544" s="53">
        <v>0</v>
      </c>
    </row>
    <row r="1545" spans="27:28">
      <c r="AA1545" s="56"/>
      <c r="AB1545" s="53">
        <v>0</v>
      </c>
    </row>
    <row r="1546" spans="27:28">
      <c r="AA1546" s="56"/>
      <c r="AB1546" s="53">
        <v>0</v>
      </c>
    </row>
    <row r="1547" spans="27:28">
      <c r="AA1547" s="56"/>
      <c r="AB1547" s="53">
        <v>0</v>
      </c>
    </row>
    <row r="1548" spans="27:28">
      <c r="AA1548" s="56"/>
      <c r="AB1548" s="53">
        <v>0</v>
      </c>
    </row>
    <row r="1549" spans="27:28">
      <c r="AA1549" s="56"/>
      <c r="AB1549" s="53">
        <v>0</v>
      </c>
    </row>
    <row r="1550" spans="27:28">
      <c r="AA1550" s="56"/>
      <c r="AB1550" s="53">
        <v>0</v>
      </c>
    </row>
    <row r="1551" spans="27:28">
      <c r="AA1551" s="56"/>
      <c r="AB1551" s="53">
        <v>0</v>
      </c>
    </row>
    <row r="1552" spans="27:28">
      <c r="AA1552" s="56"/>
      <c r="AB1552" s="53">
        <v>0</v>
      </c>
    </row>
    <row r="1553" spans="27:28">
      <c r="AA1553" s="56"/>
      <c r="AB1553" s="53">
        <v>0</v>
      </c>
    </row>
    <row r="1554" spans="27:28">
      <c r="AA1554" s="56"/>
      <c r="AB1554" s="53">
        <v>0</v>
      </c>
    </row>
    <row r="1555" spans="27:28">
      <c r="AA1555" s="56"/>
      <c r="AB1555" s="53">
        <v>0</v>
      </c>
    </row>
    <row r="1556" spans="27:28">
      <c r="AA1556" s="56"/>
      <c r="AB1556" s="53">
        <v>0</v>
      </c>
    </row>
    <row r="1557" spans="27:28">
      <c r="AA1557" s="56"/>
      <c r="AB1557" s="53">
        <v>0</v>
      </c>
    </row>
    <row r="1558" spans="27:28">
      <c r="AA1558" s="56"/>
      <c r="AB1558" s="53">
        <v>0</v>
      </c>
    </row>
    <row r="1559" spans="27:28">
      <c r="AA1559" s="56"/>
      <c r="AB1559" s="53">
        <v>0</v>
      </c>
    </row>
    <row r="1560" spans="27:28">
      <c r="AA1560" s="56"/>
      <c r="AB1560" s="53">
        <v>0</v>
      </c>
    </row>
    <row r="1561" spans="27:28">
      <c r="AA1561" s="56"/>
      <c r="AB1561" s="53">
        <v>0</v>
      </c>
    </row>
    <row r="1562" spans="27:28">
      <c r="AA1562" s="56"/>
      <c r="AB1562" s="53">
        <v>0</v>
      </c>
    </row>
    <row r="1563" spans="27:28">
      <c r="AA1563" s="56"/>
      <c r="AB1563" s="53">
        <v>0</v>
      </c>
    </row>
    <row r="1564" spans="27:28">
      <c r="AA1564" s="56"/>
      <c r="AB1564" s="53">
        <v>0</v>
      </c>
    </row>
    <row r="1565" spans="27:28">
      <c r="AA1565" s="56"/>
      <c r="AB1565" s="53">
        <v>0</v>
      </c>
    </row>
    <row r="1566" spans="27:28">
      <c r="AA1566" s="56"/>
      <c r="AB1566" s="53">
        <v>0</v>
      </c>
    </row>
    <row r="1567" spans="27:28">
      <c r="AA1567" s="56"/>
      <c r="AB1567" s="53">
        <v>0</v>
      </c>
    </row>
    <row r="1568" spans="27:28">
      <c r="AA1568" s="56"/>
      <c r="AB1568" s="53">
        <v>0</v>
      </c>
    </row>
    <row r="1569" spans="27:28">
      <c r="AA1569" s="56"/>
      <c r="AB1569" s="53">
        <v>0</v>
      </c>
    </row>
    <row r="1570" spans="27:28">
      <c r="AA1570" s="56"/>
      <c r="AB1570" s="53">
        <v>0</v>
      </c>
    </row>
    <row r="1571" spans="27:28">
      <c r="AA1571" s="56"/>
      <c r="AB1571" s="53">
        <v>0</v>
      </c>
    </row>
    <row r="1572" spans="27:28">
      <c r="AA1572" s="56"/>
      <c r="AB1572" s="53">
        <v>0</v>
      </c>
    </row>
    <row r="1573" spans="27:28">
      <c r="AA1573" s="56"/>
      <c r="AB1573" s="53">
        <v>0</v>
      </c>
    </row>
    <row r="1574" spans="27:28">
      <c r="AA1574" s="56"/>
      <c r="AB1574" s="53">
        <v>0</v>
      </c>
    </row>
    <row r="1575" spans="27:28">
      <c r="AA1575" s="56"/>
      <c r="AB1575" s="53">
        <v>0</v>
      </c>
    </row>
    <row r="1576" spans="27:28">
      <c r="AA1576" s="56"/>
      <c r="AB1576" s="53">
        <v>0</v>
      </c>
    </row>
    <row r="1577" spans="27:28">
      <c r="AA1577" s="56"/>
      <c r="AB1577" s="53">
        <v>0</v>
      </c>
    </row>
    <row r="1578" spans="27:28">
      <c r="AA1578" s="56"/>
      <c r="AB1578" s="53">
        <v>0</v>
      </c>
    </row>
    <row r="1579" spans="27:28">
      <c r="AA1579" s="56"/>
      <c r="AB1579" s="53">
        <v>0</v>
      </c>
    </row>
    <row r="1580" spans="27:28">
      <c r="AA1580" s="56"/>
      <c r="AB1580" s="53">
        <v>0</v>
      </c>
    </row>
    <row r="1581" spans="27:28">
      <c r="AA1581" s="56"/>
      <c r="AB1581" s="53">
        <v>0</v>
      </c>
    </row>
    <row r="1582" spans="27:28">
      <c r="AA1582" s="56"/>
      <c r="AB1582" s="53">
        <v>0</v>
      </c>
    </row>
    <row r="1583" spans="27:28">
      <c r="AA1583" s="56"/>
      <c r="AB1583" s="53">
        <v>0</v>
      </c>
    </row>
    <row r="1584" spans="27:28">
      <c r="AA1584" s="56"/>
      <c r="AB1584" s="53">
        <v>0</v>
      </c>
    </row>
    <row r="1585" spans="27:28">
      <c r="AA1585" s="56"/>
      <c r="AB1585" s="53">
        <v>0</v>
      </c>
    </row>
    <row r="1586" spans="27:28">
      <c r="AA1586" s="56"/>
      <c r="AB1586" s="53">
        <v>0</v>
      </c>
    </row>
    <row r="1587" spans="27:28">
      <c r="AA1587" s="56"/>
      <c r="AB1587" s="53">
        <v>0</v>
      </c>
    </row>
    <row r="1588" spans="27:28">
      <c r="AA1588" s="56"/>
      <c r="AB1588" s="53">
        <v>0</v>
      </c>
    </row>
    <row r="1589" spans="27:28">
      <c r="AA1589" s="56"/>
      <c r="AB1589" s="53">
        <v>0</v>
      </c>
    </row>
    <row r="1590" spans="27:28">
      <c r="AA1590" s="56"/>
      <c r="AB1590" s="53">
        <v>0</v>
      </c>
    </row>
    <row r="1591" spans="27:28">
      <c r="AA1591" s="56"/>
      <c r="AB1591" s="53">
        <v>0</v>
      </c>
    </row>
    <row r="1592" spans="27:28">
      <c r="AA1592" s="56"/>
      <c r="AB1592" s="53">
        <v>0</v>
      </c>
    </row>
    <row r="1593" spans="27:28">
      <c r="AA1593" s="56"/>
      <c r="AB1593" s="53">
        <v>0</v>
      </c>
    </row>
    <row r="1594" spans="27:28">
      <c r="AA1594" s="56"/>
      <c r="AB1594" s="53">
        <v>0</v>
      </c>
    </row>
    <row r="1595" spans="27:28">
      <c r="AA1595" s="56"/>
      <c r="AB1595" s="53">
        <v>0</v>
      </c>
    </row>
    <row r="1596" spans="27:28">
      <c r="AA1596" s="56"/>
      <c r="AB1596" s="53">
        <v>0</v>
      </c>
    </row>
    <row r="1597" spans="27:28">
      <c r="AA1597" s="56"/>
      <c r="AB1597" s="53">
        <v>0</v>
      </c>
    </row>
    <row r="1598" spans="27:28">
      <c r="AA1598" s="56"/>
      <c r="AB1598" s="53">
        <v>0</v>
      </c>
    </row>
    <row r="1599" spans="27:28">
      <c r="AA1599" s="56"/>
      <c r="AB1599" s="53">
        <v>0</v>
      </c>
    </row>
    <row r="1600" spans="27:28">
      <c r="AA1600" s="56"/>
      <c r="AB1600" s="53">
        <v>0</v>
      </c>
    </row>
    <row r="1601" spans="27:28">
      <c r="AA1601" s="56"/>
      <c r="AB1601" s="53">
        <v>0</v>
      </c>
    </row>
    <row r="1602" spans="27:28">
      <c r="AA1602" s="56"/>
      <c r="AB1602" s="53">
        <v>0</v>
      </c>
    </row>
    <row r="1603" spans="27:28">
      <c r="AA1603" s="56"/>
      <c r="AB1603" s="53">
        <v>0</v>
      </c>
    </row>
    <row r="1604" spans="27:28">
      <c r="AA1604" s="56"/>
      <c r="AB1604" s="53">
        <v>0</v>
      </c>
    </row>
    <row r="1605" spans="27:28">
      <c r="AA1605" s="56"/>
      <c r="AB1605" s="53">
        <v>0</v>
      </c>
    </row>
    <row r="1606" spans="27:28">
      <c r="AA1606" s="56"/>
      <c r="AB1606" s="53">
        <v>0</v>
      </c>
    </row>
    <row r="1607" spans="27:28">
      <c r="AA1607" s="56"/>
      <c r="AB1607" s="53">
        <v>0</v>
      </c>
    </row>
    <row r="1608" spans="27:28">
      <c r="AA1608" s="56"/>
      <c r="AB1608" s="53">
        <v>0</v>
      </c>
    </row>
    <row r="1609" spans="27:28">
      <c r="AA1609" s="56"/>
      <c r="AB1609" s="53">
        <v>0</v>
      </c>
    </row>
    <row r="1610" spans="27:28">
      <c r="AA1610" s="56"/>
      <c r="AB1610" s="53">
        <v>0</v>
      </c>
    </row>
    <row r="1611" spans="27:28">
      <c r="AA1611" s="56"/>
      <c r="AB1611" s="53">
        <v>0</v>
      </c>
    </row>
    <row r="1612" spans="27:28">
      <c r="AA1612" s="56"/>
      <c r="AB1612" s="53">
        <v>0</v>
      </c>
    </row>
    <row r="1613" spans="27:28">
      <c r="AA1613" s="56"/>
      <c r="AB1613" s="53">
        <v>0</v>
      </c>
    </row>
    <row r="1614" spans="27:28">
      <c r="AA1614" s="56"/>
      <c r="AB1614" s="53">
        <v>0</v>
      </c>
    </row>
    <row r="1615" spans="27:28">
      <c r="AA1615" s="56"/>
      <c r="AB1615" s="53">
        <v>0</v>
      </c>
    </row>
    <row r="1616" spans="27:28">
      <c r="AA1616" s="56"/>
      <c r="AB1616" s="53">
        <v>0</v>
      </c>
    </row>
    <row r="1617" spans="27:28">
      <c r="AA1617" s="56"/>
      <c r="AB1617" s="53">
        <v>0</v>
      </c>
    </row>
    <row r="1618" spans="27:28">
      <c r="AA1618" s="56"/>
      <c r="AB1618" s="53">
        <v>0</v>
      </c>
    </row>
    <row r="1619" spans="27:28">
      <c r="AA1619" s="56"/>
      <c r="AB1619" s="53">
        <v>0</v>
      </c>
    </row>
    <row r="1620" spans="27:28">
      <c r="AA1620" s="56"/>
      <c r="AB1620" s="53">
        <v>0</v>
      </c>
    </row>
    <row r="1621" spans="27:28">
      <c r="AA1621" s="56"/>
      <c r="AB1621" s="53">
        <v>0</v>
      </c>
    </row>
    <row r="1622" spans="27:28">
      <c r="AA1622" s="56"/>
      <c r="AB1622" s="53">
        <v>0</v>
      </c>
    </row>
    <row r="1623" spans="27:28">
      <c r="AA1623" s="56"/>
      <c r="AB1623" s="53">
        <v>0</v>
      </c>
    </row>
    <row r="1624" spans="27:28">
      <c r="AA1624" s="56"/>
      <c r="AB1624" s="53">
        <v>0</v>
      </c>
    </row>
    <row r="1625" spans="27:28">
      <c r="AA1625" s="56"/>
      <c r="AB1625" s="53">
        <v>0</v>
      </c>
    </row>
    <row r="1626" spans="27:28">
      <c r="AA1626" s="56"/>
      <c r="AB1626" s="53">
        <v>0</v>
      </c>
    </row>
    <row r="1627" spans="27:28">
      <c r="AA1627" s="56"/>
      <c r="AB1627" s="53">
        <v>0</v>
      </c>
    </row>
    <row r="1628" spans="27:28">
      <c r="AA1628" s="56"/>
      <c r="AB1628" s="53">
        <v>0</v>
      </c>
    </row>
    <row r="1629" spans="27:28">
      <c r="AA1629" s="56"/>
      <c r="AB1629" s="53">
        <v>0</v>
      </c>
    </row>
    <row r="1630" spans="27:28">
      <c r="AA1630" s="56"/>
      <c r="AB1630" s="53">
        <v>0</v>
      </c>
    </row>
    <row r="1631" spans="27:28">
      <c r="AA1631" s="56"/>
      <c r="AB1631" s="53">
        <v>0</v>
      </c>
    </row>
    <row r="1632" spans="27:28">
      <c r="AA1632" s="56"/>
      <c r="AB1632" s="53">
        <v>0</v>
      </c>
    </row>
    <row r="1633" spans="27:28">
      <c r="AA1633" s="56"/>
      <c r="AB1633" s="53">
        <v>0</v>
      </c>
    </row>
    <row r="1634" spans="27:28">
      <c r="AA1634" s="56"/>
      <c r="AB1634" s="53">
        <v>0</v>
      </c>
    </row>
    <row r="1635" spans="27:28">
      <c r="AA1635" s="56"/>
      <c r="AB1635" s="53">
        <v>0</v>
      </c>
    </row>
    <row r="1636" spans="27:28">
      <c r="AA1636" s="56"/>
      <c r="AB1636" s="53">
        <v>0</v>
      </c>
    </row>
    <row r="1637" spans="27:28">
      <c r="AA1637" s="56"/>
      <c r="AB1637" s="53">
        <v>0</v>
      </c>
    </row>
    <row r="1638" spans="27:28">
      <c r="AA1638" s="56"/>
      <c r="AB1638" s="53">
        <v>0</v>
      </c>
    </row>
    <row r="1639" spans="27:28">
      <c r="AA1639" s="56"/>
      <c r="AB1639" s="53">
        <v>0</v>
      </c>
    </row>
    <row r="1640" spans="27:28">
      <c r="AA1640" s="56"/>
      <c r="AB1640" s="53">
        <v>0</v>
      </c>
    </row>
    <row r="1641" spans="27:28">
      <c r="AA1641" s="56"/>
      <c r="AB1641" s="53">
        <v>0</v>
      </c>
    </row>
    <row r="1642" spans="27:28">
      <c r="AA1642" s="56"/>
      <c r="AB1642" s="53">
        <v>0</v>
      </c>
    </row>
    <row r="1643" spans="27:28">
      <c r="AA1643" s="56"/>
      <c r="AB1643" s="53">
        <v>0</v>
      </c>
    </row>
    <row r="1644" spans="27:28">
      <c r="AA1644" s="56"/>
      <c r="AB1644" s="53">
        <v>0</v>
      </c>
    </row>
    <row r="1645" spans="27:28">
      <c r="AA1645" s="56"/>
      <c r="AB1645" s="53">
        <v>0</v>
      </c>
    </row>
    <row r="1646" spans="27:28">
      <c r="AA1646" s="56"/>
      <c r="AB1646" s="53">
        <v>0</v>
      </c>
    </row>
    <row r="1647" spans="27:28">
      <c r="AA1647" s="56"/>
      <c r="AB1647" s="53">
        <v>0</v>
      </c>
    </row>
    <row r="1648" spans="27:28">
      <c r="AA1648" s="56"/>
      <c r="AB1648" s="53">
        <v>0</v>
      </c>
    </row>
    <row r="1649" spans="27:28">
      <c r="AA1649" s="56"/>
      <c r="AB1649" s="53">
        <v>0</v>
      </c>
    </row>
    <row r="1650" spans="27:28">
      <c r="AA1650" s="56"/>
      <c r="AB1650" s="53">
        <v>0</v>
      </c>
    </row>
    <row r="1651" spans="27:28">
      <c r="AA1651" s="56"/>
      <c r="AB1651" s="53">
        <v>0</v>
      </c>
    </row>
    <row r="1652" spans="27:28">
      <c r="AA1652" s="56"/>
      <c r="AB1652" s="53">
        <v>0</v>
      </c>
    </row>
    <row r="1653" spans="27:28">
      <c r="AA1653" s="56"/>
      <c r="AB1653" s="53">
        <v>0</v>
      </c>
    </row>
    <row r="1654" spans="27:28">
      <c r="AA1654" s="56"/>
      <c r="AB1654" s="53">
        <v>0</v>
      </c>
    </row>
    <row r="1655" spans="27:28">
      <c r="AA1655" s="56"/>
      <c r="AB1655" s="53">
        <v>0</v>
      </c>
    </row>
    <row r="1656" spans="27:28">
      <c r="AA1656" s="56"/>
      <c r="AB1656" s="53">
        <v>0</v>
      </c>
    </row>
    <row r="1657" spans="27:28">
      <c r="AA1657" s="56"/>
      <c r="AB1657" s="53">
        <v>0</v>
      </c>
    </row>
    <row r="1658" spans="27:28">
      <c r="AA1658" s="56"/>
      <c r="AB1658" s="53">
        <v>0</v>
      </c>
    </row>
    <row r="1659" spans="27:28">
      <c r="AA1659" s="56"/>
      <c r="AB1659" s="53">
        <v>0</v>
      </c>
    </row>
    <row r="1660" spans="27:28">
      <c r="AA1660" s="56"/>
      <c r="AB1660" s="53">
        <v>0</v>
      </c>
    </row>
    <row r="1661" spans="27:28">
      <c r="AA1661" s="56"/>
      <c r="AB1661" s="53">
        <v>0</v>
      </c>
    </row>
    <row r="1662" spans="27:28">
      <c r="AA1662" s="56"/>
      <c r="AB1662" s="53">
        <v>0</v>
      </c>
    </row>
    <row r="1663" spans="27:28">
      <c r="AA1663" s="56"/>
      <c r="AB1663" s="53">
        <v>0</v>
      </c>
    </row>
    <row r="1664" spans="27:28">
      <c r="AA1664" s="56"/>
      <c r="AB1664" s="53">
        <v>0</v>
      </c>
    </row>
    <row r="1665" spans="27:28">
      <c r="AA1665" s="56"/>
      <c r="AB1665" s="53">
        <v>0</v>
      </c>
    </row>
    <row r="1666" spans="27:28">
      <c r="AA1666" s="56"/>
      <c r="AB1666" s="53">
        <v>0</v>
      </c>
    </row>
    <row r="1667" spans="27:28">
      <c r="AA1667" s="56"/>
      <c r="AB1667" s="53">
        <v>0</v>
      </c>
    </row>
    <row r="1668" spans="27:28">
      <c r="AA1668" s="56"/>
      <c r="AB1668" s="53">
        <v>0</v>
      </c>
    </row>
    <row r="1669" spans="27:28">
      <c r="AA1669" s="56"/>
      <c r="AB1669" s="53">
        <v>0</v>
      </c>
    </row>
    <row r="1670" spans="27:28">
      <c r="AA1670" s="56"/>
      <c r="AB1670" s="53">
        <v>0</v>
      </c>
    </row>
    <row r="1671" spans="27:28">
      <c r="AA1671" s="56"/>
      <c r="AB1671" s="53">
        <v>0</v>
      </c>
    </row>
    <row r="1672" spans="27:28">
      <c r="AA1672" s="56"/>
      <c r="AB1672" s="53">
        <v>0</v>
      </c>
    </row>
    <row r="1673" spans="27:28">
      <c r="AA1673" s="56"/>
      <c r="AB1673" s="53">
        <v>0</v>
      </c>
    </row>
    <row r="1674" spans="27:28">
      <c r="AA1674" s="56"/>
      <c r="AB1674" s="53">
        <v>0</v>
      </c>
    </row>
    <row r="1675" spans="27:28">
      <c r="AA1675" s="56"/>
      <c r="AB1675" s="53">
        <v>0</v>
      </c>
    </row>
    <row r="1676" spans="27:28">
      <c r="AA1676" s="56"/>
      <c r="AB1676" s="53">
        <v>0</v>
      </c>
    </row>
    <row r="1677" spans="27:28">
      <c r="AA1677" s="56"/>
      <c r="AB1677" s="53">
        <v>0</v>
      </c>
    </row>
    <row r="1678" spans="27:28">
      <c r="AA1678" s="56"/>
      <c r="AB1678" s="53">
        <v>0</v>
      </c>
    </row>
    <row r="1679" spans="27:28">
      <c r="AA1679" s="56"/>
      <c r="AB1679" s="53">
        <v>0</v>
      </c>
    </row>
    <row r="1680" spans="27:28">
      <c r="AA1680" s="56"/>
      <c r="AB1680" s="53">
        <v>0</v>
      </c>
    </row>
    <row r="1681" spans="27:28">
      <c r="AA1681" s="56"/>
      <c r="AB1681" s="53">
        <v>0</v>
      </c>
    </row>
    <row r="1682" spans="27:28">
      <c r="AA1682" s="56"/>
      <c r="AB1682" s="53">
        <v>0</v>
      </c>
    </row>
    <row r="1683" spans="27:28">
      <c r="AA1683" s="56"/>
      <c r="AB1683" s="53">
        <v>0</v>
      </c>
    </row>
    <row r="1684" spans="27:28">
      <c r="AA1684" s="56"/>
      <c r="AB1684" s="53">
        <v>0</v>
      </c>
    </row>
    <row r="1685" spans="27:28">
      <c r="AA1685" s="56"/>
      <c r="AB1685" s="53">
        <v>0</v>
      </c>
    </row>
    <row r="1686" spans="27:28">
      <c r="AA1686" s="56"/>
      <c r="AB1686" s="53">
        <v>0</v>
      </c>
    </row>
    <row r="1687" spans="27:28">
      <c r="AA1687" s="56"/>
      <c r="AB1687" s="53">
        <v>0</v>
      </c>
    </row>
    <row r="1688" spans="27:28">
      <c r="AA1688" s="56"/>
      <c r="AB1688" s="53">
        <v>0</v>
      </c>
    </row>
    <row r="1689" spans="27:28">
      <c r="AA1689" s="56"/>
      <c r="AB1689" s="53">
        <v>0</v>
      </c>
    </row>
    <row r="1690" spans="27:28">
      <c r="AA1690" s="56"/>
      <c r="AB1690" s="53">
        <v>0</v>
      </c>
    </row>
    <row r="1691" spans="27:28">
      <c r="AA1691" s="56"/>
      <c r="AB1691" s="53">
        <v>0</v>
      </c>
    </row>
    <row r="1692" spans="27:28">
      <c r="AA1692" s="56"/>
      <c r="AB1692" s="53">
        <v>0</v>
      </c>
    </row>
    <row r="1693" spans="27:28">
      <c r="AA1693" s="56"/>
      <c r="AB1693" s="53">
        <v>0</v>
      </c>
    </row>
    <row r="1694" spans="27:28">
      <c r="AA1694" s="56"/>
      <c r="AB1694" s="53">
        <v>0</v>
      </c>
    </row>
    <row r="1695" spans="27:28">
      <c r="AA1695" s="56"/>
      <c r="AB1695" s="53">
        <v>0</v>
      </c>
    </row>
    <row r="1696" spans="27:28">
      <c r="AA1696" s="56"/>
      <c r="AB1696" s="53">
        <v>0</v>
      </c>
    </row>
    <row r="1697" spans="27:28">
      <c r="AA1697" s="56"/>
      <c r="AB1697" s="53">
        <v>0</v>
      </c>
    </row>
    <row r="1698" spans="27:28">
      <c r="AA1698" s="56"/>
      <c r="AB1698" s="53">
        <v>0</v>
      </c>
    </row>
    <row r="1699" spans="27:28">
      <c r="AA1699" s="56"/>
      <c r="AB1699" s="53">
        <v>0</v>
      </c>
    </row>
    <row r="1700" spans="27:28">
      <c r="AA1700" s="56"/>
      <c r="AB1700" s="53">
        <v>0</v>
      </c>
    </row>
    <row r="1701" spans="27:28">
      <c r="AA1701" s="56"/>
      <c r="AB1701" s="53">
        <v>0</v>
      </c>
    </row>
    <row r="1702" spans="27:28">
      <c r="AA1702" s="56"/>
      <c r="AB1702" s="53">
        <v>0</v>
      </c>
    </row>
    <row r="1703" spans="27:28">
      <c r="AA1703" s="56"/>
      <c r="AB1703" s="53">
        <v>0</v>
      </c>
    </row>
    <row r="1704" spans="27:28">
      <c r="AA1704" s="56"/>
      <c r="AB1704" s="53">
        <v>0</v>
      </c>
    </row>
    <row r="1705" spans="27:28">
      <c r="AA1705" s="56"/>
      <c r="AB1705" s="53">
        <v>0</v>
      </c>
    </row>
    <row r="1706" spans="27:28">
      <c r="AA1706" s="56"/>
      <c r="AB1706" s="53">
        <v>0</v>
      </c>
    </row>
    <row r="1707" spans="27:28">
      <c r="AA1707" s="56"/>
      <c r="AB1707" s="53">
        <v>0</v>
      </c>
    </row>
    <row r="1708" spans="27:28">
      <c r="AA1708" s="56"/>
      <c r="AB1708" s="53">
        <v>0</v>
      </c>
    </row>
    <row r="1709" spans="27:28">
      <c r="AA1709" s="56"/>
      <c r="AB1709" s="53">
        <v>0</v>
      </c>
    </row>
    <row r="1710" spans="27:28">
      <c r="AA1710" s="56"/>
      <c r="AB1710" s="53">
        <v>0</v>
      </c>
    </row>
    <row r="1711" spans="27:28">
      <c r="AA1711" s="56"/>
      <c r="AB1711" s="53">
        <v>0</v>
      </c>
    </row>
    <row r="1712" spans="27:28">
      <c r="AA1712" s="56"/>
      <c r="AB1712" s="53">
        <v>0</v>
      </c>
    </row>
    <row r="1713" spans="27:28">
      <c r="AA1713" s="56"/>
      <c r="AB1713" s="53">
        <v>0</v>
      </c>
    </row>
    <row r="1714" spans="27:28">
      <c r="AA1714" s="56"/>
      <c r="AB1714" s="53">
        <v>0</v>
      </c>
    </row>
    <row r="1715" spans="27:28">
      <c r="AA1715" s="56"/>
      <c r="AB1715" s="53">
        <v>0</v>
      </c>
    </row>
    <row r="1716" spans="27:28">
      <c r="AA1716" s="56"/>
      <c r="AB1716" s="53">
        <v>0</v>
      </c>
    </row>
    <row r="1717" spans="27:28">
      <c r="AA1717" s="56"/>
      <c r="AB1717" s="53">
        <v>0</v>
      </c>
    </row>
    <row r="1718" spans="27:28">
      <c r="AA1718" s="56"/>
      <c r="AB1718" s="53">
        <v>0</v>
      </c>
    </row>
    <row r="1719" spans="27:28">
      <c r="AA1719" s="56"/>
      <c r="AB1719" s="53">
        <v>0</v>
      </c>
    </row>
    <row r="1720" spans="27:28">
      <c r="AA1720" s="56"/>
      <c r="AB1720" s="53">
        <v>0</v>
      </c>
    </row>
    <row r="1721" spans="27:28">
      <c r="AA1721" s="56"/>
      <c r="AB1721" s="53">
        <v>0</v>
      </c>
    </row>
    <row r="1722" spans="27:28">
      <c r="AA1722" s="56"/>
      <c r="AB1722" s="53">
        <v>0</v>
      </c>
    </row>
    <row r="1723" spans="27:28">
      <c r="AA1723" s="56"/>
      <c r="AB1723" s="53">
        <v>0</v>
      </c>
    </row>
    <row r="1724" spans="27:28">
      <c r="AA1724" s="56"/>
      <c r="AB1724" s="53">
        <v>0</v>
      </c>
    </row>
    <row r="1725" spans="27:28">
      <c r="AA1725" s="56"/>
      <c r="AB1725" s="53">
        <v>0</v>
      </c>
    </row>
    <row r="1726" spans="27:28">
      <c r="AA1726" s="56"/>
      <c r="AB1726" s="53">
        <v>0</v>
      </c>
    </row>
    <row r="1727" spans="27:28">
      <c r="AA1727" s="56"/>
      <c r="AB1727" s="53">
        <v>0</v>
      </c>
    </row>
    <row r="1728" spans="27:28">
      <c r="AA1728" s="56"/>
      <c r="AB1728" s="53">
        <v>0</v>
      </c>
    </row>
    <row r="1729" spans="27:28">
      <c r="AA1729" s="56"/>
      <c r="AB1729" s="53">
        <v>0</v>
      </c>
    </row>
    <row r="1730" spans="27:28">
      <c r="AA1730" s="56"/>
      <c r="AB1730" s="53">
        <v>0</v>
      </c>
    </row>
    <row r="1731" spans="27:28">
      <c r="AA1731" s="56"/>
      <c r="AB1731" s="53">
        <v>0</v>
      </c>
    </row>
    <row r="1732" spans="27:28">
      <c r="AA1732" s="56"/>
      <c r="AB1732" s="53">
        <v>0</v>
      </c>
    </row>
    <row r="1733" spans="27:28">
      <c r="AA1733" s="56"/>
      <c r="AB1733" s="53">
        <v>0</v>
      </c>
    </row>
    <row r="1734" spans="27:28">
      <c r="AA1734" s="56"/>
      <c r="AB1734" s="53">
        <v>0</v>
      </c>
    </row>
    <row r="1735" spans="27:28">
      <c r="AA1735" s="56"/>
      <c r="AB1735" s="53">
        <v>0</v>
      </c>
    </row>
    <row r="1736" spans="27:28">
      <c r="AA1736" s="56"/>
      <c r="AB1736" s="53">
        <v>0</v>
      </c>
    </row>
    <row r="1737" spans="27:28">
      <c r="AA1737" s="56"/>
      <c r="AB1737" s="53">
        <v>0</v>
      </c>
    </row>
    <row r="1738" spans="27:28">
      <c r="AA1738" s="56"/>
      <c r="AB1738" s="53">
        <v>0</v>
      </c>
    </row>
    <row r="1739" spans="27:28">
      <c r="AA1739" s="56"/>
      <c r="AB1739" s="53">
        <v>0</v>
      </c>
    </row>
    <row r="1740" spans="27:28">
      <c r="AA1740" s="56"/>
      <c r="AB1740" s="53">
        <v>0</v>
      </c>
    </row>
    <row r="1741" spans="27:28">
      <c r="AA1741" s="56"/>
      <c r="AB1741" s="53">
        <v>0</v>
      </c>
    </row>
    <row r="1742" spans="27:28">
      <c r="AA1742" s="56"/>
      <c r="AB1742" s="53">
        <v>0</v>
      </c>
    </row>
    <row r="1743" spans="27:28">
      <c r="AA1743" s="56"/>
      <c r="AB1743" s="53">
        <v>0</v>
      </c>
    </row>
    <row r="1744" spans="27:28">
      <c r="AA1744" s="56"/>
      <c r="AB1744" s="53">
        <v>0</v>
      </c>
    </row>
    <row r="1745" spans="27:28">
      <c r="AA1745" s="56"/>
      <c r="AB1745" s="53">
        <v>0</v>
      </c>
    </row>
    <row r="1746" spans="27:28">
      <c r="AA1746" s="56"/>
      <c r="AB1746" s="53">
        <v>0</v>
      </c>
    </row>
    <row r="1747" spans="27:28">
      <c r="AA1747" s="56"/>
      <c r="AB1747" s="53">
        <v>0</v>
      </c>
    </row>
    <row r="1748" spans="27:28">
      <c r="AA1748" s="56"/>
      <c r="AB1748" s="53">
        <v>0</v>
      </c>
    </row>
    <row r="1749" spans="27:28">
      <c r="AA1749" s="56"/>
      <c r="AB1749" s="53">
        <v>0</v>
      </c>
    </row>
    <row r="1750" spans="27:28">
      <c r="AA1750" s="56"/>
      <c r="AB1750" s="53">
        <v>0</v>
      </c>
    </row>
    <row r="1751" spans="27:28">
      <c r="AA1751" s="56"/>
      <c r="AB1751" s="53">
        <v>0</v>
      </c>
    </row>
    <row r="1752" spans="27:28">
      <c r="AA1752" s="56"/>
      <c r="AB1752" s="53">
        <v>0</v>
      </c>
    </row>
    <row r="1753" spans="27:28">
      <c r="AA1753" s="56"/>
      <c r="AB1753" s="53">
        <v>0</v>
      </c>
    </row>
    <row r="1754" spans="27:28">
      <c r="AA1754" s="56"/>
      <c r="AB1754" s="53">
        <v>0</v>
      </c>
    </row>
    <row r="1755" spans="27:28">
      <c r="AA1755" s="56"/>
      <c r="AB1755" s="53">
        <v>0</v>
      </c>
    </row>
    <row r="1756" spans="27:28">
      <c r="AA1756" s="56"/>
      <c r="AB1756" s="53">
        <v>0</v>
      </c>
    </row>
    <row r="1757" spans="27:28">
      <c r="AA1757" s="56"/>
      <c r="AB1757" s="53">
        <v>0</v>
      </c>
    </row>
    <row r="1758" spans="27:28">
      <c r="AA1758" s="56"/>
      <c r="AB1758" s="53">
        <v>0</v>
      </c>
    </row>
    <row r="1759" spans="27:28">
      <c r="AA1759" s="56"/>
      <c r="AB1759" s="53">
        <v>0</v>
      </c>
    </row>
    <row r="1760" spans="27:28">
      <c r="AA1760" s="56"/>
      <c r="AB1760" s="53">
        <v>0</v>
      </c>
    </row>
    <row r="1761" spans="27:28">
      <c r="AA1761" s="56"/>
      <c r="AB1761" s="53">
        <v>0</v>
      </c>
    </row>
    <row r="1762" spans="27:28">
      <c r="AA1762" s="56"/>
      <c r="AB1762" s="53">
        <v>0</v>
      </c>
    </row>
    <row r="1763" spans="27:28">
      <c r="AA1763" s="56"/>
      <c r="AB1763" s="53">
        <v>0</v>
      </c>
    </row>
    <row r="1764" spans="27:28">
      <c r="AA1764" s="56"/>
      <c r="AB1764" s="53">
        <v>0</v>
      </c>
    </row>
    <row r="1765" spans="27:28">
      <c r="AA1765" s="56"/>
      <c r="AB1765" s="53">
        <v>0</v>
      </c>
    </row>
    <row r="1766" spans="27:28">
      <c r="AA1766" s="56"/>
      <c r="AB1766" s="53">
        <v>0</v>
      </c>
    </row>
    <row r="1767" spans="27:28">
      <c r="AA1767" s="56"/>
      <c r="AB1767" s="53">
        <v>0</v>
      </c>
    </row>
    <row r="1768" spans="27:28">
      <c r="AA1768" s="56"/>
      <c r="AB1768" s="53">
        <v>0</v>
      </c>
    </row>
    <row r="1769" spans="27:28">
      <c r="AA1769" s="56"/>
      <c r="AB1769" s="53">
        <v>0</v>
      </c>
    </row>
    <row r="1770" spans="27:28">
      <c r="AA1770" s="56"/>
      <c r="AB1770" s="53">
        <v>0</v>
      </c>
    </row>
    <row r="1771" spans="27:28">
      <c r="AA1771" s="56"/>
      <c r="AB1771" s="53">
        <v>0</v>
      </c>
    </row>
    <row r="1772" spans="27:28">
      <c r="AA1772" s="56"/>
      <c r="AB1772" s="53">
        <v>0</v>
      </c>
    </row>
    <row r="1773" spans="27:28">
      <c r="AA1773" s="56"/>
      <c r="AB1773" s="53">
        <v>0</v>
      </c>
    </row>
    <row r="1774" spans="27:28">
      <c r="AA1774" s="56"/>
      <c r="AB1774" s="53">
        <v>0</v>
      </c>
    </row>
    <row r="1775" spans="27:28">
      <c r="AA1775" s="56"/>
      <c r="AB1775" s="53">
        <v>0</v>
      </c>
    </row>
    <row r="1776" spans="27:28">
      <c r="AA1776" s="56"/>
      <c r="AB1776" s="53">
        <v>0</v>
      </c>
    </row>
    <row r="1777" spans="27:28">
      <c r="AA1777" s="56"/>
      <c r="AB1777" s="53">
        <v>0</v>
      </c>
    </row>
    <row r="1778" spans="27:28">
      <c r="AA1778" s="56"/>
      <c r="AB1778" s="53">
        <v>0</v>
      </c>
    </row>
    <row r="1779" spans="27:28">
      <c r="AA1779" s="56"/>
      <c r="AB1779" s="53">
        <v>0</v>
      </c>
    </row>
    <row r="1780" spans="27:28">
      <c r="AA1780" s="56"/>
      <c r="AB1780" s="53">
        <v>0</v>
      </c>
    </row>
    <row r="1781" spans="27:28">
      <c r="AA1781" s="56"/>
      <c r="AB1781" s="53">
        <v>0</v>
      </c>
    </row>
    <row r="1782" spans="27:28">
      <c r="AA1782" s="56"/>
      <c r="AB1782" s="53">
        <v>0</v>
      </c>
    </row>
    <row r="1783" spans="27:28">
      <c r="AA1783" s="56"/>
      <c r="AB1783" s="53">
        <v>0</v>
      </c>
    </row>
    <row r="1784" spans="27:28">
      <c r="AA1784" s="56"/>
      <c r="AB1784" s="53">
        <v>0</v>
      </c>
    </row>
    <row r="1785" spans="27:28">
      <c r="AA1785" s="56"/>
      <c r="AB1785" s="53">
        <v>0</v>
      </c>
    </row>
    <row r="1786" spans="27:28">
      <c r="AA1786" s="56"/>
      <c r="AB1786" s="53">
        <v>0</v>
      </c>
    </row>
    <row r="1787" spans="27:28">
      <c r="AA1787" s="56"/>
      <c r="AB1787" s="53">
        <v>0</v>
      </c>
    </row>
    <row r="1788" spans="27:28">
      <c r="AA1788" s="56"/>
      <c r="AB1788" s="53">
        <v>0</v>
      </c>
    </row>
    <row r="1789" spans="27:28">
      <c r="AA1789" s="56"/>
      <c r="AB1789" s="53">
        <v>0</v>
      </c>
    </row>
    <row r="1790" spans="27:28">
      <c r="AA1790" s="56"/>
      <c r="AB1790" s="53">
        <v>0</v>
      </c>
    </row>
    <row r="1791" spans="27:28">
      <c r="AA1791" s="56"/>
      <c r="AB1791" s="53">
        <v>0</v>
      </c>
    </row>
    <row r="1792" spans="27:28">
      <c r="AA1792" s="56"/>
      <c r="AB1792" s="53">
        <v>0</v>
      </c>
    </row>
    <row r="1793" spans="27:28">
      <c r="AA1793" s="56"/>
      <c r="AB1793" s="53">
        <v>0</v>
      </c>
    </row>
    <row r="1794" spans="27:28">
      <c r="AA1794" s="56"/>
      <c r="AB1794" s="53">
        <v>0</v>
      </c>
    </row>
    <row r="1795" spans="27:28">
      <c r="AA1795" s="56"/>
      <c r="AB1795" s="53">
        <v>0</v>
      </c>
    </row>
    <row r="1796" spans="27:28">
      <c r="AA1796" s="56"/>
      <c r="AB1796" s="53">
        <v>0</v>
      </c>
    </row>
    <row r="1797" spans="27:28">
      <c r="AA1797" s="56"/>
      <c r="AB1797" s="53">
        <v>0</v>
      </c>
    </row>
    <row r="1798" spans="27:28">
      <c r="AA1798" s="56"/>
      <c r="AB1798" s="53">
        <v>0</v>
      </c>
    </row>
    <row r="1799" spans="27:28">
      <c r="AA1799" s="56"/>
      <c r="AB1799" s="53">
        <v>0</v>
      </c>
    </row>
    <row r="1800" spans="27:28">
      <c r="AA1800" s="56"/>
      <c r="AB1800" s="53">
        <v>0</v>
      </c>
    </row>
    <row r="1801" spans="27:28">
      <c r="AA1801" s="56"/>
      <c r="AB1801" s="53">
        <v>0</v>
      </c>
    </row>
    <row r="1802" spans="27:28">
      <c r="AA1802" s="56"/>
      <c r="AB1802" s="53">
        <v>0</v>
      </c>
    </row>
    <row r="1803" spans="27:28">
      <c r="AA1803" s="56"/>
      <c r="AB1803" s="53">
        <v>0</v>
      </c>
    </row>
    <row r="1804" spans="27:28">
      <c r="AA1804" s="56"/>
      <c r="AB1804" s="53">
        <v>0</v>
      </c>
    </row>
    <row r="1805" spans="27:28">
      <c r="AA1805" s="56"/>
      <c r="AB1805" s="53">
        <v>0</v>
      </c>
    </row>
    <row r="1806" spans="27:28">
      <c r="AA1806" s="56"/>
      <c r="AB1806" s="53">
        <v>0</v>
      </c>
    </row>
    <row r="1807" spans="27:28">
      <c r="AA1807" s="56"/>
      <c r="AB1807" s="53">
        <v>0</v>
      </c>
    </row>
    <row r="1808" spans="27:28">
      <c r="AA1808" s="56"/>
      <c r="AB1808" s="53">
        <v>0</v>
      </c>
    </row>
    <row r="1809" spans="27:28">
      <c r="AA1809" s="56"/>
      <c r="AB1809" s="53">
        <v>0</v>
      </c>
    </row>
    <row r="1810" spans="27:28">
      <c r="AA1810" s="56"/>
      <c r="AB1810" s="53">
        <v>0</v>
      </c>
    </row>
    <row r="1811" spans="27:28">
      <c r="AA1811" s="56"/>
      <c r="AB1811" s="53">
        <v>0</v>
      </c>
    </row>
    <row r="1812" spans="27:28">
      <c r="AA1812" s="56"/>
      <c r="AB1812" s="53">
        <v>0</v>
      </c>
    </row>
  </sheetData>
  <sheetProtection algorithmName="SHA-512" hashValue="sjfDdTIZb5ft+qDdMuNDdDvfUqdy2+iAHwNbKF2y2s2uu45KWBko2peu8l3YpE242j4QwhU2yoSQZzL0SiqTiA==" saltValue="tQ4+EE6Y1s8bWq7+cEL1EQ==" spinCount="100000" sheet="1" objects="1" scenarios="1"/>
  <mergeCells count="12">
    <mergeCell ref="R3:U3"/>
    <mergeCell ref="O8:O9"/>
    <mergeCell ref="H8:H9"/>
    <mergeCell ref="I8:I9"/>
    <mergeCell ref="K8:K9"/>
    <mergeCell ref="N8:N9"/>
    <mergeCell ref="B10:C10"/>
    <mergeCell ref="C3:C4"/>
    <mergeCell ref="C5:C6"/>
    <mergeCell ref="B9:C9"/>
    <mergeCell ref="B8:C8"/>
    <mergeCell ref="B7:C7"/>
  </mergeCells>
  <phoneticPr fontId="11" type="noConversion"/>
  <conditionalFormatting sqref="B695:C701">
    <cfRule type="expression" dxfId="51" priority="149" stopIfTrue="1">
      <formula>AND(1000&lt;$A695,$A695&lt;1001)</formula>
    </cfRule>
  </conditionalFormatting>
  <conditionalFormatting sqref="B827:C831 B833:D833">
    <cfRule type="expression" dxfId="50" priority="138" stopIfTrue="1">
      <formula>AND(1000&lt;$A827,$A827&lt;1001)</formula>
    </cfRule>
  </conditionalFormatting>
  <conditionalFormatting sqref="B591:D592">
    <cfRule type="expression" dxfId="49" priority="67" stopIfTrue="1">
      <formula>AND(1000&lt;$A591,$A591&lt;1001)</formula>
    </cfRule>
  </conditionalFormatting>
  <conditionalFormatting sqref="C105">
    <cfRule type="uniqueValues" dxfId="48" priority="214"/>
  </conditionalFormatting>
  <conditionalFormatting sqref="C114">
    <cfRule type="uniqueValues" dxfId="47" priority="131"/>
  </conditionalFormatting>
  <conditionalFormatting sqref="C584:D584">
    <cfRule type="expression" dxfId="46" priority="68" stopIfTrue="1">
      <formula>AND(1000&lt;$A584,$A584&lt;1001)</formula>
    </cfRule>
  </conditionalFormatting>
  <conditionalFormatting sqref="D415:D432 B415:C433 D726:D735 B730:C735 B835:D836">
    <cfRule type="expression" dxfId="45" priority="178" stopIfTrue="1">
      <formula>AND(1000&lt;$A415,$A415&lt;1001)</formula>
    </cfRule>
  </conditionalFormatting>
  <conditionalFormatting sqref="D523">
    <cfRule type="expression" dxfId="44" priority="69" stopIfTrue="1">
      <formula>AND(1000&lt;$A523,$A523&lt;1001)</formula>
    </cfRule>
  </conditionalFormatting>
  <conditionalFormatting sqref="D687:D701">
    <cfRule type="expression" dxfId="43" priority="66" stopIfTrue="1">
      <formula>AND(1000&lt;$A687,$A687&lt;1001)</formula>
    </cfRule>
  </conditionalFormatting>
  <conditionalFormatting sqref="D828:D831">
    <cfRule type="expression" dxfId="42" priority="65" stopIfTrue="1">
      <formula>AND(1000&lt;$A828,$A828&lt;1001)</formula>
    </cfRule>
  </conditionalFormatting>
  <conditionalFormatting sqref="Q1:Q2 Q11:Q34 Q36:Q283 R257:Z257 Q435:Q453 Q455:Q460 Q462:Q463 Q469:Q478 P474 Q480:Q483 Q485 Q487 Q489:Q493 Q497:Q509 Q511:Q528 Q530:Q532 Q535:Q536 Q538:Q540 Q542:Q543 Q545:Q550 Q552:Q555 Q557:Q558 Q560:Q592 Q594:Q1048576">
    <cfRule type="containsText" dxfId="41" priority="255" operator="containsText" text="Q1/2023">
      <formula>NOT(ISERROR(SEARCH("Q1/2023",P1)))</formula>
    </cfRule>
    <cfRule type="containsText" dxfId="40" priority="256" operator="containsText" text="POSLEDNÍ KUSY">
      <formula>NOT(ISERROR(SEARCH("POSLEDNÍ KUSY",P1)))</formula>
    </cfRule>
    <cfRule type="containsText" dxfId="39" priority="257" operator="containsText" text="SKLADEM">
      <formula>NOT(ISERROR(SEARCH("SKLADEM",P1)))</formula>
    </cfRule>
    <cfRule type="containsText" dxfId="38" priority="258" operator="containsText" text="VYPRODÁNO">
      <formula>NOT(ISERROR(SEARCH("VYPRODÁNO",P1)))</formula>
    </cfRule>
  </conditionalFormatting>
  <conditionalFormatting sqref="Q285:Q286">
    <cfRule type="containsText" dxfId="37" priority="235" operator="containsText" text="Q1/2023">
      <formula>NOT(ISERROR(SEARCH("Q1/2023",Q285)))</formula>
    </cfRule>
    <cfRule type="containsText" dxfId="36" priority="236" operator="containsText" text="POSLEDNÍ KUSY">
      <formula>NOT(ISERROR(SEARCH("POSLEDNÍ KUSY",Q285)))</formula>
    </cfRule>
    <cfRule type="containsText" dxfId="35" priority="237" operator="containsText" text="SKLADEM">
      <formula>NOT(ISERROR(SEARCH("SKLADEM",Q285)))</formula>
    </cfRule>
    <cfRule type="containsText" dxfId="34" priority="238" operator="containsText" text="VYPRODÁNO">
      <formula>NOT(ISERROR(SEARCH("VYPRODÁNO",Q285)))</formula>
    </cfRule>
  </conditionalFormatting>
  <conditionalFormatting sqref="Q288:Q293">
    <cfRule type="containsText" dxfId="33" priority="5" operator="containsText" text="Q1/2023">
      <formula>NOT(ISERROR(SEARCH("Q1/2023",Q288)))</formula>
    </cfRule>
    <cfRule type="containsText" dxfId="32" priority="6" operator="containsText" text="POSLEDNÍ KUSY">
      <formula>NOT(ISERROR(SEARCH("POSLEDNÍ KUSY",Q288)))</formula>
    </cfRule>
    <cfRule type="containsText" dxfId="31" priority="7" operator="containsText" text="SKLADEM">
      <formula>NOT(ISERROR(SEARCH("SKLADEM",Q288)))</formula>
    </cfRule>
    <cfRule type="containsText" dxfId="30" priority="8" operator="containsText" text="VYPRODÁNO">
      <formula>NOT(ISERROR(SEARCH("VYPRODÁNO",Q288)))</formula>
    </cfRule>
  </conditionalFormatting>
  <conditionalFormatting sqref="Q295">
    <cfRule type="containsText" dxfId="29" priority="219" operator="containsText" text="Q1/2023">
      <formula>NOT(ISERROR(SEARCH("Q1/2023",Q295)))</formula>
    </cfRule>
    <cfRule type="containsText" dxfId="28" priority="220" operator="containsText" text="POSLEDNÍ KUSY">
      <formula>NOT(ISERROR(SEARCH("POSLEDNÍ KUSY",Q295)))</formula>
    </cfRule>
    <cfRule type="containsText" dxfId="27" priority="221" operator="containsText" text="SKLADEM">
      <formula>NOT(ISERROR(SEARCH("SKLADEM",Q295)))</formula>
    </cfRule>
    <cfRule type="containsText" dxfId="26" priority="222" operator="containsText" text="VYPRODÁNO">
      <formula>NOT(ISERROR(SEARCH("VYPRODÁNO",Q295)))</formula>
    </cfRule>
  </conditionalFormatting>
  <conditionalFormatting sqref="Q297:Q328 Q330:Q334 Q336:Q343 Q345:Q369 Q371:Q433">
    <cfRule type="containsText" dxfId="25" priority="33" operator="containsText" text="Q1/2023">
      <formula>NOT(ISERROR(SEARCH("Q1/2023",Q297)))</formula>
    </cfRule>
    <cfRule type="containsText" dxfId="24" priority="34" operator="containsText" text="POSLEDNÍ KUSY">
      <formula>NOT(ISERROR(SEARCH("POSLEDNÍ KUSY",Q297)))</formula>
    </cfRule>
    <cfRule type="containsText" dxfId="23" priority="35" operator="containsText" text="SKLADEM">
      <formula>NOT(ISERROR(SEARCH("SKLADEM",Q297)))</formula>
    </cfRule>
    <cfRule type="containsText" dxfId="22" priority="36" operator="containsText" text="VYPRODÁNO">
      <formula>NOT(ISERROR(SEARCH("VYPRODÁNO",Q297)))</formula>
    </cfRule>
  </conditionalFormatting>
  <hyperlinks>
    <hyperlink ref="B8:C8" r:id="rId1" display="PRODUKTY + NOVINKY 2024" xr:uid="{381088EC-EFC6-458B-9D83-B006D31F4B3A}"/>
    <hyperlink ref="B7:C7" r:id="rId2" display="PREZENTACE 2024" xr:uid="{8CEB62B3-EE22-4C3E-96E7-87488BC4CFAC}"/>
    <hyperlink ref="P236" r:id="rId3" xr:uid="{4F1024B0-C430-4526-A826-1B8780DE1A3A}"/>
    <hyperlink ref="P238" r:id="rId4" xr:uid="{0C8B1F99-F80F-4625-BEC5-B070E9BEB8C4}"/>
    <hyperlink ref="P246" r:id="rId5" xr:uid="{70966706-8C2F-4BAF-B26B-07F9CD690C0E}"/>
    <hyperlink ref="P260" r:id="rId6" xr:uid="{2D02CF01-50D8-4752-9A57-BC2E3EF1E497}"/>
    <hyperlink ref="P275" r:id="rId7" xr:uid="{55C6AF30-574B-4FE1-ADDA-FD53E275C9A9}"/>
    <hyperlink ref="P277" r:id="rId8" xr:uid="{9E76E48B-DC22-4E03-9527-5C255F9E8CCC}"/>
    <hyperlink ref="P279" r:id="rId9" xr:uid="{9A03F6B3-E5AF-4B49-B883-5F45F873D7C6}"/>
    <hyperlink ref="P289" r:id="rId10" xr:uid="{5F46BAE9-078A-4254-9F26-F62302A8D001}"/>
    <hyperlink ref="P291" r:id="rId11" xr:uid="{D6F408FC-8C2B-4111-B35F-6858FEC9A677}"/>
    <hyperlink ref="P281" r:id="rId12" xr:uid="{37BB2AB0-BB47-49C3-8792-2F3814528E7D}"/>
    <hyperlink ref="P316" r:id="rId13" xr:uid="{ED1DCA8B-BC27-4699-A595-C5C8784B24B9}"/>
    <hyperlink ref="P256" r:id="rId14" xr:uid="{DEBE54FC-0902-4734-B18F-46DC14F64DA2}"/>
    <hyperlink ref="P311" r:id="rId15" xr:uid="{409A4853-D716-4109-82A0-169BDAAB6B0D}"/>
    <hyperlink ref="P224" r:id="rId16" xr:uid="{E08ED302-45AD-4D56-B568-3849DE661D46}"/>
    <hyperlink ref="P230" r:id="rId17" xr:uid="{CD66B1BD-2BDE-4AB1-830D-CF248625710E}"/>
    <hyperlink ref="P232" r:id="rId18" xr:uid="{B4A7DE66-E06C-4345-BAB8-8F657F505E9B}"/>
    <hyperlink ref="P313" r:id="rId19" xr:uid="{9AA15B28-8E70-43CD-8970-08C2142BD276}"/>
    <hyperlink ref="P314" r:id="rId20" xr:uid="{F56708C2-32E0-4A20-A399-877C75DD40E0}"/>
    <hyperlink ref="P315" r:id="rId21" xr:uid="{41DAE525-57C6-4D49-952D-17FFEA4794BB}"/>
    <hyperlink ref="P319" r:id="rId22" xr:uid="{983C1923-5352-443F-8EB9-8B34CF7884D0}"/>
    <hyperlink ref="D63" r:id="rId23" xr:uid="{C2EEDE59-FA7F-474D-8C75-80A4D6B8C35E}"/>
    <hyperlink ref="D66" r:id="rId24" xr:uid="{E9E83480-AAE1-47AE-BB04-334D17A0768B}"/>
    <hyperlink ref="D108" r:id="rId25" xr:uid="{D9312850-0C61-425F-9D1C-369F5DEDA30B}"/>
    <hyperlink ref="D112" r:id="rId26" xr:uid="{6866BE6D-4F1A-46AE-9498-E9D1DC420357}"/>
    <hyperlink ref="D27" r:id="rId27" xr:uid="{7404EC8A-F484-46C0-971B-25E71C9C210A}"/>
    <hyperlink ref="D28" r:id="rId28" xr:uid="{6464154D-2EF7-44AD-8B5A-9F963F4065CD}"/>
    <hyperlink ref="D33" r:id="rId29" xr:uid="{92C7031D-C2C3-406B-9545-AB44A4D6FBD2}"/>
    <hyperlink ref="D29" r:id="rId30" xr:uid="{2F9243C7-6AC2-4FCD-938E-63E5F42F9677}"/>
    <hyperlink ref="D34" r:id="rId31" xr:uid="{24086F3E-C4AC-49E0-A4D9-20D5D94F15B3}"/>
    <hyperlink ref="D35" r:id="rId32" xr:uid="{877054E1-ED0F-4C91-8FCB-87AC3602EB51}"/>
    <hyperlink ref="D36" r:id="rId33" xr:uid="{59A55148-0758-48F3-A3B9-BB0911328201}"/>
    <hyperlink ref="D37" r:id="rId34" xr:uid="{2CE87F9D-E713-4A98-A8E4-CB7862B34319}"/>
    <hyperlink ref="D38" r:id="rId35" xr:uid="{ADCA10BD-54D0-4985-8F4A-194C7134CF1A}"/>
    <hyperlink ref="D119" r:id="rId36" xr:uid="{C4D2FE24-FCB2-4762-B39F-9F1A158F3891}"/>
    <hyperlink ref="D127" r:id="rId37" xr:uid="{BB6ED882-D76C-4D95-86AC-5A40761BFE8A}"/>
    <hyperlink ref="D146" r:id="rId38" xr:uid="{C3B7455E-F52F-49F8-AFF8-2D8B12680314}"/>
    <hyperlink ref="D149" r:id="rId39" xr:uid="{8CB8E4A3-0FB7-4E79-9385-66C1478168C7}"/>
    <hyperlink ref="D158" r:id="rId40" xr:uid="{3263BF3A-D6E8-4EC3-8B9A-876CD2BAD604}"/>
    <hyperlink ref="D159" r:id="rId41" xr:uid="{4DF6CBEA-708C-454B-9D65-FE0296735459}"/>
    <hyperlink ref="D160" r:id="rId42" xr:uid="{97B0967B-F7F2-4B34-858C-889380CF8639}"/>
    <hyperlink ref="D166" r:id="rId43" xr:uid="{2CF2AB56-7B87-44A5-98F4-0E57684773AA}"/>
    <hyperlink ref="D171" r:id="rId44" xr:uid="{4FD41DEC-66EA-49B0-A32D-4FD5942902B8}"/>
    <hyperlink ref="D175" r:id="rId45" xr:uid="{63AF9935-5C08-414F-8AEE-DF423645CB9A}"/>
    <hyperlink ref="D187" r:id="rId46" xr:uid="{35538BCA-90A1-488E-BA34-2F199D8F73A8}"/>
    <hyperlink ref="D195" r:id="rId47" xr:uid="{52579D31-6554-4D43-A248-4B1A2710E5DA}"/>
    <hyperlink ref="D197" r:id="rId48" xr:uid="{5D6CACF6-C74E-47BA-BC59-D94C13EB8524}"/>
    <hyperlink ref="D209" r:id="rId49" xr:uid="{ED74CA18-3A21-4FA5-A1B6-A66166275F18}"/>
    <hyperlink ref="D214" r:id="rId50" xr:uid="{51C2A0A9-75B9-4F0F-80E4-19B1EB68950D}"/>
    <hyperlink ref="D212" r:id="rId51" xr:uid="{4414CD36-6644-4E68-9CB9-597F63D91C8D}"/>
    <hyperlink ref="D375" r:id="rId52" xr:uid="{FE27651E-2474-430B-ACE0-94579387D4C3}"/>
    <hyperlink ref="D377" r:id="rId53" xr:uid="{12DE2C0C-3644-4B3B-88CC-007D73DAC333}"/>
    <hyperlink ref="D379" r:id="rId54" xr:uid="{953875BA-37CD-489E-A72A-2BEDC29E25BF}"/>
    <hyperlink ref="D380" r:id="rId55" xr:uid="{DE630D89-027F-4A8B-8592-4174D5783FD5}"/>
    <hyperlink ref="D381" r:id="rId56" xr:uid="{790D608D-1D4F-4B93-8160-0998B26A51C7}"/>
    <hyperlink ref="D382" r:id="rId57" xr:uid="{1CF2A435-B395-4E7E-A45A-077B36C9575E}"/>
    <hyperlink ref="D384" r:id="rId58" xr:uid="{B76B27B1-28BF-4ADE-B86F-5E8EF6BE143D}"/>
    <hyperlink ref="D386" r:id="rId59" xr:uid="{DDDCD2CF-74CA-4207-8A1A-98B21256F6CD}"/>
    <hyperlink ref="D385" r:id="rId60" xr:uid="{F717F4DC-23AB-484E-AFEC-A691C1EA42BB}"/>
    <hyperlink ref="D388" r:id="rId61" xr:uid="{0A32B75F-A7D9-4DBC-981C-8F6141D74CB2}"/>
    <hyperlink ref="D389" r:id="rId62" xr:uid="{931DC279-AE56-4C98-BBF0-6AD74EE03F9A}"/>
    <hyperlink ref="D222" r:id="rId63" xr:uid="{D13F0488-0DF5-480D-A2BF-13BADB561282}"/>
    <hyperlink ref="D221" r:id="rId64" xr:uid="{8107DD2E-4D37-4DEC-B169-018627605513}"/>
    <hyperlink ref="D250" r:id="rId65" xr:uid="{91CB91AA-4064-4918-948A-FBFD9755182E}"/>
    <hyperlink ref="D305" r:id="rId66" xr:uid="{64856BE7-EF33-44C0-B58B-F7E09CD2DE93}"/>
    <hyperlink ref="D304" r:id="rId67" xr:uid="{305A4398-6BF5-49FB-AEC5-59DBFF42D3C5}"/>
    <hyperlink ref="D180" r:id="rId68" xr:uid="{05DC746A-72E1-4370-BB07-1C1A616F87AD}"/>
    <hyperlink ref="D203" r:id="rId69" xr:uid="{C65A4D38-70A0-46E6-AF3A-08CEFBD3497F}"/>
    <hyperlink ref="D215" r:id="rId70" xr:uid="{961D7AE5-28F3-4555-A5DB-A262E932F3DB}"/>
    <hyperlink ref="D216" r:id="rId71" xr:uid="{7862E247-C229-4458-9104-671412FB715A}"/>
    <hyperlink ref="D281" r:id="rId72" xr:uid="{E2B9E664-74EB-49CB-91A9-611A5FD1B45A}"/>
    <hyperlink ref="D282" r:id="rId73" xr:uid="{0776526F-64E0-4860-8E97-1F3E58CF583A}"/>
    <hyperlink ref="D306" r:id="rId74" xr:uid="{D07A3EE8-4AB3-4C54-8113-C3CC476E9A3A}"/>
    <hyperlink ref="D307" r:id="rId75" xr:uid="{C5063B4D-6E7E-4C9E-B5B1-3D16CE120982}"/>
    <hyperlink ref="D148" r:id="rId76" xr:uid="{85031183-BFF7-472D-9E8F-E78D4E69CAE6}"/>
    <hyperlink ref="D176" r:id="rId77" xr:uid="{B5A28AD6-5971-4CB8-8E75-D72D9AF80616}"/>
    <hyperlink ref="D248" r:id="rId78" xr:uid="{35EDB007-0F4F-4602-A852-B550F84327A3}"/>
    <hyperlink ref="D262" r:id="rId79" xr:uid="{2FA0FF47-36A4-4FB9-84AE-74852C1B7F12}"/>
    <hyperlink ref="D519" r:id="rId80" xr:uid="{D79B0D49-545D-42E0-809F-54902667F20A}"/>
    <hyperlink ref="D522" r:id="rId81" xr:uid="{F662DBAC-DA71-4351-A362-15FEDBC7E4D0}"/>
    <hyperlink ref="D525" r:id="rId82" xr:uid="{B70EA3AC-AEFE-413C-9C08-E8D6CBCFB480}"/>
    <hyperlink ref="D524" r:id="rId83" xr:uid="{304A9F4F-6803-4F2D-B2DA-24A23423604D}"/>
    <hyperlink ref="D526" r:id="rId84" tooltip="OPEN" xr:uid="{EEF05B96-9E2F-4DDA-A371-CDFBBACB163B}"/>
    <hyperlink ref="D527" r:id="rId85" tooltip="zobacz" xr:uid="{8A2E1A6D-2295-4DDD-9E03-0A16E32C028F}"/>
    <hyperlink ref="D818" r:id="rId86" xr:uid="{D2738B88-7E77-4169-8DC6-D06DD4BB2917}"/>
    <hyperlink ref="D674" r:id="rId87" xr:uid="{4483E4C8-5798-47BB-85FE-8FD24119A791}"/>
    <hyperlink ref="D663" r:id="rId88" xr:uid="{3F813B1F-BBC7-4C0D-B675-4E53B10A773D}"/>
    <hyperlink ref="D646" r:id="rId89" tooltip="OPEN" xr:uid="{8550D53D-3D37-4F53-8849-05F749FDA30C}"/>
    <hyperlink ref="D704" r:id="rId90" xr:uid="{1525045B-1BD3-4074-9F65-7FCE7C42DA9C}"/>
    <hyperlink ref="D705" r:id="rId91" tooltip="OPEN" xr:uid="{0F92FB6D-B8A8-49D2-A24D-D847B22AD240}"/>
    <hyperlink ref="D724" r:id="rId92" xr:uid="{7A67C076-83DD-4F77-AE0D-273EB41EB570}"/>
    <hyperlink ref="D725" r:id="rId93" tooltip="zobacz" xr:uid="{414287C1-D177-4752-BBA8-0210B293B95E}"/>
    <hyperlink ref="D812" r:id="rId94" xr:uid="{36D84BF0-1315-45CD-B5C2-798FBA7A4F51}"/>
    <hyperlink ref="D813" r:id="rId95" tooltip="zobacz" xr:uid="{DDDC9B81-E21F-4E9B-A897-A46628209A6E}"/>
    <hyperlink ref="D773" r:id="rId96" tooltip="zobacz" xr:uid="{A67EE036-0061-4AF7-B51C-51342225394B}"/>
    <hyperlink ref="D742" r:id="rId97" tooltip="zobacz" xr:uid="{03AFB638-C388-4126-8823-3388967801E5}"/>
    <hyperlink ref="D743" r:id="rId98" tooltip="zobacz" xr:uid="{5676D130-7417-4BE4-8289-78D0258FFB31}"/>
    <hyperlink ref="D744" r:id="rId99" tooltip="zobacz" xr:uid="{6205B443-BAC1-423B-8897-27EEC157553D}"/>
    <hyperlink ref="D167" r:id="rId100" xr:uid="{549A2283-E5FA-42EE-A197-BE229DCEABA5}"/>
    <hyperlink ref="D168" r:id="rId101" xr:uid="{0EFA2314-B6C0-4561-B9BD-5AF075B61D44}"/>
    <hyperlink ref="D169" r:id="rId102" xr:uid="{BF68E361-131F-40DB-A37D-6E43605B4876}"/>
    <hyperlink ref="D224" r:id="rId103" xr:uid="{7BD78771-AF03-43F1-BDDA-DF7161E7DAD4}"/>
    <hyperlink ref="D144" r:id="rId104" xr:uid="{C736DBB8-7FE8-4CD0-A89D-0350E61A1104}"/>
    <hyperlink ref="D273" r:id="rId105" xr:uid="{EB0D80AA-2ABE-4F34-80A0-D7D0783B4FFE}"/>
    <hyperlink ref="D293" r:id="rId106" xr:uid="{902009CA-BD53-4B59-AEF0-2DA037339D38}"/>
    <hyperlink ref="D18" r:id="rId107" xr:uid="{93FE486E-8D45-4F2D-B7EC-C32E27C97B03}"/>
    <hyperlink ref="D46" r:id="rId108" xr:uid="{7B767F67-FB0B-48AF-8E06-41146EF21C11}"/>
    <hyperlink ref="D75" r:id="rId109" xr:uid="{F46504F8-EECB-4E32-B3C6-7226F9F64096}"/>
    <hyperlink ref="D76" r:id="rId110" xr:uid="{3D52B6F2-5B0C-4A5A-9B2D-EC39273CBA2F}"/>
    <hyperlink ref="D77" r:id="rId111" xr:uid="{58A29DEF-D977-4239-BFEB-3ECBEF2905EA}"/>
    <hyperlink ref="D78" r:id="rId112" xr:uid="{DFA1FABE-6886-49A7-9CA6-7634C0803CE4}"/>
    <hyperlink ref="D79" r:id="rId113" xr:uid="{38ECC1B4-5B0B-473C-880A-9824465EC093}"/>
    <hyperlink ref="D80" r:id="rId114" xr:uid="{BB62DB30-F018-4ECD-9C17-F5A6569DA7FF}"/>
    <hyperlink ref="D129" r:id="rId115" xr:uid="{97DDE91D-CE4A-4509-A2CC-517B9FA79F64}"/>
    <hyperlink ref="D132" r:id="rId116" xr:uid="{9C14CF72-C761-4B89-88ED-2F60EF9D6562}"/>
    <hyperlink ref="D133" r:id="rId117" xr:uid="{8309A440-6C6D-421F-BDD2-C911207E7B3D}"/>
    <hyperlink ref="D184" r:id="rId118" xr:uid="{146E8074-AC9B-44C0-B292-B405FD8C2F00}"/>
    <hyperlink ref="D201" r:id="rId119" xr:uid="{9CE50D66-FB47-477D-8CC1-998D5BA8598E}"/>
    <hyperlink ref="D218" r:id="rId120" xr:uid="{E2E72CDE-2554-4A14-BAFC-68C5A76AB47A}"/>
    <hyperlink ref="D249" r:id="rId121" xr:uid="{15C1D41B-C832-401D-B589-0F7CB530BA82}"/>
    <hyperlink ref="D265" r:id="rId122" xr:uid="{5D644499-5CDC-4C26-9250-11D913E4E0EC}"/>
    <hyperlink ref="D285" r:id="rId123" xr:uid="{47CBDDCA-255C-4FC9-948A-44FCE867D048}"/>
    <hyperlink ref="D295" r:id="rId124" xr:uid="{695DA948-CA75-4058-BE19-ADE421F0BD16}"/>
    <hyperlink ref="D297" r:id="rId125" xr:uid="{513284E3-6153-4CA2-8440-9D406953A18E}"/>
    <hyperlink ref="D299" r:id="rId126" xr:uid="{D2848DD6-BC96-473F-A85A-6F98E44CE597}"/>
    <hyperlink ref="D300" r:id="rId127" xr:uid="{8DC965B6-0D05-47C8-97EC-BC4607F3BDBD}"/>
    <hyperlink ref="D309" r:id="rId128" xr:uid="{070FDD71-BD80-4344-AC42-11A756D491A8}"/>
    <hyperlink ref="D301" r:id="rId129" xr:uid="{A323864E-8C40-491C-8B83-A9AB31FE6C28}"/>
    <hyperlink ref="D21" r:id="rId130" xr:uid="{53E5D293-84CF-4308-81E8-71D5A40E2816}"/>
    <hyperlink ref="D120" r:id="rId131" xr:uid="{A9415018-28EB-4733-B778-C4A37900FB25}"/>
    <hyperlink ref="D106" r:id="rId132" xr:uid="{6990ADD5-3B66-4F17-BD8A-6449081B7450}"/>
    <hyperlink ref="D211" r:id="rId133" xr:uid="{4D4929CE-9E1D-4A5D-AA4B-F5C2EABA3D87}"/>
    <hyperlink ref="D213" r:id="rId134" xr:uid="{43760F88-91F8-4854-BA9D-09D4FDF476B0}"/>
    <hyperlink ref="D232" r:id="rId135" xr:uid="{BAC6CCA6-50E7-4C4C-B5B9-3E74207BF870}"/>
    <hyperlink ref="D210" r:id="rId136" xr:uid="{DF4DB309-173F-483A-AA2F-9E1684808F79}"/>
    <hyperlink ref="D51" r:id="rId137" xr:uid="{488F5CAC-1B07-4BD8-821B-F2B70A59BB19}"/>
    <hyperlink ref="D52" r:id="rId138" xr:uid="{D9D975E9-B0BD-4455-B210-9B0FF1779B68}"/>
    <hyperlink ref="D256" r:id="rId139" xr:uid="{C9E63DA5-476D-4691-94F0-C9035DAB5914}"/>
    <hyperlink ref="D289" r:id="rId140" xr:uid="{F6487F76-2E4A-49A8-A5E8-B7589DF7D031}"/>
    <hyperlink ref="D68" r:id="rId141" xr:uid="{C2416134-5919-410E-B017-269EE14113CE}"/>
    <hyperlink ref="D189" r:id="rId142" xr:uid="{6B487DEA-8E79-4F0B-B625-B7A06FBD4150}"/>
    <hyperlink ref="D313" r:id="rId143" xr:uid="{3EB8D9F1-0AB9-4B49-A4B7-80DC7A5FD1CB}"/>
    <hyperlink ref="D314" r:id="rId144" xr:uid="{C570BAC7-B82D-4A80-8BDC-97DD61D43CED}"/>
    <hyperlink ref="D316" r:id="rId145" xr:uid="{7377FB5D-BA39-44A4-8C4F-52B89A56B785}"/>
    <hyperlink ref="D71" r:id="rId146" xr:uid="{1FFF9AA4-C72D-408B-B783-44E663AA8B09}"/>
    <hyperlink ref="D72" r:id="rId147" xr:uid="{E1D82A9F-F67B-4A92-BB52-5B354EAB5A29}"/>
    <hyperlink ref="D317" r:id="rId148" xr:uid="{EFC025FE-5EAD-46FE-B983-3E2BC6EC5FB6}"/>
    <hyperlink ref="D291" r:id="rId149" xr:uid="{434554C5-F2EA-4198-A44D-1CE22E9E31D5}"/>
    <hyperlink ref="D121" r:id="rId150" xr:uid="{7A866A7C-2A0E-4A49-A181-4444B81C8613}"/>
    <hyperlink ref="D122" r:id="rId151" xr:uid="{07BE2C0A-4824-42DA-951D-17F017F313F0}"/>
    <hyperlink ref="D164" r:id="rId152" xr:uid="{4B7882AF-BFEE-4BF1-B51D-12F614A2387B}"/>
    <hyperlink ref="D238" r:id="rId153" xr:uid="{D12E0614-9CE5-4E56-9FB1-08AC4A6A4C1D}"/>
    <hyperlink ref="D254" r:id="rId154" xr:uid="{FEA29719-1C60-4E0E-A900-0EE0F3DE40A9}"/>
    <hyperlink ref="D236" r:id="rId155" xr:uid="{CBC51FFC-7EDA-487D-B62E-3DE9915A0646}"/>
    <hyperlink ref="D275" r:id="rId156" xr:uid="{68B23238-913F-4A56-8C44-A70BE0C54188}"/>
    <hyperlink ref="D277" r:id="rId157" xr:uid="{8F19C7A1-47E6-44EC-BA3C-29E41862B9A1}"/>
    <hyperlink ref="D279" r:id="rId158" xr:uid="{AB16101C-6230-4EFA-B76F-39403E703ED1}"/>
    <hyperlink ref="D246" r:id="rId159" xr:uid="{00C8098E-6EEA-44ED-A3AC-166611156AFF}"/>
    <hyperlink ref="D320" r:id="rId160" xr:uid="{2BA03552-1128-4F4F-9657-00DA09E67BB1}"/>
    <hyperlink ref="D193" r:id="rId161" xr:uid="{D0B8FDF8-D3BF-4F6B-AA1C-7B04D30C255F}"/>
    <hyperlink ref="D191" r:id="rId162" xr:uid="{16814231-C00D-477C-8950-A4E82AD50CD6}"/>
    <hyperlink ref="D415" r:id="rId163" xr:uid="{9DFA7E47-3CB9-4A93-B406-979708BEDE76}"/>
    <hyperlink ref="D416" r:id="rId164" tooltip="zobacz" xr:uid="{8AB6E81D-CB76-4C51-8700-E46ADCDCC7D6}"/>
    <hyperlink ref="D417" r:id="rId165" tooltip="zobacz" xr:uid="{E9077388-4061-469B-81B8-BCDB0ABDD161}"/>
    <hyperlink ref="D419" r:id="rId166" xr:uid="{B48FC6A1-F75B-4478-906B-B75D2C4B6877}"/>
    <hyperlink ref="D420" r:id="rId167" xr:uid="{2EAD4807-8BEE-4FBF-B69D-6FA688FF5E87}"/>
    <hyperlink ref="D421" r:id="rId168" xr:uid="{15B3BE55-3A01-4AAD-8B21-41954C1A105D}"/>
    <hyperlink ref="D426" r:id="rId169" tooltip="zobacz" xr:uid="{C3C8A9B9-30D8-4F47-8E40-E301657B44CA}"/>
    <hyperlink ref="D428" r:id="rId170" tooltip="zobacz" xr:uid="{6EF3EB7C-2F0E-4A1B-8D09-AC60E2DAF6BB}"/>
    <hyperlink ref="D429" r:id="rId171" tooltip="zobacz" xr:uid="{B44BA871-3619-4F61-ABF0-0BA79E7A2A12}"/>
    <hyperlink ref="D430" r:id="rId172" tooltip="zobacz" xr:uid="{DAC2C897-1FC3-4046-BB0D-5F9784C78287}"/>
    <hyperlink ref="D432" r:id="rId173" tooltip="zobacz" xr:uid="{8E09EDEA-4EED-4B00-81B8-06837E63C117}"/>
    <hyperlink ref="D523" r:id="rId174" tooltip="zobacz" xr:uid="{879FA6B4-7F53-4DB0-884E-568F542AA3C6}"/>
    <hyperlink ref="D584" r:id="rId175" xr:uid="{3E3DB594-A07E-4B1A-A6A0-415D3DB92C39}"/>
    <hyperlink ref="D591" r:id="rId176" xr:uid="{83AE411E-12F5-44FD-A64E-DFB8C677259F}"/>
    <hyperlink ref="D592" r:id="rId177" xr:uid="{E99D1443-A890-493F-8E49-1364211E12DB}"/>
    <hyperlink ref="D687" r:id="rId178" tooltip="zobacz" xr:uid="{2741063E-D1BA-4D9E-B08D-35D253AAD64E}"/>
    <hyperlink ref="D694" r:id="rId179" tooltip="OPEN" xr:uid="{EB253ED7-11C3-45BD-BD77-EBF7FB6DDD83}"/>
    <hyperlink ref="D695" r:id="rId180" tooltip="OPEN" xr:uid="{BA8432DB-EFA9-4599-9FEF-E78057377FB8}"/>
    <hyperlink ref="D696" r:id="rId181" tooltip="zobacz" xr:uid="{1B792358-6373-40F1-B581-B6F5EBBF4A91}"/>
    <hyperlink ref="D697" r:id="rId182" tooltip="OPEN" xr:uid="{26FBFA8F-C78E-484A-9800-872E41CBE56B}"/>
    <hyperlink ref="D699" r:id="rId183" xr:uid="{0D6AF8C8-45EE-464D-A0A4-77BD059BB020}"/>
    <hyperlink ref="D700" r:id="rId184" tooltip="zobacz" xr:uid="{ECE10F76-2336-48C9-9841-728B7D76F8C6}"/>
    <hyperlink ref="D701" r:id="rId185" tooltip="zobacz" xr:uid="{74DD38E8-BCF6-4D09-BA37-599186E92BFE}"/>
    <hyperlink ref="D730" r:id="rId186" xr:uid="{5093519E-32E7-4A1E-8547-80736B473C96}"/>
    <hyperlink ref="D732" r:id="rId187" tooltip="zobacz" xr:uid="{8CD42885-58C9-4051-B9CB-E6D922FAFDC6}"/>
    <hyperlink ref="D734" r:id="rId188" xr:uid="{9148B36D-882B-44A6-842B-0B4CE7A81E74}"/>
    <hyperlink ref="D726" r:id="rId189" tooltip="zobacz" xr:uid="{859DC786-0758-4F6C-8B8F-2B8D3C2DB760}"/>
    <hyperlink ref="D727" r:id="rId190" tooltip="zobacz" xr:uid="{B1BD5A31-2FD1-46E1-BD12-B78AB2710608}"/>
    <hyperlink ref="D828" r:id="rId191" xr:uid="{3A022D53-7C77-4C72-9D3F-26B17FF1504D}"/>
    <hyperlink ref="D829" r:id="rId192" xr:uid="{017BCFCB-F482-4223-8BB1-99AE774A9178}"/>
    <hyperlink ref="D830" r:id="rId193" xr:uid="{954AA38E-45E1-49A3-933F-CC62A21B615C}"/>
    <hyperlink ref="D831" r:id="rId194" tooltip="zobacz" xr:uid="{0333FE7A-6BB8-4551-A781-0DC14DFC600D}"/>
    <hyperlink ref="D311" r:id="rId195" xr:uid="{096CEC21-CF19-44F0-9EAF-607E4F2727B7}"/>
    <hyperlink ref="D315" r:id="rId196" xr:uid="{3FC3B17A-7B0D-4FFE-BA25-61A57C172932}"/>
    <hyperlink ref="D230" r:id="rId197" xr:uid="{18625B25-6790-4227-9D9F-E6E63DAB27E1}"/>
    <hyperlink ref="D312" r:id="rId198" xr:uid="{F8154125-6499-4548-A316-EF7DAC143B74}"/>
    <hyperlink ref="D205" r:id="rId199" xr:uid="{70A233C0-7BAB-4D9E-9E16-477CBE72988F}"/>
    <hyperlink ref="D240" r:id="rId200" xr:uid="{A7B504F8-3A64-482B-B1D4-1B60F1242C72}"/>
    <hyperlink ref="D242" r:id="rId201" xr:uid="{83993C9F-04E1-468B-8020-B5D5D1EEF132}"/>
    <hyperlink ref="D161" r:id="rId202" xr:uid="{54279CC9-0EDE-4B78-AE52-35F22B6CE650}"/>
    <hyperlink ref="D156" r:id="rId203" xr:uid="{2F40BF96-8E51-482F-9E6A-7491B6E2B0D9}"/>
    <hyperlink ref="D207" r:id="rId204" xr:uid="{358FA0FC-8261-4DC0-86D3-E601627632D7}"/>
    <hyperlink ref="D506" r:id="rId205" xr:uid="{22EA32E4-99ED-4961-99D9-1CCD0E012E2C}"/>
    <hyperlink ref="D507" r:id="rId206" xr:uid="{EFFE03B3-330C-417A-9FD0-3A6208196E93}"/>
    <hyperlink ref="D521" r:id="rId207" xr:uid="{DFB6610A-EC1E-4358-91FF-F817B7EC61B7}"/>
    <hyperlink ref="D677" r:id="rId208" xr:uid="{43E91738-CAB7-4464-A399-96A3BFB80F72}"/>
    <hyperlink ref="D647" r:id="rId209" xr:uid="{93CDE7CB-2CB2-4BC4-8239-3A1457C6559A}"/>
    <hyperlink ref="D657" r:id="rId210" xr:uid="{73B1DB5B-E1EF-44E9-A035-5729AF607A1A}"/>
    <hyperlink ref="D703" r:id="rId211" xr:uid="{A52929AF-5079-4F48-834A-DC67638B4AC7}"/>
    <hyperlink ref="D728" r:id="rId212" xr:uid="{6F2E0A9B-313F-45CD-856F-B94B0D04C478}"/>
    <hyperlink ref="D729" r:id="rId213" xr:uid="{C55699F9-90B1-461A-B748-54D46CBE376C}"/>
    <hyperlink ref="D731" r:id="rId214" xr:uid="{A30A6540-0BF8-498F-AB5C-20A47DB8A303}"/>
    <hyperlink ref="D735" r:id="rId215" xr:uid="{817C64FA-3D4E-4D23-BB76-33763FA51D1C}"/>
    <hyperlink ref="D736" r:id="rId216" xr:uid="{54E2CB92-01E9-4CDD-B18D-C19076CED3F4}"/>
    <hyperlink ref="D827" r:id="rId217" xr:uid="{91496A91-9A72-4D49-B380-EFB9655EA161}"/>
    <hyperlink ref="D693" r:id="rId218" xr:uid="{3A363356-645F-4C62-BC51-6A0CBBD44467}"/>
    <hyperlink ref="D685" r:id="rId219" xr:uid="{C8E065B2-D67A-4F75-B050-FF38A10C18A5}"/>
    <hyperlink ref="D684" r:id="rId220" xr:uid="{F6A7DA51-D30E-4A18-A2C9-23EBA003E57F}"/>
    <hyperlink ref="D639" r:id="rId221" xr:uid="{9271CA47-ED20-4B69-B3AC-421D77D114ED}"/>
    <hyperlink ref="D682" r:id="rId222" xr:uid="{3646D06B-24E7-47DD-A278-C5FB5DDFCBAD}"/>
    <hyperlink ref="D707" r:id="rId223" xr:uid="{F636739C-CA63-4FF2-B21D-67CB74A7F878}"/>
    <hyperlink ref="D737" r:id="rId224" xr:uid="{5A8914CA-A353-451F-A4DC-4A922409F008}"/>
    <hyperlink ref="D821" r:id="rId225" xr:uid="{1ECD365B-7EA7-468C-AD57-10118F3E0F38}"/>
    <hyperlink ref="D733" r:id="rId226" xr:uid="{0311B299-3CDC-4DA8-B2D5-890F8BFE662D}"/>
    <hyperlink ref="D824" r:id="rId227" xr:uid="{85C804D1-6C5F-4ECA-9D9E-46B529E58E94}"/>
    <hyperlink ref="D81" r:id="rId228" xr:uid="{ED56C86C-2840-4382-A64F-A2B9CBD9FDCF}"/>
    <hyperlink ref="D82" r:id="rId229" xr:uid="{D47FA4EB-605E-4D5E-AA7F-98C59B75942F}"/>
    <hyperlink ref="D88" r:id="rId230" xr:uid="{E4CEE26A-27ED-478A-BA13-134FE79855B9}"/>
    <hyperlink ref="D83" r:id="rId231" xr:uid="{8957FB69-85CB-4FBD-B814-A73CD6A4BB3B}"/>
    <hyperlink ref="D87" r:id="rId232" xr:uid="{B102CCE1-00D4-4C1C-A866-BF863604B0AB}"/>
    <hyperlink ref="D84" r:id="rId233" xr:uid="{97728DBF-E239-4C60-9480-E650B28F3EBC}"/>
    <hyperlink ref="D86" r:id="rId234" xr:uid="{C9E15E10-5117-4081-8EF2-F1B07E812881}"/>
    <hyperlink ref="D85" r:id="rId235" xr:uid="{F8466A55-CD0D-4478-8E38-0086B43B0C39}"/>
    <hyperlink ref="P300" r:id="rId236" xr:uid="{EBF453DC-FA49-4B0B-AF6B-2CC0B6614ADB}"/>
    <hyperlink ref="P254" r:id="rId237" xr:uid="{53EEC615-E287-4029-83D6-EC65C20A1DEC}"/>
    <hyperlink ref="P43" r:id="rId238" xr:uid="{A071A909-F81B-4FB9-8B11-938E449CE90E}"/>
    <hyperlink ref="P16" r:id="rId239" xr:uid="{BD871362-583D-4ACF-A116-4732E7BC7113}"/>
    <hyperlink ref="P18" r:id="rId240" xr:uid="{7DBDB545-AA32-46F1-8FF4-D672C50BDD0C}"/>
    <hyperlink ref="P19" r:id="rId241" xr:uid="{BBD75186-3AB1-4EF7-B332-06CFD32BE9D9}"/>
    <hyperlink ref="P20" r:id="rId242" xr:uid="{93C63DF0-ED81-461A-ADD2-0F047B2C959B}"/>
    <hyperlink ref="P21" r:id="rId243" xr:uid="{1CDCC1EA-4565-4AE0-94D9-B504E8ABE112}"/>
    <hyperlink ref="P27" r:id="rId244" xr:uid="{1B7AEAEA-E05D-467B-9812-4ED668181B6E}"/>
    <hyperlink ref="P29" r:id="rId245" xr:uid="{FC4171F5-5C22-4DD8-BF39-1FCBC060ECCA}"/>
    <hyperlink ref="P33" r:id="rId246" xr:uid="{C876F93A-9891-4780-832D-C09B7A0C763F}"/>
    <hyperlink ref="P34" r:id="rId247" xr:uid="{317CA2CA-9F67-4CB7-BED9-3C70BAFE2D4F}"/>
    <hyperlink ref="P35" r:id="rId248" xr:uid="{D1538C57-609D-4D3F-A0C0-609C461E72AA}"/>
    <hyperlink ref="P36" r:id="rId249" xr:uid="{0DC10D78-599C-49E0-86BE-512DA845623A}"/>
    <hyperlink ref="P38" r:id="rId250" xr:uid="{E10518BE-7D0C-4FE7-8125-E83D3729D833}"/>
    <hyperlink ref="P52" r:id="rId251" xr:uid="{7A081497-26B6-49D8-9F87-4E8D8920A05E}"/>
    <hyperlink ref="P63" r:id="rId252" xr:uid="{A185945F-BC54-4725-A52B-4C966F322A5C}"/>
    <hyperlink ref="P66" r:id="rId253" xr:uid="{55AC84F4-AAC0-4D02-BD0B-2F7A52ABA799}"/>
    <hyperlink ref="P71" r:id="rId254" xr:uid="{86DBD349-AD4A-4B96-91D9-C23B3F6C2D4B}"/>
    <hyperlink ref="D823" r:id="rId255" xr:uid="{AE988D6B-D3A4-48B6-935E-5264C6AA2701}"/>
    <hyperlink ref="D681" r:id="rId256" xr:uid="{EFAE7B96-4B53-4850-8057-B6565DB5DC68}"/>
    <hyperlink ref="D698" r:id="rId257" xr:uid="{89E73397-1490-458D-8803-9CDEFFC13912}"/>
    <hyperlink ref="D835" r:id="rId258" xr:uid="{E455D7CD-758B-48F0-B959-C909F1D3DE14}"/>
    <hyperlink ref="D836" r:id="rId259" xr:uid="{E586076C-EB04-4BAD-BFE9-FB057D16EEC0}"/>
    <hyperlink ref="D414" r:id="rId260" xr:uid="{C7D9B03F-D055-4DCB-AA25-C814519C3CCC}"/>
    <hyperlink ref="D418" r:id="rId261" xr:uid="{8F811E49-8FCA-4B85-BA26-E5BAB08B4916}"/>
    <hyperlink ref="D422" r:id="rId262" xr:uid="{B3EFDA94-810F-47C6-9E50-31ACF3EFC557}"/>
    <hyperlink ref="D423" r:id="rId263" xr:uid="{EE0AB1CE-98D0-4F41-8895-3B554C90D481}"/>
    <hyperlink ref="D424" r:id="rId264" xr:uid="{59B91D31-FBC1-4E4F-9D9F-53E28B02F4E1}"/>
    <hyperlink ref="D425" r:id="rId265" xr:uid="{7294E927-498E-497B-AA33-51BA0C1E639A}"/>
    <hyperlink ref="D427" r:id="rId266" xr:uid="{78B0DAE6-390F-4539-A93D-FEE3AB44A883}"/>
    <hyperlink ref="D431" r:id="rId267" xr:uid="{1D0DF77F-4367-473A-BB87-58C8799A2490}"/>
    <hyperlink ref="P120" r:id="rId268" xr:uid="{677CFC3E-5814-419F-9D6A-949B7582897D}"/>
    <hyperlink ref="P121" r:id="rId269" xr:uid="{681820A9-6EA9-46AD-9CCD-7220E823C20A}"/>
    <hyperlink ref="D153" r:id="rId270" xr:uid="{21D3C2C0-5FE8-4E90-A0A4-6CF511B68CB3}"/>
    <hyperlink ref="D173" r:id="rId271" xr:uid="{9A748079-7E2A-455C-A143-405812CEBDDA}"/>
    <hyperlink ref="D244" r:id="rId272" xr:uid="{091C62A9-6E90-4E77-8EBF-1867624DD206}"/>
    <hyperlink ref="P31" r:id="rId273" xr:uid="{92E0B2E3-BAE2-4D7D-A671-C977796AE2C8}"/>
    <hyperlink ref="P32" r:id="rId274" xr:uid="{6ACDFBC2-3964-4005-9B8E-81883616F2E8}"/>
    <hyperlink ref="D820" r:id="rId275" tooltip="zobacz" xr:uid="{876F92FE-1005-4A9E-81D7-91726216E5E7}"/>
    <hyperlink ref="D673" r:id="rId276" xr:uid="{12B79854-336A-46CF-968A-D4C40494EA3E}"/>
    <hyperlink ref="D740" r:id="rId277" xr:uid="{5990A25C-10DF-4E15-967B-FD7B660EA39D}"/>
    <hyperlink ref="D739" r:id="rId278" xr:uid="{16E5AD23-DF7C-4CB6-B3C0-B45583C8016C}"/>
    <hyperlink ref="D692" r:id="rId279" xr:uid="{49981153-8D6A-454D-A88A-91785AA4035C}"/>
    <hyperlink ref="D691" r:id="rId280" xr:uid="{9374793B-7336-4492-AEB1-6CBD5F88A8D9}"/>
    <hyperlink ref="D690" r:id="rId281" xr:uid="{0DACD175-D736-44A3-989B-71BCD2178179}"/>
    <hyperlink ref="D689" r:id="rId282" xr:uid="{DF14AE95-0166-4978-B59C-3602A41744E2}"/>
    <hyperlink ref="D688" r:id="rId283" xr:uid="{F884A7E8-5E65-4A86-A1F6-1A6215E09541}"/>
    <hyperlink ref="D686" r:id="rId284" xr:uid="{F27A08C3-CB2B-4008-8DD2-E18AB525A2F4}"/>
    <hyperlink ref="D680" r:id="rId285" xr:uid="{FCEBFBBD-D685-4BBB-8686-07797ABBDBBA}"/>
    <hyperlink ref="D679" r:id="rId286" xr:uid="{5B95C752-C156-43C9-950B-F8D61F6319C8}"/>
    <hyperlink ref="D678" r:id="rId287" xr:uid="{3E54EAF4-2533-4964-B30E-5FFEB3904380}"/>
    <hyperlink ref="D676" r:id="rId288" xr:uid="{07287A4B-0DE2-4ACC-B07B-CE0F9D457685}"/>
    <hyperlink ref="D675" r:id="rId289" xr:uid="{78777C49-0A49-4067-98E1-419B0D235DEA}"/>
    <hyperlink ref="D658" r:id="rId290" xr:uid="{AA17FE11-9438-4525-B033-538983A71D2D}"/>
    <hyperlink ref="D39" r:id="rId291" xr:uid="{9EEE52B5-9D10-42C4-A117-7AAE8195ADD2}"/>
    <hyperlink ref="D31" r:id="rId292" xr:uid="{BBD600C7-B5B5-4BAB-AC43-A4CBAFC52A6E}"/>
    <hyperlink ref="D40" r:id="rId293" xr:uid="{F4A01FC5-F790-4B88-9B0E-C73F0E2E27CB}"/>
    <hyperlink ref="D131" r:id="rId294" xr:uid="{6941D600-B72B-44FF-BB89-97AC72B149C8}"/>
    <hyperlink ref="D130" r:id="rId295" xr:uid="{5C06CB5F-1DA3-4CB2-862B-A6094235E4DE}"/>
    <hyperlink ref="P130" r:id="rId296" xr:uid="{D7802720-C2A7-4C4A-AAE7-E377941198A9}"/>
    <hyperlink ref="P131" r:id="rId297" xr:uid="{D9833E76-B513-42EE-94A0-FC8698F9A952}"/>
    <hyperlink ref="D49" r:id="rId298" xr:uid="{B021701D-D482-4AA0-91F2-23086156F704}"/>
    <hyperlink ref="D113" r:id="rId299" xr:uid="{A4708C16-456C-4738-98AC-7175A9FCD77B}"/>
    <hyperlink ref="D162" r:id="rId300" xr:uid="{CF75B4FB-42C1-4191-951F-81E154C0605D}"/>
    <hyperlink ref="D260" r:id="rId301" xr:uid="{3A305F98-BD33-488F-A8F5-BB13874D49CE}"/>
    <hyperlink ref="D319" r:id="rId302" xr:uid="{34E75BD1-6429-45CC-9486-5657DA0F3AED}"/>
    <hyperlink ref="D110" r:id="rId303" xr:uid="{2D0C9F68-4204-471E-A21A-12DE76D46613}"/>
    <hyperlink ref="D111" r:id="rId304" xr:uid="{9C9BF525-E2CB-44E9-8F8A-8B3F865D2833}"/>
    <hyperlink ref="D25" r:id="rId305" xr:uid="{BD2C55BB-FE6F-4D25-A2A0-08361CEC85B0}"/>
    <hyperlink ref="D26" r:id="rId306" xr:uid="{3796B5B8-1D0F-40B6-9993-F8B6CF3553A4}"/>
    <hyperlink ref="D741" r:id="rId307" tooltip="zobacz" xr:uid="{F99AE386-EEAB-4D4E-9F28-3FABD522B8C3}"/>
    <hyperlink ref="D182" r:id="rId308" xr:uid="{BD78CBB9-24F4-43C0-8D20-B2C711416B4F}"/>
    <hyperlink ref="D258" r:id="rId309" xr:uid="{2DF37792-8E6C-4B47-A04D-2519AE0F93F3}"/>
    <hyperlink ref="D142" r:id="rId310" xr:uid="{06264547-B556-4942-B7C6-15E6BE1587B0}"/>
  </hyperlinks>
  <pageMargins left="0.23622047244094491" right="0.23622047244094491" top="0.74803149606299213" bottom="0.74803149606299213" header="0.31496062992125984" footer="0.31496062992125984"/>
  <pageSetup paperSize="9" scale="10" orientation="portrait" horizontalDpi="300" verticalDpi="300" r:id="rId311"/>
  <drawing r:id="rId3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136D0-CE7B-49D6-B3A0-1C1BD588C2AB}">
  <sheetPr>
    <pageSetUpPr fitToPage="1"/>
  </sheetPr>
  <dimension ref="A1:AA246"/>
  <sheetViews>
    <sheetView topLeftCell="A210" workbookViewId="0">
      <selection activeCell="A46" sqref="A46"/>
    </sheetView>
  </sheetViews>
  <sheetFormatPr defaultRowHeight="15"/>
  <cols>
    <col min="1" max="1" width="27.42578125" customWidth="1"/>
    <col min="2" max="2" width="24.42578125" customWidth="1"/>
    <col min="3" max="3" width="6" hidden="1" customWidth="1"/>
    <col min="4" max="25" width="0" hidden="1" customWidth="1"/>
    <col min="27" max="27" width="16.28515625" bestFit="1" customWidth="1"/>
  </cols>
  <sheetData>
    <row r="1" spans="1:27" ht="18.75">
      <c r="A1" s="141" t="s">
        <v>33</v>
      </c>
      <c r="B1" s="141" t="s">
        <v>978</v>
      </c>
      <c r="C1" s="148"/>
      <c r="D1" s="33" t="s">
        <v>1211</v>
      </c>
      <c r="E1" s="33" t="s">
        <v>34</v>
      </c>
      <c r="F1" s="41"/>
      <c r="G1" s="33" t="s">
        <v>19</v>
      </c>
      <c r="H1" s="41"/>
      <c r="I1" s="37"/>
      <c r="J1" s="33">
        <v>8</v>
      </c>
      <c r="K1" s="33">
        <v>2.7E-2</v>
      </c>
      <c r="L1" s="33">
        <v>300</v>
      </c>
      <c r="M1" s="33">
        <v>0.05</v>
      </c>
      <c r="N1" s="243"/>
      <c r="O1" s="244" t="s">
        <v>1711</v>
      </c>
      <c r="P1" s="246" t="s">
        <v>27</v>
      </c>
      <c r="Q1" s="34">
        <v>6.1</v>
      </c>
      <c r="R1" s="35">
        <f t="shared" ref="R1:R9" si="0">Q1*L1</f>
        <v>1830</v>
      </c>
      <c r="S1" s="36">
        <f t="shared" ref="S1:T9" si="1">Q1*(1-$C$13)</f>
        <v>6.1</v>
      </c>
      <c r="T1" s="36">
        <f t="shared" si="1"/>
        <v>1830</v>
      </c>
      <c r="U1" s="143">
        <v>0</v>
      </c>
      <c r="V1" s="144">
        <f t="shared" ref="V1:V9" si="2">T1*U1</f>
        <v>0</v>
      </c>
      <c r="W1" s="144">
        <f t="shared" ref="W1:W9" si="3">U1*T1</f>
        <v>0</v>
      </c>
      <c r="X1" s="145">
        <f t="shared" ref="X1:X9" si="4">J1*U1</f>
        <v>0</v>
      </c>
      <c r="Y1" s="145">
        <f t="shared" ref="Y1:Y9" si="5">U1*K1</f>
        <v>0</v>
      </c>
      <c r="Z1" s="211">
        <v>51364</v>
      </c>
      <c r="AA1">
        <f>Z1/List2!L1</f>
        <v>171.21333333333334</v>
      </c>
    </row>
    <row r="2" spans="1:27" ht="45.75">
      <c r="A2" s="141" t="s">
        <v>41</v>
      </c>
      <c r="B2" s="141" t="s">
        <v>1363</v>
      </c>
      <c r="C2" s="148"/>
      <c r="D2" s="33" t="s">
        <v>1364</v>
      </c>
      <c r="E2" s="33" t="s">
        <v>18</v>
      </c>
      <c r="F2" s="257">
        <v>1</v>
      </c>
      <c r="G2" s="33" t="s">
        <v>19</v>
      </c>
      <c r="H2" s="41"/>
      <c r="I2" s="37"/>
      <c r="J2" s="33">
        <v>7</v>
      </c>
      <c r="K2" s="33">
        <v>5.2999999999999999E-2</v>
      </c>
      <c r="L2" s="33">
        <v>60</v>
      </c>
      <c r="M2" s="33">
        <v>0.25</v>
      </c>
      <c r="N2" s="243"/>
      <c r="O2" s="37" t="s">
        <v>1365</v>
      </c>
      <c r="P2" s="247" t="s">
        <v>27</v>
      </c>
      <c r="Q2" s="34">
        <v>80.180000000000007</v>
      </c>
      <c r="R2" s="35">
        <f t="shared" si="0"/>
        <v>4810.8</v>
      </c>
      <c r="S2" s="36">
        <f t="shared" si="1"/>
        <v>80.180000000000007</v>
      </c>
      <c r="T2" s="36">
        <f t="shared" si="1"/>
        <v>4810.8</v>
      </c>
      <c r="U2" s="143">
        <v>0</v>
      </c>
      <c r="V2" s="144">
        <f t="shared" si="2"/>
        <v>0</v>
      </c>
      <c r="W2" s="144">
        <f t="shared" si="3"/>
        <v>0</v>
      </c>
      <c r="X2" s="145">
        <f t="shared" si="4"/>
        <v>0</v>
      </c>
      <c r="Y2" s="145">
        <f t="shared" si="5"/>
        <v>0</v>
      </c>
      <c r="Z2" s="211">
        <v>2810</v>
      </c>
      <c r="AA2">
        <f>Z2/List2!L2</f>
        <v>46.833333333333336</v>
      </c>
    </row>
    <row r="3" spans="1:27" ht="30.75">
      <c r="A3" s="141" t="s">
        <v>35</v>
      </c>
      <c r="B3" s="141" t="s">
        <v>979</v>
      </c>
      <c r="C3" s="142" t="s">
        <v>1190</v>
      </c>
      <c r="D3" s="33" t="s">
        <v>36</v>
      </c>
      <c r="E3" s="33" t="s">
        <v>18</v>
      </c>
      <c r="F3" s="33">
        <v>1</v>
      </c>
      <c r="G3" s="33" t="s">
        <v>19</v>
      </c>
      <c r="H3" s="41"/>
      <c r="I3" s="37"/>
      <c r="J3" s="33">
        <v>6.3</v>
      </c>
      <c r="K3" s="33">
        <v>3.9E-2</v>
      </c>
      <c r="L3" s="33">
        <v>36</v>
      </c>
      <c r="M3" s="33">
        <v>48</v>
      </c>
      <c r="N3" s="243"/>
      <c r="O3" s="37" t="s">
        <v>37</v>
      </c>
      <c r="P3" s="38" t="s">
        <v>20</v>
      </c>
      <c r="Q3" s="34">
        <v>123.96</v>
      </c>
      <c r="R3" s="35">
        <f t="shared" si="0"/>
        <v>4462.5599999999995</v>
      </c>
      <c r="S3" s="36">
        <f t="shared" si="1"/>
        <v>123.96</v>
      </c>
      <c r="T3" s="36">
        <f t="shared" si="1"/>
        <v>4462.5599999999995</v>
      </c>
      <c r="U3" s="143">
        <v>0</v>
      </c>
      <c r="V3" s="144">
        <f t="shared" si="2"/>
        <v>0</v>
      </c>
      <c r="W3" s="144">
        <f t="shared" si="3"/>
        <v>0</v>
      </c>
      <c r="X3" s="145">
        <f t="shared" si="4"/>
        <v>0</v>
      </c>
      <c r="Y3" s="145">
        <f t="shared" si="5"/>
        <v>0</v>
      </c>
      <c r="Z3" s="211"/>
      <c r="AA3">
        <f>Z3/List2!L3</f>
        <v>0</v>
      </c>
    </row>
    <row r="4" spans="1:27" ht="30.75">
      <c r="A4" s="141" t="s">
        <v>38</v>
      </c>
      <c r="B4" s="141" t="s">
        <v>39</v>
      </c>
      <c r="C4" s="148"/>
      <c r="D4" s="33" t="s">
        <v>40</v>
      </c>
      <c r="E4" s="33" t="s">
        <v>18</v>
      </c>
      <c r="F4" s="33">
        <v>1</v>
      </c>
      <c r="G4" s="33" t="s">
        <v>19</v>
      </c>
      <c r="H4" s="41"/>
      <c r="I4" s="37"/>
      <c r="J4" s="33">
        <v>10</v>
      </c>
      <c r="K4" s="33">
        <v>5.0999999999999997E-2</v>
      </c>
      <c r="L4" s="33">
        <v>450</v>
      </c>
      <c r="M4" s="33">
        <v>2.4</v>
      </c>
      <c r="N4" s="243"/>
      <c r="O4" s="37" t="s">
        <v>37</v>
      </c>
      <c r="P4" s="38" t="s">
        <v>20</v>
      </c>
      <c r="Q4" s="34">
        <v>14.87603305785124</v>
      </c>
      <c r="R4" s="35">
        <f t="shared" si="0"/>
        <v>6694.2148760330583</v>
      </c>
      <c r="S4" s="36">
        <f t="shared" si="1"/>
        <v>14.87603305785124</v>
      </c>
      <c r="T4" s="36">
        <f t="shared" si="1"/>
        <v>6694.2148760330583</v>
      </c>
      <c r="U4" s="143">
        <v>0</v>
      </c>
      <c r="V4" s="144">
        <f t="shared" si="2"/>
        <v>0</v>
      </c>
      <c r="W4" s="144">
        <f t="shared" si="3"/>
        <v>0</v>
      </c>
      <c r="X4" s="145">
        <f t="shared" si="4"/>
        <v>0</v>
      </c>
      <c r="Y4" s="145">
        <f t="shared" si="5"/>
        <v>0</v>
      </c>
      <c r="Z4" s="211"/>
      <c r="AA4">
        <f>Z4/List2!L4</f>
        <v>0</v>
      </c>
    </row>
    <row r="5" spans="1:27" ht="30.75">
      <c r="A5" s="141" t="s">
        <v>41</v>
      </c>
      <c r="B5" s="141" t="s">
        <v>42</v>
      </c>
      <c r="C5" s="148"/>
      <c r="D5" s="33" t="s">
        <v>43</v>
      </c>
      <c r="E5" s="33" t="s">
        <v>18</v>
      </c>
      <c r="F5" s="33">
        <v>1</v>
      </c>
      <c r="G5" s="33" t="s">
        <v>19</v>
      </c>
      <c r="H5" s="41"/>
      <c r="I5" s="37"/>
      <c r="J5" s="33">
        <v>11</v>
      </c>
      <c r="K5" s="33">
        <v>8.3000000000000004E-2</v>
      </c>
      <c r="L5" s="33">
        <v>60</v>
      </c>
      <c r="M5" s="33">
        <v>60</v>
      </c>
      <c r="N5" s="243"/>
      <c r="O5" s="37" t="s">
        <v>37</v>
      </c>
      <c r="P5" s="38" t="s">
        <v>20</v>
      </c>
      <c r="Q5" s="34">
        <v>64.462809917355372</v>
      </c>
      <c r="R5" s="35">
        <f t="shared" si="0"/>
        <v>3867.7685950413224</v>
      </c>
      <c r="S5" s="36">
        <f t="shared" si="1"/>
        <v>64.462809917355372</v>
      </c>
      <c r="T5" s="36">
        <f t="shared" si="1"/>
        <v>3867.7685950413224</v>
      </c>
      <c r="U5" s="143">
        <v>0</v>
      </c>
      <c r="V5" s="144">
        <f t="shared" si="2"/>
        <v>0</v>
      </c>
      <c r="W5" s="144">
        <f t="shared" si="3"/>
        <v>0</v>
      </c>
      <c r="X5" s="145">
        <f t="shared" si="4"/>
        <v>0</v>
      </c>
      <c r="Y5" s="145">
        <f t="shared" si="5"/>
        <v>0</v>
      </c>
      <c r="Z5" s="211"/>
      <c r="AA5">
        <f>Z5/List2!L5</f>
        <v>0</v>
      </c>
    </row>
    <row r="6" spans="1:27" ht="105.75">
      <c r="A6" s="141" t="s">
        <v>44</v>
      </c>
      <c r="B6" s="141" t="s">
        <v>980</v>
      </c>
      <c r="C6" s="142" t="s">
        <v>1190</v>
      </c>
      <c r="D6" s="42" t="s">
        <v>1755</v>
      </c>
      <c r="E6" s="33" t="s">
        <v>45</v>
      </c>
      <c r="F6" s="33">
        <v>1</v>
      </c>
      <c r="G6" s="33" t="s">
        <v>19</v>
      </c>
      <c r="H6" s="41"/>
      <c r="I6" s="37"/>
      <c r="J6" s="33">
        <v>19</v>
      </c>
      <c r="K6" s="33">
        <v>3.5999999999999997E-2</v>
      </c>
      <c r="L6" s="33">
        <v>144</v>
      </c>
      <c r="M6" s="33">
        <v>8</v>
      </c>
      <c r="N6" s="243"/>
      <c r="O6" s="37" t="s">
        <v>46</v>
      </c>
      <c r="P6" s="247" t="s">
        <v>27</v>
      </c>
      <c r="Q6" s="34">
        <v>26.34</v>
      </c>
      <c r="R6" s="35">
        <f t="shared" si="0"/>
        <v>3792.96</v>
      </c>
      <c r="S6" s="36">
        <f t="shared" si="1"/>
        <v>26.34</v>
      </c>
      <c r="T6" s="36">
        <f t="shared" si="1"/>
        <v>3792.96</v>
      </c>
      <c r="U6" s="143">
        <v>0</v>
      </c>
      <c r="V6" s="144">
        <f t="shared" si="2"/>
        <v>0</v>
      </c>
      <c r="W6" s="144">
        <f t="shared" si="3"/>
        <v>0</v>
      </c>
      <c r="X6" s="145">
        <f t="shared" si="4"/>
        <v>0</v>
      </c>
      <c r="Y6" s="145">
        <f t="shared" si="5"/>
        <v>0</v>
      </c>
      <c r="Z6" s="211">
        <v>12303</v>
      </c>
      <c r="AA6">
        <f>Z6/List2!L6</f>
        <v>85.4375</v>
      </c>
    </row>
    <row r="7" spans="1:27" ht="60.75">
      <c r="A7" s="141" t="s">
        <v>47</v>
      </c>
      <c r="B7" s="141" t="s">
        <v>48</v>
      </c>
      <c r="C7" s="148"/>
      <c r="D7" s="33" t="s">
        <v>49</v>
      </c>
      <c r="E7" s="33" t="s">
        <v>18</v>
      </c>
      <c r="F7" s="33"/>
      <c r="G7" s="33" t="s">
        <v>19</v>
      </c>
      <c r="H7" s="41"/>
      <c r="I7" s="37"/>
      <c r="J7" s="33">
        <v>6</v>
      </c>
      <c r="K7" s="33">
        <v>2.5999999999999999E-2</v>
      </c>
      <c r="L7" s="33">
        <v>72</v>
      </c>
      <c r="M7" s="33">
        <v>24</v>
      </c>
      <c r="N7" s="243"/>
      <c r="O7" s="37" t="s">
        <v>50</v>
      </c>
      <c r="P7" s="38" t="s">
        <v>20</v>
      </c>
      <c r="Q7" s="34">
        <v>65.289256198347104</v>
      </c>
      <c r="R7" s="35">
        <f t="shared" si="0"/>
        <v>4700.8264462809911</v>
      </c>
      <c r="S7" s="36">
        <f t="shared" si="1"/>
        <v>65.289256198347104</v>
      </c>
      <c r="T7" s="36">
        <f t="shared" si="1"/>
        <v>4700.8264462809911</v>
      </c>
      <c r="U7" s="143">
        <v>0</v>
      </c>
      <c r="V7" s="144">
        <f t="shared" si="2"/>
        <v>0</v>
      </c>
      <c r="W7" s="144">
        <f t="shared" si="3"/>
        <v>0</v>
      </c>
      <c r="X7" s="145">
        <f t="shared" si="4"/>
        <v>0</v>
      </c>
      <c r="Y7" s="145">
        <f t="shared" si="5"/>
        <v>0</v>
      </c>
      <c r="Z7" s="211"/>
      <c r="AA7">
        <f>Z7/List2!L7</f>
        <v>0</v>
      </c>
    </row>
    <row r="8" spans="1:27" ht="18.75">
      <c r="A8" s="141" t="s">
        <v>1341</v>
      </c>
      <c r="B8" s="141" t="s">
        <v>1342</v>
      </c>
      <c r="C8" s="142" t="s">
        <v>1190</v>
      </c>
      <c r="D8" s="42" t="s">
        <v>1343</v>
      </c>
      <c r="E8" s="33" t="s">
        <v>34</v>
      </c>
      <c r="F8" s="33">
        <v>1</v>
      </c>
      <c r="G8" s="33" t="s">
        <v>19</v>
      </c>
      <c r="H8" s="41"/>
      <c r="I8" s="37"/>
      <c r="J8" s="33">
        <v>14</v>
      </c>
      <c r="K8" s="33">
        <v>2.4E-2</v>
      </c>
      <c r="L8" s="33">
        <v>240</v>
      </c>
      <c r="M8" s="33">
        <v>10.199999999999999</v>
      </c>
      <c r="N8" s="243"/>
      <c r="O8" s="258" t="s">
        <v>1344</v>
      </c>
      <c r="P8" s="245" t="s">
        <v>27</v>
      </c>
      <c r="Q8" s="34">
        <v>18.079999999999998</v>
      </c>
      <c r="R8" s="35">
        <f t="shared" si="0"/>
        <v>4339.2</v>
      </c>
      <c r="S8" s="36">
        <f t="shared" si="1"/>
        <v>18.079999999999998</v>
      </c>
      <c r="T8" s="36">
        <f t="shared" si="1"/>
        <v>4339.2</v>
      </c>
      <c r="U8" s="143">
        <v>0</v>
      </c>
      <c r="V8" s="144">
        <f t="shared" si="2"/>
        <v>0</v>
      </c>
      <c r="W8" s="144">
        <f t="shared" si="3"/>
        <v>0</v>
      </c>
      <c r="X8" s="145">
        <f t="shared" si="4"/>
        <v>0</v>
      </c>
      <c r="Y8" s="145">
        <f t="shared" si="5"/>
        <v>0</v>
      </c>
      <c r="Z8" s="211">
        <v>8640</v>
      </c>
      <c r="AA8">
        <f>Z8/List2!L8</f>
        <v>36</v>
      </c>
    </row>
    <row r="9" spans="1:27" ht="18.75">
      <c r="A9" s="141" t="s">
        <v>1345</v>
      </c>
      <c r="B9" s="141" t="s">
        <v>1346</v>
      </c>
      <c r="C9" s="142" t="s">
        <v>1190</v>
      </c>
      <c r="D9" s="42" t="s">
        <v>1347</v>
      </c>
      <c r="E9" s="33" t="s">
        <v>34</v>
      </c>
      <c r="F9" s="33">
        <v>1</v>
      </c>
      <c r="G9" s="33" t="s">
        <v>19</v>
      </c>
      <c r="H9" s="41"/>
      <c r="I9" s="37"/>
      <c r="J9" s="33">
        <v>6</v>
      </c>
      <c r="K9" s="33">
        <v>4.1000000000000002E-2</v>
      </c>
      <c r="L9" s="33">
        <v>576</v>
      </c>
      <c r="M9" s="33">
        <v>5</v>
      </c>
      <c r="N9" s="243"/>
      <c r="O9" s="43" t="s">
        <v>1711</v>
      </c>
      <c r="P9" s="245" t="s">
        <v>27</v>
      </c>
      <c r="Q9" s="34">
        <v>6.76</v>
      </c>
      <c r="R9" s="35">
        <f t="shared" si="0"/>
        <v>3893.7599999999998</v>
      </c>
      <c r="S9" s="36">
        <f t="shared" si="1"/>
        <v>6.76</v>
      </c>
      <c r="T9" s="36">
        <f t="shared" si="1"/>
        <v>3893.7599999999998</v>
      </c>
      <c r="U9" s="143">
        <v>0</v>
      </c>
      <c r="V9" s="144">
        <f t="shared" si="2"/>
        <v>0</v>
      </c>
      <c r="W9" s="144">
        <f t="shared" si="3"/>
        <v>0</v>
      </c>
      <c r="X9" s="145">
        <f t="shared" si="4"/>
        <v>0</v>
      </c>
      <c r="Y9" s="145">
        <f t="shared" si="5"/>
        <v>0</v>
      </c>
      <c r="Z9" s="211">
        <v>41367</v>
      </c>
      <c r="AA9">
        <f>Z9/List2!L9</f>
        <v>71.817708333333329</v>
      </c>
    </row>
    <row r="10" spans="1:27" ht="18.75">
      <c r="A10" s="158" t="s">
        <v>51</v>
      </c>
      <c r="B10" s="158"/>
      <c r="C10" s="4"/>
      <c r="D10" s="29"/>
      <c r="E10" s="29"/>
      <c r="F10" s="29"/>
      <c r="G10" s="29"/>
      <c r="H10" s="29"/>
      <c r="I10" s="29"/>
      <c r="J10" s="29"/>
      <c r="K10" s="29"/>
      <c r="L10" s="29"/>
      <c r="M10" s="29"/>
      <c r="N10" s="29"/>
      <c r="O10" s="30"/>
      <c r="P10" s="31"/>
      <c r="Q10" s="40"/>
      <c r="R10" s="40"/>
      <c r="S10" s="29"/>
      <c r="T10" s="29"/>
      <c r="U10" s="4"/>
      <c r="V10" s="4"/>
      <c r="W10" s="4"/>
      <c r="X10" s="4"/>
      <c r="Y10" s="4"/>
      <c r="Z10" s="219"/>
    </row>
    <row r="11" spans="1:27" ht="30.75">
      <c r="A11" s="141" t="s">
        <v>52</v>
      </c>
      <c r="B11" s="141" t="s">
        <v>1184</v>
      </c>
      <c r="C11" s="162"/>
      <c r="D11" s="33" t="s">
        <v>1746</v>
      </c>
      <c r="E11" s="33" t="s">
        <v>34</v>
      </c>
      <c r="F11" s="41"/>
      <c r="G11" s="33" t="s">
        <v>19</v>
      </c>
      <c r="H11" s="41"/>
      <c r="I11" s="257">
        <v>16</v>
      </c>
      <c r="J11" s="33">
        <v>16.2</v>
      </c>
      <c r="K11" s="33">
        <v>0.02</v>
      </c>
      <c r="L11" s="33">
        <v>1000</v>
      </c>
      <c r="M11" s="33">
        <v>9</v>
      </c>
      <c r="N11" s="33" t="s">
        <v>53</v>
      </c>
      <c r="O11" s="37" t="s">
        <v>1717</v>
      </c>
      <c r="P11" s="245" t="s">
        <v>27</v>
      </c>
      <c r="Q11" s="259">
        <v>5.21</v>
      </c>
      <c r="R11" s="35">
        <f t="shared" ref="R11:R18" si="6">Q11*L11</f>
        <v>5210</v>
      </c>
      <c r="S11" s="36">
        <f t="shared" ref="S11:T18" si="7">Q11*(1-$C$13)</f>
        <v>5.21</v>
      </c>
      <c r="T11" s="36">
        <f t="shared" si="7"/>
        <v>5210</v>
      </c>
      <c r="U11" s="143">
        <v>0</v>
      </c>
      <c r="V11" s="144">
        <f t="shared" ref="V11:V18" si="8">T11*U11</f>
        <v>0</v>
      </c>
      <c r="W11" s="144">
        <f t="shared" ref="W11:W18" si="9">U11*T11</f>
        <v>0</v>
      </c>
      <c r="X11" s="145">
        <f t="shared" ref="X11:X18" si="10">J11*U11</f>
        <v>0</v>
      </c>
      <c r="Y11" s="145">
        <f t="shared" ref="Y11:Y18" si="11">U11*K11</f>
        <v>0</v>
      </c>
      <c r="Z11" s="211">
        <v>17068</v>
      </c>
      <c r="AA11">
        <f>Z11/List2!L11</f>
        <v>17.068000000000001</v>
      </c>
    </row>
    <row r="12" spans="1:27" ht="30.75">
      <c r="A12" s="141" t="s">
        <v>55</v>
      </c>
      <c r="B12" s="141" t="s">
        <v>966</v>
      </c>
      <c r="C12" s="162"/>
      <c r="D12" s="42" t="s">
        <v>364</v>
      </c>
      <c r="E12" s="33" t="s">
        <v>34</v>
      </c>
      <c r="F12" s="41"/>
      <c r="G12" s="33" t="s">
        <v>19</v>
      </c>
      <c r="H12" s="41"/>
      <c r="I12" s="257">
        <v>28</v>
      </c>
      <c r="J12" s="33">
        <v>9.4</v>
      </c>
      <c r="K12" s="33">
        <v>2.1000000000000001E-2</v>
      </c>
      <c r="L12" s="33">
        <v>200</v>
      </c>
      <c r="M12" s="33">
        <v>30</v>
      </c>
      <c r="N12" s="33" t="s">
        <v>56</v>
      </c>
      <c r="O12" s="37" t="s">
        <v>1718</v>
      </c>
      <c r="P12" s="245" t="s">
        <v>27</v>
      </c>
      <c r="Q12" s="259">
        <v>13</v>
      </c>
      <c r="R12" s="35">
        <f t="shared" si="6"/>
        <v>2600</v>
      </c>
      <c r="S12" s="36">
        <f t="shared" si="7"/>
        <v>13</v>
      </c>
      <c r="T12" s="36">
        <f t="shared" si="7"/>
        <v>2600</v>
      </c>
      <c r="U12" s="143">
        <v>0</v>
      </c>
      <c r="V12" s="144">
        <f t="shared" si="8"/>
        <v>0</v>
      </c>
      <c r="W12" s="144">
        <f t="shared" si="9"/>
        <v>0</v>
      </c>
      <c r="X12" s="145">
        <f t="shared" si="10"/>
        <v>0</v>
      </c>
      <c r="Y12" s="145">
        <f t="shared" si="11"/>
        <v>0</v>
      </c>
      <c r="Z12" s="211">
        <v>20352</v>
      </c>
      <c r="AA12">
        <f>Z12/List2!L12</f>
        <v>101.76</v>
      </c>
    </row>
    <row r="13" spans="1:27" ht="30.75">
      <c r="A13" s="141" t="s">
        <v>57</v>
      </c>
      <c r="B13" s="141" t="s">
        <v>967</v>
      </c>
      <c r="C13" s="162"/>
      <c r="D13" s="42" t="s">
        <v>1216</v>
      </c>
      <c r="E13" s="33" t="s">
        <v>34</v>
      </c>
      <c r="F13" s="41"/>
      <c r="G13" s="33" t="s">
        <v>19</v>
      </c>
      <c r="H13" s="41"/>
      <c r="I13" s="257">
        <v>40</v>
      </c>
      <c r="J13" s="33">
        <v>7.2</v>
      </c>
      <c r="K13" s="33">
        <v>1.0999999999999999E-2</v>
      </c>
      <c r="L13" s="33">
        <v>100</v>
      </c>
      <c r="M13" s="33">
        <v>24</v>
      </c>
      <c r="N13" s="33" t="s">
        <v>58</v>
      </c>
      <c r="O13" s="37" t="s">
        <v>1719</v>
      </c>
      <c r="P13" s="245" t="s">
        <v>27</v>
      </c>
      <c r="Q13" s="259">
        <v>17.809999999999999</v>
      </c>
      <c r="R13" s="35">
        <f t="shared" si="6"/>
        <v>1780.9999999999998</v>
      </c>
      <c r="S13" s="36">
        <f t="shared" si="7"/>
        <v>17.809999999999999</v>
      </c>
      <c r="T13" s="36">
        <f t="shared" si="7"/>
        <v>1780.9999999999998</v>
      </c>
      <c r="U13" s="143">
        <v>0</v>
      </c>
      <c r="V13" s="144">
        <f t="shared" si="8"/>
        <v>0</v>
      </c>
      <c r="W13" s="144">
        <f t="shared" si="9"/>
        <v>0</v>
      </c>
      <c r="X13" s="145">
        <f t="shared" si="10"/>
        <v>0</v>
      </c>
      <c r="Y13" s="145">
        <f t="shared" si="11"/>
        <v>0</v>
      </c>
      <c r="Z13" s="211">
        <v>16202</v>
      </c>
      <c r="AA13">
        <f>Z13/List2!L13</f>
        <v>162.02000000000001</v>
      </c>
    </row>
    <row r="14" spans="1:27" ht="30.75">
      <c r="A14" s="141" t="s">
        <v>1183</v>
      </c>
      <c r="B14" s="141" t="s">
        <v>1187</v>
      </c>
      <c r="C14" s="162"/>
      <c r="D14" s="33" t="s">
        <v>1212</v>
      </c>
      <c r="E14" s="33" t="s">
        <v>18</v>
      </c>
      <c r="F14" s="41"/>
      <c r="G14" s="33" t="s">
        <v>19</v>
      </c>
      <c r="H14" s="41"/>
      <c r="I14" s="257">
        <v>70</v>
      </c>
      <c r="J14" s="33">
        <v>10.4</v>
      </c>
      <c r="K14" s="33">
        <v>1.6E-2</v>
      </c>
      <c r="L14" s="33">
        <v>50</v>
      </c>
      <c r="M14" s="33">
        <v>61</v>
      </c>
      <c r="N14" s="33" t="s">
        <v>59</v>
      </c>
      <c r="O14" s="37" t="s">
        <v>1720</v>
      </c>
      <c r="P14" s="245" t="s">
        <v>27</v>
      </c>
      <c r="Q14" s="259">
        <v>36.81</v>
      </c>
      <c r="R14" s="35">
        <f t="shared" si="6"/>
        <v>1840.5</v>
      </c>
      <c r="S14" s="36">
        <f t="shared" si="7"/>
        <v>36.81</v>
      </c>
      <c r="T14" s="36">
        <f t="shared" si="7"/>
        <v>1840.5</v>
      </c>
      <c r="U14" s="143">
        <v>0</v>
      </c>
      <c r="V14" s="144">
        <f t="shared" si="8"/>
        <v>0</v>
      </c>
      <c r="W14" s="144">
        <f t="shared" si="9"/>
        <v>0</v>
      </c>
      <c r="X14" s="145">
        <f t="shared" si="10"/>
        <v>0</v>
      </c>
      <c r="Y14" s="145">
        <f t="shared" si="11"/>
        <v>0</v>
      </c>
      <c r="Z14" s="211">
        <v>8830</v>
      </c>
      <c r="AA14">
        <f>Z14/List2!L14</f>
        <v>176.6</v>
      </c>
    </row>
    <row r="15" spans="1:27" ht="30.75">
      <c r="A15" s="141" t="s">
        <v>61</v>
      </c>
      <c r="B15" s="141" t="s">
        <v>62</v>
      </c>
      <c r="C15" s="162"/>
      <c r="D15" s="33" t="s">
        <v>1213</v>
      </c>
      <c r="E15" s="33" t="s">
        <v>18</v>
      </c>
      <c r="F15" s="33"/>
      <c r="G15" s="33" t="s">
        <v>19</v>
      </c>
      <c r="H15" s="33"/>
      <c r="I15" s="257"/>
      <c r="J15" s="33">
        <v>23</v>
      </c>
      <c r="K15" s="33">
        <v>2.8000000000000001E-2</v>
      </c>
      <c r="L15" s="33">
        <v>80</v>
      </c>
      <c r="M15" s="33">
        <v>97</v>
      </c>
      <c r="N15" s="33" t="s">
        <v>59</v>
      </c>
      <c r="O15" s="37" t="s">
        <v>60</v>
      </c>
      <c r="P15" s="38" t="s">
        <v>27</v>
      </c>
      <c r="Q15" s="259">
        <v>57.024793388429799</v>
      </c>
      <c r="R15" s="35">
        <f t="shared" si="6"/>
        <v>4561.9834710743835</v>
      </c>
      <c r="S15" s="36">
        <f t="shared" si="7"/>
        <v>57.024793388429799</v>
      </c>
      <c r="T15" s="36">
        <f t="shared" si="7"/>
        <v>4561.9834710743835</v>
      </c>
      <c r="U15" s="143">
        <v>0</v>
      </c>
      <c r="V15" s="144">
        <f t="shared" si="8"/>
        <v>0</v>
      </c>
      <c r="W15" s="144">
        <f t="shared" si="9"/>
        <v>0</v>
      </c>
      <c r="X15" s="145">
        <f t="shared" si="10"/>
        <v>0</v>
      </c>
      <c r="Y15" s="145">
        <f t="shared" si="11"/>
        <v>0</v>
      </c>
      <c r="Z15" s="211"/>
      <c r="AA15">
        <f>Z15/List2!L15</f>
        <v>0</v>
      </c>
    </row>
    <row r="16" spans="1:27" ht="30.75">
      <c r="A16" s="141" t="s">
        <v>61</v>
      </c>
      <c r="B16" s="141" t="s">
        <v>1188</v>
      </c>
      <c r="C16" s="162"/>
      <c r="D16" s="33" t="s">
        <v>1213</v>
      </c>
      <c r="E16" s="33" t="s">
        <v>18</v>
      </c>
      <c r="F16" s="41"/>
      <c r="G16" s="33" t="s">
        <v>19</v>
      </c>
      <c r="H16" s="41"/>
      <c r="I16" s="257">
        <v>70</v>
      </c>
      <c r="J16" s="33">
        <v>24.8</v>
      </c>
      <c r="K16" s="33">
        <v>2.8000000000000001E-2</v>
      </c>
      <c r="L16" s="33">
        <v>80</v>
      </c>
      <c r="M16" s="33">
        <v>97</v>
      </c>
      <c r="N16" s="33" t="s">
        <v>59</v>
      </c>
      <c r="O16" s="37" t="s">
        <v>1720</v>
      </c>
      <c r="P16" s="245" t="s">
        <v>27</v>
      </c>
      <c r="Q16" s="259">
        <v>58.024793388429799</v>
      </c>
      <c r="R16" s="35">
        <f t="shared" si="6"/>
        <v>4641.9834710743835</v>
      </c>
      <c r="S16" s="36">
        <f t="shared" si="7"/>
        <v>58.024793388429799</v>
      </c>
      <c r="T16" s="36">
        <f t="shared" si="7"/>
        <v>4641.9834710743835</v>
      </c>
      <c r="U16" s="143">
        <v>0</v>
      </c>
      <c r="V16" s="144">
        <f t="shared" si="8"/>
        <v>0</v>
      </c>
      <c r="W16" s="144">
        <f t="shared" si="9"/>
        <v>0</v>
      </c>
      <c r="X16" s="145">
        <f t="shared" si="10"/>
        <v>0</v>
      </c>
      <c r="Y16" s="145">
        <f t="shared" si="11"/>
        <v>0</v>
      </c>
      <c r="Z16" s="211">
        <v>354</v>
      </c>
      <c r="AA16">
        <f>Z16/List2!L16</f>
        <v>4.4249999999999998</v>
      </c>
    </row>
    <row r="17" spans="1:27" ht="30.75">
      <c r="A17" s="141" t="s">
        <v>63</v>
      </c>
      <c r="B17" s="141" t="s">
        <v>968</v>
      </c>
      <c r="C17" s="162"/>
      <c r="D17" s="33" t="s">
        <v>1214</v>
      </c>
      <c r="E17" s="33" t="s">
        <v>18</v>
      </c>
      <c r="F17" s="41"/>
      <c r="G17" s="33" t="s">
        <v>19</v>
      </c>
      <c r="H17" s="41"/>
      <c r="I17" s="257">
        <v>90</v>
      </c>
      <c r="J17" s="33">
        <v>10</v>
      </c>
      <c r="K17" s="33">
        <v>1.9E-2</v>
      </c>
      <c r="L17" s="33">
        <v>50</v>
      </c>
      <c r="M17" s="33">
        <v>43</v>
      </c>
      <c r="N17" s="33" t="s">
        <v>64</v>
      </c>
      <c r="O17" s="37" t="s">
        <v>1721</v>
      </c>
      <c r="P17" s="245" t="s">
        <v>27</v>
      </c>
      <c r="Q17" s="259">
        <v>39.340000000000003</v>
      </c>
      <c r="R17" s="35">
        <f t="shared" si="6"/>
        <v>1967.0000000000002</v>
      </c>
      <c r="S17" s="36">
        <f t="shared" si="7"/>
        <v>39.340000000000003</v>
      </c>
      <c r="T17" s="36">
        <f t="shared" si="7"/>
        <v>1967.0000000000002</v>
      </c>
      <c r="U17" s="143">
        <v>0</v>
      </c>
      <c r="V17" s="144">
        <f t="shared" si="8"/>
        <v>0</v>
      </c>
      <c r="W17" s="144">
        <f t="shared" si="9"/>
        <v>0</v>
      </c>
      <c r="X17" s="145">
        <f t="shared" si="10"/>
        <v>0</v>
      </c>
      <c r="Y17" s="145">
        <f t="shared" si="11"/>
        <v>0</v>
      </c>
      <c r="Z17" s="211">
        <v>780</v>
      </c>
      <c r="AA17">
        <f>Z17/List2!L17</f>
        <v>15.6</v>
      </c>
    </row>
    <row r="18" spans="1:27" ht="30.75">
      <c r="A18" s="141" t="s">
        <v>1186</v>
      </c>
      <c r="B18" s="141" t="s">
        <v>969</v>
      </c>
      <c r="C18" s="162"/>
      <c r="D18" s="33" t="s">
        <v>1215</v>
      </c>
      <c r="E18" s="33" t="s">
        <v>18</v>
      </c>
      <c r="F18" s="41"/>
      <c r="G18" s="33" t="s">
        <v>19</v>
      </c>
      <c r="H18" s="41"/>
      <c r="I18" s="257">
        <v>90</v>
      </c>
      <c r="J18" s="33">
        <v>17.600000000000001</v>
      </c>
      <c r="K18" s="33">
        <v>2.1000000000000001E-2</v>
      </c>
      <c r="L18" s="33">
        <v>50</v>
      </c>
      <c r="M18" s="33">
        <v>85</v>
      </c>
      <c r="N18" s="33" t="s">
        <v>1723</v>
      </c>
      <c r="O18" s="37" t="s">
        <v>1721</v>
      </c>
      <c r="P18" s="245" t="s">
        <v>27</v>
      </c>
      <c r="Q18" s="259">
        <v>67.290000000000006</v>
      </c>
      <c r="R18" s="35">
        <f t="shared" si="6"/>
        <v>3364.5000000000005</v>
      </c>
      <c r="S18" s="36">
        <f t="shared" si="7"/>
        <v>67.290000000000006</v>
      </c>
      <c r="T18" s="36">
        <f t="shared" si="7"/>
        <v>3364.5000000000005</v>
      </c>
      <c r="U18" s="143">
        <v>0</v>
      </c>
      <c r="V18" s="144">
        <f t="shared" si="8"/>
        <v>0</v>
      </c>
      <c r="W18" s="144">
        <f t="shared" si="9"/>
        <v>0</v>
      </c>
      <c r="X18" s="145">
        <f t="shared" si="10"/>
        <v>0</v>
      </c>
      <c r="Y18" s="145">
        <f t="shared" si="11"/>
        <v>0</v>
      </c>
      <c r="Z18" s="211">
        <v>1859</v>
      </c>
      <c r="AA18">
        <f>Z18/List2!L18</f>
        <v>37.18</v>
      </c>
    </row>
    <row r="19" spans="1:27" ht="18.75">
      <c r="A19" s="158" t="s">
        <v>65</v>
      </c>
      <c r="B19" s="158"/>
      <c r="C19" s="7"/>
      <c r="D19" s="31"/>
      <c r="E19" s="31"/>
      <c r="F19" s="31"/>
      <c r="G19" s="31"/>
      <c r="H19" s="31"/>
      <c r="I19" s="31"/>
      <c r="J19" s="31"/>
      <c r="K19" s="31"/>
      <c r="L19" s="31"/>
      <c r="M19" s="31"/>
      <c r="N19" s="31"/>
      <c r="O19" s="30"/>
      <c r="P19" s="31"/>
      <c r="Q19" s="45"/>
      <c r="R19" s="45"/>
      <c r="S19" s="44"/>
      <c r="T19" s="44"/>
      <c r="U19" s="7"/>
      <c r="V19" s="7"/>
      <c r="W19" s="7"/>
      <c r="X19" s="7"/>
      <c r="Y19" s="7"/>
      <c r="Z19" s="211"/>
      <c r="AA19" t="e">
        <f>Z19/List2!L19</f>
        <v>#DIV/0!</v>
      </c>
    </row>
    <row r="20" spans="1:27" ht="18.75">
      <c r="A20" s="141" t="s">
        <v>66</v>
      </c>
      <c r="B20" s="141" t="s">
        <v>981</v>
      </c>
      <c r="C20" s="142" t="s">
        <v>1189</v>
      </c>
      <c r="D20" s="33" t="s">
        <v>67</v>
      </c>
      <c r="E20" s="33" t="s">
        <v>18</v>
      </c>
      <c r="F20" s="33">
        <v>1</v>
      </c>
      <c r="G20" s="33" t="s">
        <v>19</v>
      </c>
      <c r="H20" s="33" t="s">
        <v>1577</v>
      </c>
      <c r="I20" s="33">
        <v>70</v>
      </c>
      <c r="J20" s="33">
        <v>12.2</v>
      </c>
      <c r="K20" s="33">
        <v>4.5999999999999999E-2</v>
      </c>
      <c r="L20" s="33">
        <v>12</v>
      </c>
      <c r="M20" s="33">
        <v>120</v>
      </c>
      <c r="N20" s="33" t="s">
        <v>68</v>
      </c>
      <c r="O20" s="244" t="s">
        <v>1711</v>
      </c>
      <c r="P20" s="38" t="s">
        <v>20</v>
      </c>
      <c r="Q20" s="34">
        <v>305.77999999999997</v>
      </c>
      <c r="R20" s="35">
        <f t="shared" ref="R20:R28" si="12">Q20*L20</f>
        <v>3669.3599999999997</v>
      </c>
      <c r="S20" s="36">
        <f t="shared" ref="S20:T28" si="13">Q20*(1-$C$13)</f>
        <v>305.77999999999997</v>
      </c>
      <c r="T20" s="36">
        <f t="shared" si="13"/>
        <v>3669.3599999999997</v>
      </c>
      <c r="U20" s="143">
        <v>0</v>
      </c>
      <c r="V20" s="144">
        <f t="shared" ref="V20:V25" si="14">T20*U20</f>
        <v>0</v>
      </c>
      <c r="W20" s="144">
        <f t="shared" ref="W20:W28" si="15">U20*T20</f>
        <v>0</v>
      </c>
      <c r="X20" s="145">
        <f t="shared" ref="X20:X25" si="16">J20*U20</f>
        <v>0</v>
      </c>
      <c r="Y20" s="145">
        <f t="shared" ref="Y20:Y25" si="17">U20*K20</f>
        <v>0</v>
      </c>
      <c r="Z20" s="211">
        <v>3</v>
      </c>
      <c r="AA20">
        <f>Z20/List2!L20</f>
        <v>0.25</v>
      </c>
    </row>
    <row r="21" spans="1:27" ht="18.75">
      <c r="A21" s="141" t="s">
        <v>1280</v>
      </c>
      <c r="B21" s="141" t="s">
        <v>1281</v>
      </c>
      <c r="C21" s="165"/>
      <c r="D21" s="42" t="s">
        <v>450</v>
      </c>
      <c r="E21" s="33" t="s">
        <v>25</v>
      </c>
      <c r="F21" s="33">
        <v>1</v>
      </c>
      <c r="G21" s="33" t="s">
        <v>19</v>
      </c>
      <c r="H21" s="33" t="s">
        <v>1282</v>
      </c>
      <c r="I21" s="33"/>
      <c r="J21" s="33">
        <v>15.6</v>
      </c>
      <c r="K21" s="33">
        <v>0.06</v>
      </c>
      <c r="L21" s="33">
        <v>25</v>
      </c>
      <c r="M21" s="33">
        <v>60</v>
      </c>
      <c r="N21" s="33" t="s">
        <v>1283</v>
      </c>
      <c r="O21" s="37"/>
      <c r="P21" s="38" t="s">
        <v>27</v>
      </c>
      <c r="Q21" s="34">
        <v>308.29000000000002</v>
      </c>
      <c r="R21" s="35">
        <f t="shared" si="12"/>
        <v>7707.2500000000009</v>
      </c>
      <c r="S21" s="36">
        <f t="shared" si="13"/>
        <v>308.29000000000002</v>
      </c>
      <c r="T21" s="36">
        <f t="shared" si="13"/>
        <v>7707.2500000000009</v>
      </c>
      <c r="U21" s="143">
        <v>0</v>
      </c>
      <c r="V21" s="144">
        <f t="shared" si="14"/>
        <v>0</v>
      </c>
      <c r="W21" s="144">
        <f t="shared" si="15"/>
        <v>0</v>
      </c>
      <c r="X21" s="145">
        <f t="shared" si="16"/>
        <v>0</v>
      </c>
      <c r="Y21" s="145">
        <f t="shared" si="17"/>
        <v>0</v>
      </c>
      <c r="Z21" s="211"/>
      <c r="AA21">
        <f>Z21/List2!L21</f>
        <v>0</v>
      </c>
    </row>
    <row r="22" spans="1:27" ht="18.75">
      <c r="A22" s="141" t="s">
        <v>69</v>
      </c>
      <c r="B22" s="141" t="s">
        <v>982</v>
      </c>
      <c r="C22" s="142" t="s">
        <v>1189</v>
      </c>
      <c r="D22" s="33" t="s">
        <v>70</v>
      </c>
      <c r="E22" s="33" t="s">
        <v>18</v>
      </c>
      <c r="F22" s="33">
        <v>1</v>
      </c>
      <c r="G22" s="33" t="s">
        <v>19</v>
      </c>
      <c r="H22" s="33" t="s">
        <v>1578</v>
      </c>
      <c r="I22" s="33">
        <v>25</v>
      </c>
      <c r="J22" s="33">
        <v>8</v>
      </c>
      <c r="K22" s="33">
        <v>0.04</v>
      </c>
      <c r="L22" s="33">
        <v>40</v>
      </c>
      <c r="M22" s="33">
        <v>25</v>
      </c>
      <c r="N22" s="33" t="s">
        <v>53</v>
      </c>
      <c r="O22" s="244" t="s">
        <v>1711</v>
      </c>
      <c r="P22" s="245" t="s">
        <v>27</v>
      </c>
      <c r="Q22" s="34">
        <v>81.92</v>
      </c>
      <c r="R22" s="35">
        <f t="shared" si="12"/>
        <v>3276.8</v>
      </c>
      <c r="S22" s="36">
        <f t="shared" si="13"/>
        <v>81.92</v>
      </c>
      <c r="T22" s="36">
        <f t="shared" si="13"/>
        <v>3276.8</v>
      </c>
      <c r="U22" s="143">
        <v>0</v>
      </c>
      <c r="V22" s="144">
        <f t="shared" si="14"/>
        <v>0</v>
      </c>
      <c r="W22" s="144">
        <f t="shared" si="15"/>
        <v>0</v>
      </c>
      <c r="X22" s="145">
        <f t="shared" si="16"/>
        <v>0</v>
      </c>
      <c r="Y22" s="145">
        <f t="shared" si="17"/>
        <v>0</v>
      </c>
      <c r="Z22" s="211">
        <v>2845</v>
      </c>
      <c r="AA22">
        <f>Z22/List2!L22</f>
        <v>71.125</v>
      </c>
    </row>
    <row r="23" spans="1:27" ht="18.75">
      <c r="A23" s="141" t="s">
        <v>1321</v>
      </c>
      <c r="B23" s="141" t="s">
        <v>1322</v>
      </c>
      <c r="C23" s="142"/>
      <c r="D23" s="33" t="s">
        <v>1323</v>
      </c>
      <c r="E23" s="33" t="s">
        <v>18</v>
      </c>
      <c r="F23" s="33">
        <v>1</v>
      </c>
      <c r="G23" s="33" t="s">
        <v>19</v>
      </c>
      <c r="H23" s="33" t="s">
        <v>1579</v>
      </c>
      <c r="I23" s="33">
        <v>60</v>
      </c>
      <c r="J23" s="33">
        <v>18</v>
      </c>
      <c r="K23" s="33">
        <v>4.8000000000000001E-2</v>
      </c>
      <c r="L23" s="33">
        <v>60</v>
      </c>
      <c r="M23" s="33">
        <v>22.8</v>
      </c>
      <c r="N23" s="33" t="s">
        <v>134</v>
      </c>
      <c r="O23" s="260" t="s">
        <v>1472</v>
      </c>
      <c r="P23" s="245" t="s">
        <v>20</v>
      </c>
      <c r="Q23" s="34">
        <v>98.62</v>
      </c>
      <c r="R23" s="35">
        <f t="shared" si="12"/>
        <v>5917.2000000000007</v>
      </c>
      <c r="S23" s="36">
        <f t="shared" si="13"/>
        <v>98.62</v>
      </c>
      <c r="T23" s="36">
        <f t="shared" si="13"/>
        <v>5917.2000000000007</v>
      </c>
      <c r="U23" s="143">
        <v>0</v>
      </c>
      <c r="V23" s="144">
        <f t="shared" si="14"/>
        <v>0</v>
      </c>
      <c r="W23" s="144">
        <f t="shared" si="15"/>
        <v>0</v>
      </c>
      <c r="X23" s="145">
        <f t="shared" si="16"/>
        <v>0</v>
      </c>
      <c r="Y23" s="145">
        <f t="shared" si="17"/>
        <v>0</v>
      </c>
      <c r="Z23" s="211"/>
      <c r="AA23">
        <f>Z23/List2!L23</f>
        <v>0</v>
      </c>
    </row>
    <row r="24" spans="1:27" ht="18.75">
      <c r="A24" s="141" t="s">
        <v>1326</v>
      </c>
      <c r="B24" s="141" t="s">
        <v>1327</v>
      </c>
      <c r="C24" s="142" t="s">
        <v>1190</v>
      </c>
      <c r="D24" s="42" t="s">
        <v>862</v>
      </c>
      <c r="E24" s="33" t="s">
        <v>25</v>
      </c>
      <c r="F24" s="33">
        <v>1</v>
      </c>
      <c r="G24" s="33" t="s">
        <v>19</v>
      </c>
      <c r="H24" s="33" t="s">
        <v>1444</v>
      </c>
      <c r="I24" s="33">
        <v>64</v>
      </c>
      <c r="J24" s="33">
        <v>9.6999999999999993</v>
      </c>
      <c r="K24" s="33">
        <v>2.4E-2</v>
      </c>
      <c r="L24" s="33">
        <v>24</v>
      </c>
      <c r="M24" s="33">
        <v>82.6</v>
      </c>
      <c r="N24" s="33" t="s">
        <v>1474</v>
      </c>
      <c r="O24" s="260" t="s">
        <v>1473</v>
      </c>
      <c r="P24" s="245" t="s">
        <v>20</v>
      </c>
      <c r="Q24" s="34">
        <v>142.28</v>
      </c>
      <c r="R24" s="35">
        <f t="shared" si="12"/>
        <v>3414.7200000000003</v>
      </c>
      <c r="S24" s="36">
        <f t="shared" si="13"/>
        <v>142.28</v>
      </c>
      <c r="T24" s="36">
        <f t="shared" si="13"/>
        <v>3414.7200000000003</v>
      </c>
      <c r="U24" s="143">
        <v>0</v>
      </c>
      <c r="V24" s="144">
        <f t="shared" si="14"/>
        <v>0</v>
      </c>
      <c r="W24" s="144">
        <f t="shared" si="15"/>
        <v>0</v>
      </c>
      <c r="X24" s="145">
        <f t="shared" si="16"/>
        <v>0</v>
      </c>
      <c r="Y24" s="145">
        <f t="shared" si="17"/>
        <v>0</v>
      </c>
      <c r="Z24" s="211">
        <v>9</v>
      </c>
      <c r="AA24">
        <f>Z24/List2!L24</f>
        <v>0.375</v>
      </c>
    </row>
    <row r="25" spans="1:27" ht="18.75">
      <c r="A25" s="141" t="s">
        <v>1324</v>
      </c>
      <c r="B25" s="141" t="s">
        <v>1328</v>
      </c>
      <c r="C25" s="142"/>
      <c r="D25" s="42" t="s">
        <v>1325</v>
      </c>
      <c r="E25" s="33" t="s">
        <v>18</v>
      </c>
      <c r="F25" s="33">
        <v>1</v>
      </c>
      <c r="G25" s="33" t="s">
        <v>19</v>
      </c>
      <c r="H25" s="33" t="s">
        <v>1579</v>
      </c>
      <c r="I25" s="33">
        <v>65</v>
      </c>
      <c r="J25" s="33">
        <v>24</v>
      </c>
      <c r="K25" s="33">
        <v>5.5E-2</v>
      </c>
      <c r="L25" s="33">
        <v>30</v>
      </c>
      <c r="M25" s="33">
        <v>16</v>
      </c>
      <c r="N25" s="33" t="s">
        <v>134</v>
      </c>
      <c r="O25" s="46" t="s">
        <v>1475</v>
      </c>
      <c r="P25" s="245" t="s">
        <v>27</v>
      </c>
      <c r="Q25" s="34">
        <v>195.68</v>
      </c>
      <c r="R25" s="35">
        <f t="shared" si="12"/>
        <v>5870.4000000000005</v>
      </c>
      <c r="S25" s="36">
        <f t="shared" si="13"/>
        <v>195.68</v>
      </c>
      <c r="T25" s="36">
        <f t="shared" si="13"/>
        <v>5870.4000000000005</v>
      </c>
      <c r="U25" s="143">
        <v>0</v>
      </c>
      <c r="V25" s="144">
        <f t="shared" si="14"/>
        <v>0</v>
      </c>
      <c r="W25" s="144">
        <f t="shared" si="15"/>
        <v>0</v>
      </c>
      <c r="X25" s="145">
        <f t="shared" si="16"/>
        <v>0</v>
      </c>
      <c r="Y25" s="145">
        <f t="shared" si="17"/>
        <v>0</v>
      </c>
      <c r="Z25" s="211">
        <v>2297</v>
      </c>
      <c r="AA25">
        <f>Z25/List2!L25</f>
        <v>76.566666666666663</v>
      </c>
    </row>
    <row r="26" spans="1:27" ht="18.75">
      <c r="A26" s="158" t="s">
        <v>65</v>
      </c>
      <c r="B26" s="158"/>
      <c r="C26" s="7"/>
      <c r="D26" s="31"/>
      <c r="E26" s="31"/>
      <c r="F26" s="31"/>
      <c r="G26" s="31"/>
      <c r="H26" s="31"/>
      <c r="I26" s="31"/>
      <c r="J26" s="31"/>
      <c r="K26" s="31"/>
      <c r="L26" s="31"/>
      <c r="M26" s="31"/>
      <c r="N26" s="31"/>
      <c r="O26" s="30"/>
      <c r="P26" s="31"/>
      <c r="Q26" s="45"/>
      <c r="R26" s="45"/>
      <c r="S26" s="45"/>
      <c r="T26" s="45"/>
      <c r="U26" s="12"/>
      <c r="V26" s="12"/>
      <c r="W26" s="12">
        <f t="shared" si="15"/>
        <v>0</v>
      </c>
      <c r="X26" s="12"/>
      <c r="Y26" s="12"/>
      <c r="Z26" s="211"/>
      <c r="AA26" t="e">
        <f>Z26/List2!L26</f>
        <v>#DIV/0!</v>
      </c>
    </row>
    <row r="27" spans="1:27" ht="18.75">
      <c r="A27" s="141" t="s">
        <v>1401</v>
      </c>
      <c r="B27" s="166" t="s">
        <v>1404</v>
      </c>
      <c r="C27" s="142" t="s">
        <v>1190</v>
      </c>
      <c r="D27" s="42" t="s">
        <v>94</v>
      </c>
      <c r="E27" s="33" t="s">
        <v>18</v>
      </c>
      <c r="F27" s="33">
        <v>1</v>
      </c>
      <c r="G27" s="33" t="s">
        <v>19</v>
      </c>
      <c r="H27" s="33" t="s">
        <v>1580</v>
      </c>
      <c r="I27" s="33" t="s">
        <v>1581</v>
      </c>
      <c r="J27" s="33">
        <v>19</v>
      </c>
      <c r="K27" s="33">
        <v>7.1999999999999995E-2</v>
      </c>
      <c r="L27" s="33">
        <v>8</v>
      </c>
      <c r="M27" s="33">
        <v>260</v>
      </c>
      <c r="N27" s="33" t="s">
        <v>1386</v>
      </c>
      <c r="O27" s="244" t="s">
        <v>1711</v>
      </c>
      <c r="P27" s="246" t="s">
        <v>20</v>
      </c>
      <c r="Q27" s="34">
        <v>828.87</v>
      </c>
      <c r="R27" s="35">
        <f t="shared" si="12"/>
        <v>6630.96</v>
      </c>
      <c r="S27" s="36">
        <f t="shared" si="13"/>
        <v>828.87</v>
      </c>
      <c r="T27" s="36">
        <f t="shared" si="13"/>
        <v>6630.96</v>
      </c>
      <c r="U27" s="143">
        <v>0</v>
      </c>
      <c r="V27" s="144">
        <f>T27*U27</f>
        <v>0</v>
      </c>
      <c r="W27" s="144">
        <f t="shared" si="15"/>
        <v>0</v>
      </c>
      <c r="X27" s="145">
        <f>J27*U27</f>
        <v>0</v>
      </c>
      <c r="Y27" s="145">
        <f>U27*K27</f>
        <v>0</v>
      </c>
      <c r="Z27" s="211">
        <v>0</v>
      </c>
      <c r="AA27">
        <f>Z27/List2!L27</f>
        <v>0</v>
      </c>
    </row>
    <row r="28" spans="1:27" ht="210.75">
      <c r="A28" s="141" t="s">
        <v>1402</v>
      </c>
      <c r="B28" s="166" t="s">
        <v>1403</v>
      </c>
      <c r="C28" s="142" t="s">
        <v>1190</v>
      </c>
      <c r="D28" s="42" t="s">
        <v>94</v>
      </c>
      <c r="E28" s="33" t="s">
        <v>18</v>
      </c>
      <c r="F28" s="33">
        <v>1</v>
      </c>
      <c r="G28" s="33" t="s">
        <v>19</v>
      </c>
      <c r="H28" s="33" t="s">
        <v>1583</v>
      </c>
      <c r="I28" s="33" t="s">
        <v>1582</v>
      </c>
      <c r="J28" s="33">
        <v>14</v>
      </c>
      <c r="K28" s="33">
        <v>7.5999999999999998E-2</v>
      </c>
      <c r="L28" s="33">
        <v>8</v>
      </c>
      <c r="M28" s="33">
        <v>201</v>
      </c>
      <c r="N28" s="33" t="s">
        <v>1399</v>
      </c>
      <c r="O28" s="37" t="s">
        <v>1476</v>
      </c>
      <c r="P28" s="245" t="s">
        <v>20</v>
      </c>
      <c r="Q28" s="34">
        <v>711.48</v>
      </c>
      <c r="R28" s="35">
        <f t="shared" si="12"/>
        <v>5691.84</v>
      </c>
      <c r="S28" s="36">
        <f t="shared" si="13"/>
        <v>711.48</v>
      </c>
      <c r="T28" s="36">
        <f t="shared" si="13"/>
        <v>5691.84</v>
      </c>
      <c r="U28" s="143">
        <v>0</v>
      </c>
      <c r="V28" s="144">
        <f>T28*U28</f>
        <v>0</v>
      </c>
      <c r="W28" s="144">
        <f t="shared" si="15"/>
        <v>0</v>
      </c>
      <c r="X28" s="145">
        <f>J28*U28</f>
        <v>0</v>
      </c>
      <c r="Y28" s="145">
        <f>U28*K28</f>
        <v>0</v>
      </c>
      <c r="Z28" s="211">
        <v>0</v>
      </c>
      <c r="AA28">
        <f>Z28/List2!L28</f>
        <v>0</v>
      </c>
    </row>
    <row r="29" spans="1:27" ht="18.75">
      <c r="A29" s="158" t="s">
        <v>71</v>
      </c>
      <c r="B29" s="158"/>
      <c r="C29" s="7"/>
      <c r="D29" s="31"/>
      <c r="E29" s="31"/>
      <c r="F29" s="31"/>
      <c r="G29" s="31"/>
      <c r="H29" s="31"/>
      <c r="I29" s="31"/>
      <c r="J29" s="31"/>
      <c r="K29" s="31"/>
      <c r="L29" s="31"/>
      <c r="M29" s="31"/>
      <c r="N29" s="31"/>
      <c r="O29" s="30"/>
      <c r="P29" s="31"/>
      <c r="Q29" s="45"/>
      <c r="R29" s="45"/>
      <c r="S29" s="44"/>
      <c r="T29" s="44"/>
      <c r="U29" s="7"/>
      <c r="V29" s="7"/>
      <c r="W29" s="7"/>
      <c r="X29" s="7"/>
      <c r="Y29" s="7"/>
      <c r="Z29" s="211"/>
      <c r="AA29" t="e">
        <f>Z29/List2!L29</f>
        <v>#DIV/0!</v>
      </c>
    </row>
    <row r="30" spans="1:27" ht="90.75">
      <c r="A30" s="141" t="s">
        <v>885</v>
      </c>
      <c r="B30" s="141" t="s">
        <v>890</v>
      </c>
      <c r="C30" s="167" t="s">
        <v>1190</v>
      </c>
      <c r="D30" s="42" t="s">
        <v>75</v>
      </c>
      <c r="E30" s="33" t="s">
        <v>18</v>
      </c>
      <c r="F30" s="33">
        <v>1</v>
      </c>
      <c r="G30" s="33" t="s">
        <v>19</v>
      </c>
      <c r="H30" s="33" t="s">
        <v>1443</v>
      </c>
      <c r="I30" s="33" t="s">
        <v>1584</v>
      </c>
      <c r="J30" s="33">
        <v>12.9</v>
      </c>
      <c r="K30" s="33">
        <v>3.2000000000000001E-2</v>
      </c>
      <c r="L30" s="33">
        <v>10</v>
      </c>
      <c r="M30" s="33">
        <v>49.5</v>
      </c>
      <c r="N30" s="33" t="s">
        <v>73</v>
      </c>
      <c r="O30" s="37" t="s">
        <v>1193</v>
      </c>
      <c r="P30" s="38" t="s">
        <v>54</v>
      </c>
      <c r="Q30" s="34">
        <v>780.51</v>
      </c>
      <c r="R30" s="35">
        <f t="shared" ref="R30:R44" si="18">Q30*L30</f>
        <v>7805.1</v>
      </c>
      <c r="S30" s="36">
        <f t="shared" ref="S30:T44" si="19">Q30*(1-$C$13)</f>
        <v>780.51</v>
      </c>
      <c r="T30" s="36">
        <f t="shared" si="19"/>
        <v>7805.1</v>
      </c>
      <c r="U30" s="143">
        <v>0</v>
      </c>
      <c r="V30" s="144">
        <f>T30*U30</f>
        <v>0</v>
      </c>
      <c r="W30" s="144">
        <f t="shared" ref="W30:W44" si="20">U30*T30</f>
        <v>0</v>
      </c>
      <c r="X30" s="145">
        <f t="shared" ref="X30:X44" si="21">J30*U30</f>
        <v>0</v>
      </c>
      <c r="Y30" s="145">
        <f t="shared" ref="Y30:Y44" si="22">U30*K30</f>
        <v>0</v>
      </c>
      <c r="Z30" s="211"/>
      <c r="AA30">
        <f>Z30/List2!L30</f>
        <v>0</v>
      </c>
    </row>
    <row r="31" spans="1:27" ht="90.75">
      <c r="A31" s="141" t="s">
        <v>886</v>
      </c>
      <c r="B31" s="141" t="s">
        <v>891</v>
      </c>
      <c r="C31" s="142" t="s">
        <v>1190</v>
      </c>
      <c r="D31" s="42" t="s">
        <v>75</v>
      </c>
      <c r="E31" s="33" t="s">
        <v>18</v>
      </c>
      <c r="F31" s="33">
        <v>1</v>
      </c>
      <c r="G31" s="33" t="s">
        <v>19</v>
      </c>
      <c r="H31" s="33" t="s">
        <v>1443</v>
      </c>
      <c r="I31" s="33" t="s">
        <v>1584</v>
      </c>
      <c r="J31" s="33">
        <v>12.9</v>
      </c>
      <c r="K31" s="33">
        <v>3.2000000000000001E-2</v>
      </c>
      <c r="L31" s="33">
        <v>10</v>
      </c>
      <c r="M31" s="33">
        <v>49.5</v>
      </c>
      <c r="N31" s="33" t="s">
        <v>73</v>
      </c>
      <c r="O31" s="37" t="s">
        <v>1194</v>
      </c>
      <c r="P31" s="38" t="s">
        <v>27</v>
      </c>
      <c r="Q31" s="34">
        <v>780.51</v>
      </c>
      <c r="R31" s="35">
        <f t="shared" si="18"/>
        <v>7805.1</v>
      </c>
      <c r="S31" s="36">
        <f t="shared" si="19"/>
        <v>780.51</v>
      </c>
      <c r="T31" s="36">
        <f t="shared" si="19"/>
        <v>7805.1</v>
      </c>
      <c r="U31" s="143">
        <v>0</v>
      </c>
      <c r="V31" s="144">
        <f>T31*U31</f>
        <v>0</v>
      </c>
      <c r="W31" s="144">
        <f t="shared" si="20"/>
        <v>0</v>
      </c>
      <c r="X31" s="145">
        <f t="shared" si="21"/>
        <v>0</v>
      </c>
      <c r="Y31" s="145">
        <f t="shared" si="22"/>
        <v>0</v>
      </c>
      <c r="Z31" s="211">
        <v>88</v>
      </c>
      <c r="AA31">
        <f>Z31/List2!L31</f>
        <v>8.8000000000000007</v>
      </c>
    </row>
    <row r="32" spans="1:27" ht="90.75">
      <c r="A32" s="141" t="s">
        <v>887</v>
      </c>
      <c r="B32" s="141" t="s">
        <v>892</v>
      </c>
      <c r="C32" s="142" t="s">
        <v>1190</v>
      </c>
      <c r="D32" s="42" t="s">
        <v>75</v>
      </c>
      <c r="E32" s="33" t="s">
        <v>18</v>
      </c>
      <c r="F32" s="33">
        <v>1</v>
      </c>
      <c r="G32" s="33" t="s">
        <v>19</v>
      </c>
      <c r="H32" s="33" t="s">
        <v>1443</v>
      </c>
      <c r="I32" s="33" t="s">
        <v>1584</v>
      </c>
      <c r="J32" s="33">
        <v>12.9</v>
      </c>
      <c r="K32" s="33">
        <v>3.2000000000000001E-2</v>
      </c>
      <c r="L32" s="33">
        <v>10</v>
      </c>
      <c r="M32" s="33">
        <v>49.5</v>
      </c>
      <c r="N32" s="33" t="s">
        <v>73</v>
      </c>
      <c r="O32" s="37" t="s">
        <v>1195</v>
      </c>
      <c r="P32" s="38" t="s">
        <v>20</v>
      </c>
      <c r="Q32" s="34">
        <v>780.51</v>
      </c>
      <c r="R32" s="35">
        <f t="shared" si="18"/>
        <v>7805.1</v>
      </c>
      <c r="S32" s="36">
        <f t="shared" si="19"/>
        <v>780.51</v>
      </c>
      <c r="T32" s="36">
        <f t="shared" si="19"/>
        <v>7805.1</v>
      </c>
      <c r="U32" s="143">
        <v>0</v>
      </c>
      <c r="V32" s="144">
        <f>T32*U32</f>
        <v>0</v>
      </c>
      <c r="W32" s="144">
        <f t="shared" si="20"/>
        <v>0</v>
      </c>
      <c r="X32" s="145">
        <f t="shared" si="21"/>
        <v>0</v>
      </c>
      <c r="Y32" s="145">
        <f t="shared" si="22"/>
        <v>0</v>
      </c>
      <c r="Z32" s="211">
        <v>0</v>
      </c>
      <c r="AA32">
        <f>Z32/List2!L32</f>
        <v>0</v>
      </c>
    </row>
    <row r="33" spans="1:27" ht="90.75">
      <c r="A33" s="141" t="s">
        <v>888</v>
      </c>
      <c r="B33" s="141" t="s">
        <v>893</v>
      </c>
      <c r="C33" s="142" t="s">
        <v>1190</v>
      </c>
      <c r="D33" s="42" t="s">
        <v>75</v>
      </c>
      <c r="E33" s="33" t="s">
        <v>18</v>
      </c>
      <c r="F33" s="33">
        <v>1</v>
      </c>
      <c r="G33" s="33" t="s">
        <v>19</v>
      </c>
      <c r="H33" s="33" t="s">
        <v>1443</v>
      </c>
      <c r="I33" s="33" t="s">
        <v>1584</v>
      </c>
      <c r="J33" s="33">
        <v>12.9</v>
      </c>
      <c r="K33" s="33">
        <v>3.2000000000000001E-2</v>
      </c>
      <c r="L33" s="33">
        <v>10</v>
      </c>
      <c r="M33" s="33">
        <v>49.5</v>
      </c>
      <c r="N33" s="33" t="s">
        <v>73</v>
      </c>
      <c r="O33" s="37" t="s">
        <v>1196</v>
      </c>
      <c r="P33" s="38" t="s">
        <v>27</v>
      </c>
      <c r="Q33" s="34">
        <v>780.51</v>
      </c>
      <c r="R33" s="35">
        <f t="shared" si="18"/>
        <v>7805.1</v>
      </c>
      <c r="S33" s="36">
        <f t="shared" si="19"/>
        <v>780.51</v>
      </c>
      <c r="T33" s="36">
        <f t="shared" si="19"/>
        <v>7805.1</v>
      </c>
      <c r="U33" s="143">
        <v>0</v>
      </c>
      <c r="V33" s="144">
        <f>T33*U33</f>
        <v>0</v>
      </c>
      <c r="W33" s="144">
        <f t="shared" si="20"/>
        <v>0</v>
      </c>
      <c r="X33" s="145">
        <f t="shared" si="21"/>
        <v>0</v>
      </c>
      <c r="Y33" s="145">
        <f t="shared" si="22"/>
        <v>0</v>
      </c>
      <c r="Z33" s="211"/>
      <c r="AA33">
        <f>Z33/List2!L33</f>
        <v>0</v>
      </c>
    </row>
    <row r="34" spans="1:27" ht="90.75">
      <c r="A34" s="141" t="s">
        <v>889</v>
      </c>
      <c r="B34" s="141" t="s">
        <v>894</v>
      </c>
      <c r="C34" s="142" t="s">
        <v>1190</v>
      </c>
      <c r="D34" s="42" t="s">
        <v>75</v>
      </c>
      <c r="E34" s="33" t="s">
        <v>18</v>
      </c>
      <c r="F34" s="33">
        <v>1</v>
      </c>
      <c r="G34" s="33" t="s">
        <v>19</v>
      </c>
      <c r="H34" s="33" t="s">
        <v>1443</v>
      </c>
      <c r="I34" s="33" t="s">
        <v>1584</v>
      </c>
      <c r="J34" s="33">
        <v>12.9</v>
      </c>
      <c r="K34" s="33">
        <v>3.2000000000000001E-2</v>
      </c>
      <c r="L34" s="33">
        <v>10</v>
      </c>
      <c r="M34" s="33">
        <v>49.5</v>
      </c>
      <c r="N34" s="33" t="s">
        <v>73</v>
      </c>
      <c r="O34" s="37" t="s">
        <v>1197</v>
      </c>
      <c r="P34" s="38" t="s">
        <v>27</v>
      </c>
      <c r="Q34" s="34">
        <v>780.51</v>
      </c>
      <c r="R34" s="35">
        <f t="shared" si="18"/>
        <v>7805.1</v>
      </c>
      <c r="S34" s="36">
        <f t="shared" si="19"/>
        <v>780.51</v>
      </c>
      <c r="T34" s="36">
        <f t="shared" si="19"/>
        <v>7805.1</v>
      </c>
      <c r="U34" s="143">
        <v>0</v>
      </c>
      <c r="V34" s="144">
        <f>T34*U34</f>
        <v>0</v>
      </c>
      <c r="W34" s="144">
        <f t="shared" si="20"/>
        <v>0</v>
      </c>
      <c r="X34" s="145">
        <f t="shared" si="21"/>
        <v>0</v>
      </c>
      <c r="Y34" s="145">
        <f t="shared" si="22"/>
        <v>0</v>
      </c>
      <c r="Z34" s="211"/>
      <c r="AA34">
        <f>Z34/List2!L34</f>
        <v>0</v>
      </c>
    </row>
    <row r="35" spans="1:27" ht="18.75">
      <c r="A35" s="151" t="s">
        <v>1758</v>
      </c>
      <c r="B35" s="151" t="s">
        <v>1780</v>
      </c>
      <c r="C35" s="17"/>
      <c r="D35" s="47" t="s">
        <v>1764</v>
      </c>
      <c r="E35" s="250" t="s">
        <v>34</v>
      </c>
      <c r="F35" s="39">
        <v>1</v>
      </c>
      <c r="G35" s="39" t="s">
        <v>19</v>
      </c>
      <c r="H35" s="39" t="s">
        <v>1443</v>
      </c>
      <c r="I35" s="250">
        <v>22.5</v>
      </c>
      <c r="J35" s="250">
        <v>9.1999999999999993</v>
      </c>
      <c r="K35" s="250">
        <v>3.5999999999999997E-2</v>
      </c>
      <c r="L35" s="250">
        <v>12</v>
      </c>
      <c r="M35" s="250">
        <v>10</v>
      </c>
      <c r="N35" s="251"/>
      <c r="O35" s="255" t="s">
        <v>1711</v>
      </c>
      <c r="P35" s="38" t="s">
        <v>20</v>
      </c>
      <c r="Q35" s="251"/>
      <c r="R35" s="251"/>
      <c r="S35" s="253">
        <v>200</v>
      </c>
      <c r="T35" s="253">
        <f t="shared" ref="T35" si="23">L35*S35</f>
        <v>2400</v>
      </c>
      <c r="U35" s="143">
        <v>0</v>
      </c>
      <c r="V35" s="154">
        <f>U35*T35</f>
        <v>0</v>
      </c>
      <c r="W35" s="154">
        <f t="shared" si="20"/>
        <v>0</v>
      </c>
      <c r="X35" s="155">
        <f t="shared" si="21"/>
        <v>0</v>
      </c>
      <c r="Y35" s="155">
        <f t="shared" si="22"/>
        <v>0</v>
      </c>
      <c r="Z35" s="211">
        <v>0</v>
      </c>
      <c r="AA35">
        <f>Z35/List2!L35</f>
        <v>0</v>
      </c>
    </row>
    <row r="36" spans="1:27" ht="75.75">
      <c r="A36" s="141" t="s">
        <v>74</v>
      </c>
      <c r="B36" s="141" t="s">
        <v>1201</v>
      </c>
      <c r="C36" s="142" t="s">
        <v>1190</v>
      </c>
      <c r="D36" s="42" t="s">
        <v>75</v>
      </c>
      <c r="E36" s="33" t="s">
        <v>76</v>
      </c>
      <c r="F36" s="33">
        <v>1</v>
      </c>
      <c r="G36" s="33" t="s">
        <v>19</v>
      </c>
      <c r="H36" s="33" t="s">
        <v>1443</v>
      </c>
      <c r="I36" s="33" t="s">
        <v>1585</v>
      </c>
      <c r="J36" s="33">
        <v>11</v>
      </c>
      <c r="K36" s="33">
        <v>1.6E-2</v>
      </c>
      <c r="L36" s="33">
        <v>10</v>
      </c>
      <c r="M36" s="33">
        <v>210</v>
      </c>
      <c r="N36" s="33" t="s">
        <v>77</v>
      </c>
      <c r="O36" s="37" t="s">
        <v>78</v>
      </c>
      <c r="P36" s="245" t="s">
        <v>27</v>
      </c>
      <c r="Q36" s="34">
        <v>279.87</v>
      </c>
      <c r="R36" s="35">
        <f t="shared" si="18"/>
        <v>2798.7</v>
      </c>
      <c r="S36" s="36">
        <f t="shared" si="19"/>
        <v>279.87</v>
      </c>
      <c r="T36" s="36">
        <f t="shared" si="19"/>
        <v>2798.7</v>
      </c>
      <c r="U36" s="143">
        <v>0</v>
      </c>
      <c r="V36" s="144">
        <f t="shared" ref="V36:V44" si="24">T36*U36</f>
        <v>0</v>
      </c>
      <c r="W36" s="144">
        <f t="shared" si="20"/>
        <v>0</v>
      </c>
      <c r="X36" s="145">
        <f t="shared" si="21"/>
        <v>0</v>
      </c>
      <c r="Y36" s="145">
        <f t="shared" si="22"/>
        <v>0</v>
      </c>
      <c r="Z36" s="211">
        <v>999</v>
      </c>
      <c r="AA36">
        <f>Z36/List2!L36</f>
        <v>99.9</v>
      </c>
    </row>
    <row r="37" spans="1:27" ht="30.75">
      <c r="A37" s="141" t="s">
        <v>1370</v>
      </c>
      <c r="B37" s="141" t="s">
        <v>1369</v>
      </c>
      <c r="C37" s="142" t="s">
        <v>1190</v>
      </c>
      <c r="D37" s="42" t="s">
        <v>1371</v>
      </c>
      <c r="E37" s="33" t="s">
        <v>76</v>
      </c>
      <c r="F37" s="33">
        <v>1</v>
      </c>
      <c r="G37" s="33" t="s">
        <v>19</v>
      </c>
      <c r="H37" s="33" t="s">
        <v>1236</v>
      </c>
      <c r="I37" s="33" t="s">
        <v>1586</v>
      </c>
      <c r="J37" s="33">
        <v>10</v>
      </c>
      <c r="K37" s="33">
        <v>2.1000000000000001E-2</v>
      </c>
      <c r="L37" s="33">
        <v>48</v>
      </c>
      <c r="M37" s="33">
        <v>54</v>
      </c>
      <c r="N37" s="33" t="s">
        <v>1386</v>
      </c>
      <c r="O37" s="37" t="s">
        <v>1387</v>
      </c>
      <c r="P37" s="247" t="s">
        <v>20</v>
      </c>
      <c r="Q37" s="34">
        <v>103.52</v>
      </c>
      <c r="R37" s="35">
        <f>Q37*L37</f>
        <v>4968.96</v>
      </c>
      <c r="S37" s="36">
        <f t="shared" si="19"/>
        <v>103.52</v>
      </c>
      <c r="T37" s="36">
        <f t="shared" si="19"/>
        <v>4968.96</v>
      </c>
      <c r="U37" s="143">
        <v>0</v>
      </c>
      <c r="V37" s="144">
        <f t="shared" si="24"/>
        <v>0</v>
      </c>
      <c r="W37" s="144">
        <f t="shared" si="20"/>
        <v>0</v>
      </c>
      <c r="X37" s="145">
        <f t="shared" si="21"/>
        <v>0</v>
      </c>
      <c r="Y37" s="145">
        <f t="shared" si="22"/>
        <v>0</v>
      </c>
      <c r="Z37" s="211">
        <v>0</v>
      </c>
      <c r="AA37">
        <f>Z37/List2!L37</f>
        <v>0</v>
      </c>
    </row>
    <row r="38" spans="1:27" ht="30.75">
      <c r="A38" s="141" t="s">
        <v>1372</v>
      </c>
      <c r="B38" s="141" t="s">
        <v>1373</v>
      </c>
      <c r="C38" s="142" t="s">
        <v>1190</v>
      </c>
      <c r="D38" s="42" t="s">
        <v>1371</v>
      </c>
      <c r="E38" s="33" t="s">
        <v>76</v>
      </c>
      <c r="F38" s="33">
        <v>1</v>
      </c>
      <c r="G38" s="33" t="s">
        <v>19</v>
      </c>
      <c r="H38" s="33" t="s">
        <v>1236</v>
      </c>
      <c r="I38" s="33" t="s">
        <v>1586</v>
      </c>
      <c r="J38" s="33">
        <v>10</v>
      </c>
      <c r="K38" s="33">
        <v>2.1000000000000001E-2</v>
      </c>
      <c r="L38" s="33">
        <v>48</v>
      </c>
      <c r="M38" s="33">
        <v>54</v>
      </c>
      <c r="N38" s="33" t="s">
        <v>1386</v>
      </c>
      <c r="O38" s="37" t="s">
        <v>1388</v>
      </c>
      <c r="P38" s="247" t="s">
        <v>20</v>
      </c>
      <c r="Q38" s="34">
        <v>78.930000000000007</v>
      </c>
      <c r="R38" s="35">
        <f t="shared" si="18"/>
        <v>3788.6400000000003</v>
      </c>
      <c r="S38" s="36">
        <f t="shared" si="19"/>
        <v>78.930000000000007</v>
      </c>
      <c r="T38" s="36">
        <f t="shared" si="19"/>
        <v>3788.6400000000003</v>
      </c>
      <c r="U38" s="143">
        <v>0</v>
      </c>
      <c r="V38" s="144">
        <f t="shared" si="24"/>
        <v>0</v>
      </c>
      <c r="W38" s="144">
        <f t="shared" si="20"/>
        <v>0</v>
      </c>
      <c r="X38" s="145">
        <f t="shared" si="21"/>
        <v>0</v>
      </c>
      <c r="Y38" s="145">
        <f t="shared" si="22"/>
        <v>0</v>
      </c>
      <c r="Z38" s="211">
        <v>0</v>
      </c>
      <c r="AA38">
        <f>Z38/List2!L38</f>
        <v>0</v>
      </c>
    </row>
    <row r="39" spans="1:27" ht="30.75">
      <c r="A39" s="141" t="s">
        <v>1374</v>
      </c>
      <c r="B39" s="141" t="s">
        <v>1375</v>
      </c>
      <c r="C39" s="142" t="s">
        <v>1190</v>
      </c>
      <c r="D39" s="42" t="s">
        <v>1371</v>
      </c>
      <c r="E39" s="33" t="s">
        <v>76</v>
      </c>
      <c r="F39" s="33">
        <v>1</v>
      </c>
      <c r="G39" s="33" t="s">
        <v>19</v>
      </c>
      <c r="H39" s="33" t="s">
        <v>1236</v>
      </c>
      <c r="I39" s="33" t="s">
        <v>1586</v>
      </c>
      <c r="J39" s="33">
        <v>10</v>
      </c>
      <c r="K39" s="33">
        <v>2.1000000000000001E-2</v>
      </c>
      <c r="L39" s="33">
        <v>48</v>
      </c>
      <c r="M39" s="33">
        <v>54</v>
      </c>
      <c r="N39" s="33" t="s">
        <v>1386</v>
      </c>
      <c r="O39" s="37" t="s">
        <v>1389</v>
      </c>
      <c r="P39" s="247" t="s">
        <v>20</v>
      </c>
      <c r="Q39" s="34">
        <v>78.930000000000007</v>
      </c>
      <c r="R39" s="35">
        <f t="shared" si="18"/>
        <v>3788.6400000000003</v>
      </c>
      <c r="S39" s="36">
        <f t="shared" si="19"/>
        <v>78.930000000000007</v>
      </c>
      <c r="T39" s="36">
        <f t="shared" si="19"/>
        <v>3788.6400000000003</v>
      </c>
      <c r="U39" s="143">
        <v>0</v>
      </c>
      <c r="V39" s="144">
        <f t="shared" si="24"/>
        <v>0</v>
      </c>
      <c r="W39" s="144">
        <f t="shared" si="20"/>
        <v>0</v>
      </c>
      <c r="X39" s="145">
        <f t="shared" si="21"/>
        <v>0</v>
      </c>
      <c r="Y39" s="145">
        <f t="shared" si="22"/>
        <v>0</v>
      </c>
      <c r="Z39" s="211">
        <v>0</v>
      </c>
      <c r="AA39">
        <f>Z39/List2!L39</f>
        <v>0</v>
      </c>
    </row>
    <row r="40" spans="1:27" ht="18.75">
      <c r="A40" s="141" t="s">
        <v>1376</v>
      </c>
      <c r="B40" s="141" t="s">
        <v>1377</v>
      </c>
      <c r="C40" s="142" t="s">
        <v>1190</v>
      </c>
      <c r="D40" s="42" t="s">
        <v>1371</v>
      </c>
      <c r="E40" s="33" t="s">
        <v>76</v>
      </c>
      <c r="F40" s="33">
        <v>1</v>
      </c>
      <c r="G40" s="33" t="s">
        <v>19</v>
      </c>
      <c r="H40" s="33" t="s">
        <v>1236</v>
      </c>
      <c r="I40" s="33" t="s">
        <v>1586</v>
      </c>
      <c r="J40" s="33">
        <v>10</v>
      </c>
      <c r="K40" s="33">
        <v>2.1000000000000001E-2</v>
      </c>
      <c r="L40" s="33">
        <v>48</v>
      </c>
      <c r="M40" s="33">
        <v>54</v>
      </c>
      <c r="N40" s="33" t="s">
        <v>1386</v>
      </c>
      <c r="O40" s="37" t="s">
        <v>1390</v>
      </c>
      <c r="P40" s="247" t="s">
        <v>20</v>
      </c>
      <c r="Q40" s="34">
        <v>78.930000000000007</v>
      </c>
      <c r="R40" s="35">
        <f t="shared" si="18"/>
        <v>3788.6400000000003</v>
      </c>
      <c r="S40" s="36">
        <f t="shared" si="19"/>
        <v>78.930000000000007</v>
      </c>
      <c r="T40" s="36">
        <f t="shared" si="19"/>
        <v>3788.6400000000003</v>
      </c>
      <c r="U40" s="143">
        <v>0</v>
      </c>
      <c r="V40" s="144">
        <f t="shared" si="24"/>
        <v>0</v>
      </c>
      <c r="W40" s="144">
        <f t="shared" si="20"/>
        <v>0</v>
      </c>
      <c r="X40" s="145">
        <f t="shared" si="21"/>
        <v>0</v>
      </c>
      <c r="Y40" s="145">
        <f t="shared" si="22"/>
        <v>0</v>
      </c>
      <c r="Z40" s="211">
        <v>0</v>
      </c>
      <c r="AA40">
        <f>Z40/List2!L40</f>
        <v>0</v>
      </c>
    </row>
    <row r="41" spans="1:27" ht="30.75">
      <c r="A41" s="141" t="s">
        <v>1378</v>
      </c>
      <c r="B41" s="141" t="s">
        <v>1379</v>
      </c>
      <c r="C41" s="142" t="s">
        <v>1190</v>
      </c>
      <c r="D41" s="42" t="s">
        <v>1371</v>
      </c>
      <c r="E41" s="33" t="s">
        <v>76</v>
      </c>
      <c r="F41" s="33">
        <v>1</v>
      </c>
      <c r="G41" s="33" t="s">
        <v>19</v>
      </c>
      <c r="H41" s="33" t="s">
        <v>1236</v>
      </c>
      <c r="I41" s="33" t="s">
        <v>1586</v>
      </c>
      <c r="J41" s="33">
        <v>10</v>
      </c>
      <c r="K41" s="33">
        <v>2.1000000000000001E-2</v>
      </c>
      <c r="L41" s="33">
        <v>48</v>
      </c>
      <c r="M41" s="33">
        <v>54</v>
      </c>
      <c r="N41" s="33" t="s">
        <v>1386</v>
      </c>
      <c r="O41" s="37" t="s">
        <v>1391</v>
      </c>
      <c r="P41" s="247" t="s">
        <v>20</v>
      </c>
      <c r="Q41" s="34">
        <v>78.930000000000007</v>
      </c>
      <c r="R41" s="35">
        <f t="shared" si="18"/>
        <v>3788.6400000000003</v>
      </c>
      <c r="S41" s="36">
        <f t="shared" si="19"/>
        <v>78.930000000000007</v>
      </c>
      <c r="T41" s="36">
        <f t="shared" si="19"/>
        <v>3788.6400000000003</v>
      </c>
      <c r="U41" s="143">
        <v>0</v>
      </c>
      <c r="V41" s="144">
        <f t="shared" si="24"/>
        <v>0</v>
      </c>
      <c r="W41" s="144">
        <f t="shared" si="20"/>
        <v>0</v>
      </c>
      <c r="X41" s="145">
        <f t="shared" si="21"/>
        <v>0</v>
      </c>
      <c r="Y41" s="145">
        <f t="shared" si="22"/>
        <v>0</v>
      </c>
      <c r="Z41" s="211">
        <v>0</v>
      </c>
      <c r="AA41">
        <f>Z41/List2!L41</f>
        <v>0</v>
      </c>
    </row>
    <row r="42" spans="1:27" ht="30.75">
      <c r="A42" s="141" t="s">
        <v>1380</v>
      </c>
      <c r="B42" s="141" t="s">
        <v>1381</v>
      </c>
      <c r="C42" s="142" t="s">
        <v>1190</v>
      </c>
      <c r="D42" s="42" t="s">
        <v>1371</v>
      </c>
      <c r="E42" s="33" t="s">
        <v>76</v>
      </c>
      <c r="F42" s="33">
        <v>1</v>
      </c>
      <c r="G42" s="33" t="s">
        <v>19</v>
      </c>
      <c r="H42" s="33" t="s">
        <v>1236</v>
      </c>
      <c r="I42" s="33" t="s">
        <v>1586</v>
      </c>
      <c r="J42" s="33">
        <v>10</v>
      </c>
      <c r="K42" s="33">
        <v>2.1000000000000001E-2</v>
      </c>
      <c r="L42" s="33">
        <v>48</v>
      </c>
      <c r="M42" s="33">
        <v>54</v>
      </c>
      <c r="N42" s="33" t="s">
        <v>1386</v>
      </c>
      <c r="O42" s="37" t="s">
        <v>1392</v>
      </c>
      <c r="P42" s="247" t="s">
        <v>20</v>
      </c>
      <c r="Q42" s="34">
        <v>78.930000000000007</v>
      </c>
      <c r="R42" s="35">
        <f t="shared" si="18"/>
        <v>3788.6400000000003</v>
      </c>
      <c r="S42" s="36">
        <f t="shared" si="19"/>
        <v>78.930000000000007</v>
      </c>
      <c r="T42" s="36">
        <f t="shared" si="19"/>
        <v>3788.6400000000003</v>
      </c>
      <c r="U42" s="143">
        <v>0</v>
      </c>
      <c r="V42" s="144">
        <f t="shared" si="24"/>
        <v>0</v>
      </c>
      <c r="W42" s="144">
        <f t="shared" si="20"/>
        <v>0</v>
      </c>
      <c r="X42" s="145">
        <f t="shared" si="21"/>
        <v>0</v>
      </c>
      <c r="Y42" s="145">
        <f t="shared" si="22"/>
        <v>0</v>
      </c>
      <c r="Z42" s="211">
        <v>0</v>
      </c>
      <c r="AA42">
        <f>Z42/List2!L42</f>
        <v>0</v>
      </c>
    </row>
    <row r="43" spans="1:27" ht="30.75">
      <c r="A43" s="141" t="s">
        <v>1382</v>
      </c>
      <c r="B43" s="168" t="s">
        <v>1383</v>
      </c>
      <c r="C43" s="142" t="s">
        <v>1190</v>
      </c>
      <c r="D43" s="42" t="s">
        <v>1371</v>
      </c>
      <c r="E43" s="33" t="s">
        <v>76</v>
      </c>
      <c r="F43" s="33">
        <v>1</v>
      </c>
      <c r="G43" s="33" t="s">
        <v>19</v>
      </c>
      <c r="H43" s="33" t="s">
        <v>1236</v>
      </c>
      <c r="I43" s="33" t="s">
        <v>1586</v>
      </c>
      <c r="J43" s="33">
        <v>10</v>
      </c>
      <c r="K43" s="33">
        <v>2.1000000000000001E-2</v>
      </c>
      <c r="L43" s="33">
        <v>48</v>
      </c>
      <c r="M43" s="33">
        <v>54</v>
      </c>
      <c r="N43" s="33" t="s">
        <v>1386</v>
      </c>
      <c r="O43" s="37" t="s">
        <v>1393</v>
      </c>
      <c r="P43" s="247" t="s">
        <v>20</v>
      </c>
      <c r="Q43" s="34">
        <v>78.930000000000007</v>
      </c>
      <c r="R43" s="35">
        <f t="shared" si="18"/>
        <v>3788.6400000000003</v>
      </c>
      <c r="S43" s="36">
        <f t="shared" si="19"/>
        <v>78.930000000000007</v>
      </c>
      <c r="T43" s="36">
        <f t="shared" si="19"/>
        <v>3788.6400000000003</v>
      </c>
      <c r="U43" s="143">
        <v>0</v>
      </c>
      <c r="V43" s="144">
        <f t="shared" si="24"/>
        <v>0</v>
      </c>
      <c r="W43" s="144">
        <f t="shared" si="20"/>
        <v>0</v>
      </c>
      <c r="X43" s="145">
        <f t="shared" si="21"/>
        <v>0</v>
      </c>
      <c r="Y43" s="145">
        <f t="shared" si="22"/>
        <v>0</v>
      </c>
      <c r="Z43" s="211">
        <v>0</v>
      </c>
      <c r="AA43">
        <f>Z43/List2!L43</f>
        <v>0</v>
      </c>
    </row>
    <row r="44" spans="1:27" ht="30.75">
      <c r="A44" s="141" t="s">
        <v>1384</v>
      </c>
      <c r="B44" s="168" t="s">
        <v>1385</v>
      </c>
      <c r="C44" s="142" t="s">
        <v>1190</v>
      </c>
      <c r="D44" s="42" t="s">
        <v>1371</v>
      </c>
      <c r="E44" s="33" t="s">
        <v>76</v>
      </c>
      <c r="F44" s="33">
        <v>1</v>
      </c>
      <c r="G44" s="33" t="s">
        <v>19</v>
      </c>
      <c r="H44" s="33" t="s">
        <v>1236</v>
      </c>
      <c r="I44" s="33" t="s">
        <v>1586</v>
      </c>
      <c r="J44" s="33">
        <v>10</v>
      </c>
      <c r="K44" s="33">
        <v>2.1000000000000001E-2</v>
      </c>
      <c r="L44" s="33">
        <v>48</v>
      </c>
      <c r="M44" s="33">
        <v>84</v>
      </c>
      <c r="N44" s="33" t="s">
        <v>1386</v>
      </c>
      <c r="O44" s="37" t="s">
        <v>1394</v>
      </c>
      <c r="P44" s="247" t="s">
        <v>20</v>
      </c>
      <c r="Q44" s="34">
        <v>78.930000000000007</v>
      </c>
      <c r="R44" s="35">
        <f t="shared" si="18"/>
        <v>3788.6400000000003</v>
      </c>
      <c r="S44" s="36">
        <f t="shared" si="19"/>
        <v>78.930000000000007</v>
      </c>
      <c r="T44" s="36">
        <f t="shared" si="19"/>
        <v>3788.6400000000003</v>
      </c>
      <c r="U44" s="143">
        <v>0</v>
      </c>
      <c r="V44" s="144">
        <f t="shared" si="24"/>
        <v>0</v>
      </c>
      <c r="W44" s="144">
        <f t="shared" si="20"/>
        <v>0</v>
      </c>
      <c r="X44" s="145">
        <f t="shared" si="21"/>
        <v>0</v>
      </c>
      <c r="Y44" s="145">
        <f t="shared" si="22"/>
        <v>0</v>
      </c>
      <c r="Z44" s="211">
        <v>0</v>
      </c>
      <c r="AA44">
        <f>Z44/List2!L44</f>
        <v>0</v>
      </c>
    </row>
    <row r="45" spans="1:27" ht="18.75">
      <c r="A45" s="158" t="s">
        <v>79</v>
      </c>
      <c r="B45" s="158"/>
      <c r="C45" s="159"/>
      <c r="D45" s="31"/>
      <c r="E45" s="31"/>
      <c r="F45" s="31"/>
      <c r="G45" s="31"/>
      <c r="H45" s="31"/>
      <c r="I45" s="31"/>
      <c r="J45" s="31"/>
      <c r="K45" s="31"/>
      <c r="L45" s="31"/>
      <c r="M45" s="31"/>
      <c r="N45" s="31"/>
      <c r="O45" s="30"/>
      <c r="P45" s="31"/>
      <c r="Q45" s="45"/>
      <c r="R45" s="45"/>
      <c r="S45" s="44"/>
      <c r="T45" s="44"/>
      <c r="U45" s="7"/>
      <c r="V45" s="7"/>
      <c r="W45" s="7"/>
      <c r="X45" s="7"/>
      <c r="Y45" s="7"/>
      <c r="Z45" s="219"/>
      <c r="AA45" t="e">
        <f>Z45/List2!L45</f>
        <v>#DIV/0!</v>
      </c>
    </row>
    <row r="46" spans="1:27" ht="30.75">
      <c r="A46" s="141" t="s">
        <v>80</v>
      </c>
      <c r="B46" s="141" t="s">
        <v>1335</v>
      </c>
      <c r="C46" s="142" t="s">
        <v>1190</v>
      </c>
      <c r="D46" s="33" t="s">
        <v>81</v>
      </c>
      <c r="E46" s="33" t="s">
        <v>25</v>
      </c>
      <c r="F46" s="33">
        <v>1</v>
      </c>
      <c r="G46" s="33" t="s">
        <v>19</v>
      </c>
      <c r="H46" s="33" t="s">
        <v>1592</v>
      </c>
      <c r="I46" s="33" t="s">
        <v>1593</v>
      </c>
      <c r="J46" s="33">
        <v>11</v>
      </c>
      <c r="K46" s="33">
        <v>3.4000000000000002E-2</v>
      </c>
      <c r="L46" s="33">
        <v>48</v>
      </c>
      <c r="M46" s="33">
        <v>61</v>
      </c>
      <c r="N46" s="33" t="s">
        <v>82</v>
      </c>
      <c r="O46" s="37" t="s">
        <v>83</v>
      </c>
      <c r="P46" s="245" t="s">
        <v>27</v>
      </c>
      <c r="Q46" s="34">
        <v>86.73</v>
      </c>
      <c r="R46" s="35">
        <f t="shared" ref="R46:R56" si="25">Q46*L46</f>
        <v>4163.04</v>
      </c>
      <c r="S46" s="36">
        <f t="shared" ref="S46:T56" si="26">Q46*(1-$C$13)</f>
        <v>86.73</v>
      </c>
      <c r="T46" s="36">
        <f t="shared" si="26"/>
        <v>4163.04</v>
      </c>
      <c r="U46" s="143">
        <v>0</v>
      </c>
      <c r="V46" s="144">
        <f t="shared" ref="V46:V52" si="27">T46*U46</f>
        <v>0</v>
      </c>
      <c r="W46" s="144">
        <f t="shared" ref="W46:W52" si="28">U46*T46</f>
        <v>0</v>
      </c>
      <c r="X46" s="145">
        <f t="shared" ref="X46:X52" si="29">J46*U46</f>
        <v>0</v>
      </c>
      <c r="Y46" s="145">
        <f t="shared" ref="Y46:Y52" si="30">U46*K46</f>
        <v>0</v>
      </c>
      <c r="Z46" s="211">
        <v>2884</v>
      </c>
      <c r="AA46">
        <f>Z46/List2!L46</f>
        <v>60.083333333333336</v>
      </c>
    </row>
    <row r="47" spans="1:27" ht="285.75">
      <c r="A47" s="141" t="s">
        <v>84</v>
      </c>
      <c r="B47" s="141" t="s">
        <v>85</v>
      </c>
      <c r="C47" s="142" t="s">
        <v>1190</v>
      </c>
      <c r="D47" s="33" t="s">
        <v>86</v>
      </c>
      <c r="E47" s="33" t="s">
        <v>18</v>
      </c>
      <c r="F47" s="33">
        <v>1</v>
      </c>
      <c r="G47" s="33" t="s">
        <v>19</v>
      </c>
      <c r="H47" s="33" t="s">
        <v>1587</v>
      </c>
      <c r="I47" s="33" t="s">
        <v>1588</v>
      </c>
      <c r="J47" s="33">
        <v>9</v>
      </c>
      <c r="K47" s="33">
        <v>0.03</v>
      </c>
      <c r="L47" s="33">
        <v>10</v>
      </c>
      <c r="M47" s="33">
        <v>140</v>
      </c>
      <c r="N47" s="33" t="s">
        <v>87</v>
      </c>
      <c r="O47" s="37" t="s">
        <v>88</v>
      </c>
      <c r="P47" s="247" t="s">
        <v>27</v>
      </c>
      <c r="Q47" s="34">
        <v>273.76</v>
      </c>
      <c r="R47" s="35">
        <f t="shared" si="25"/>
        <v>2737.6</v>
      </c>
      <c r="S47" s="36">
        <f t="shared" si="26"/>
        <v>273.76</v>
      </c>
      <c r="T47" s="36">
        <f t="shared" si="26"/>
        <v>2737.6</v>
      </c>
      <c r="U47" s="143">
        <v>0</v>
      </c>
      <c r="V47" s="144">
        <f t="shared" si="27"/>
        <v>0</v>
      </c>
      <c r="W47" s="144">
        <f t="shared" si="28"/>
        <v>0</v>
      </c>
      <c r="X47" s="145">
        <f t="shared" si="29"/>
        <v>0</v>
      </c>
      <c r="Y47" s="145">
        <f t="shared" si="30"/>
        <v>0</v>
      </c>
      <c r="Z47" s="211">
        <v>356</v>
      </c>
      <c r="AA47">
        <f>Z47/List2!L47</f>
        <v>35.6</v>
      </c>
    </row>
    <row r="48" spans="1:27" ht="30.75">
      <c r="A48" s="141" t="s">
        <v>89</v>
      </c>
      <c r="B48" s="141" t="s">
        <v>90</v>
      </c>
      <c r="C48" s="148"/>
      <c r="D48" s="33" t="s">
        <v>91</v>
      </c>
      <c r="E48" s="33" t="s">
        <v>18</v>
      </c>
      <c r="F48" s="33">
        <v>1</v>
      </c>
      <c r="G48" s="33" t="s">
        <v>19</v>
      </c>
      <c r="H48" s="33" t="s">
        <v>92</v>
      </c>
      <c r="I48" s="33"/>
      <c r="J48" s="33">
        <v>29</v>
      </c>
      <c r="K48" s="33">
        <v>7.6899999999999996E-2</v>
      </c>
      <c r="L48" s="33">
        <v>15</v>
      </c>
      <c r="M48" s="33">
        <v>61</v>
      </c>
      <c r="N48" s="33" t="s">
        <v>77</v>
      </c>
      <c r="O48" s="37" t="s">
        <v>83</v>
      </c>
      <c r="P48" s="38" t="s">
        <v>20</v>
      </c>
      <c r="Q48" s="34">
        <v>296.69</v>
      </c>
      <c r="R48" s="35">
        <f t="shared" si="25"/>
        <v>4450.3500000000004</v>
      </c>
      <c r="S48" s="36">
        <f t="shared" si="26"/>
        <v>296.69</v>
      </c>
      <c r="T48" s="36">
        <f t="shared" si="26"/>
        <v>4450.3500000000004</v>
      </c>
      <c r="U48" s="143">
        <v>0</v>
      </c>
      <c r="V48" s="144">
        <f t="shared" si="27"/>
        <v>0</v>
      </c>
      <c r="W48" s="144">
        <f t="shared" si="28"/>
        <v>0</v>
      </c>
      <c r="X48" s="145">
        <f t="shared" si="29"/>
        <v>0</v>
      </c>
      <c r="Y48" s="145">
        <f t="shared" si="30"/>
        <v>0</v>
      </c>
      <c r="Z48" s="211"/>
      <c r="AA48">
        <f>Z48/List2!L48</f>
        <v>0</v>
      </c>
    </row>
    <row r="49" spans="1:27" ht="45.75">
      <c r="A49" s="141" t="s">
        <v>96</v>
      </c>
      <c r="B49" s="141" t="s">
        <v>1564</v>
      </c>
      <c r="C49" s="142" t="s">
        <v>1190</v>
      </c>
      <c r="D49" s="33" t="s">
        <v>114</v>
      </c>
      <c r="E49" s="33" t="s">
        <v>18</v>
      </c>
      <c r="F49" s="33">
        <v>1</v>
      </c>
      <c r="G49" s="33" t="s">
        <v>19</v>
      </c>
      <c r="H49" s="33" t="s">
        <v>1444</v>
      </c>
      <c r="I49" s="33" t="s">
        <v>1595</v>
      </c>
      <c r="J49" s="33">
        <v>11.3</v>
      </c>
      <c r="K49" s="33">
        <v>0.03</v>
      </c>
      <c r="L49" s="33">
        <v>48</v>
      </c>
      <c r="M49" s="33">
        <v>78</v>
      </c>
      <c r="N49" s="33" t="s">
        <v>1558</v>
      </c>
      <c r="O49" s="37" t="s">
        <v>1681</v>
      </c>
      <c r="P49" s="245" t="s">
        <v>27</v>
      </c>
      <c r="Q49" s="34">
        <v>80.1404</v>
      </c>
      <c r="R49" s="35">
        <f t="shared" si="25"/>
        <v>3846.7392</v>
      </c>
      <c r="S49" s="36">
        <f t="shared" si="26"/>
        <v>80.1404</v>
      </c>
      <c r="T49" s="36">
        <f t="shared" si="26"/>
        <v>3846.7392</v>
      </c>
      <c r="U49" s="143">
        <v>0</v>
      </c>
      <c r="V49" s="144">
        <f t="shared" si="27"/>
        <v>0</v>
      </c>
      <c r="W49" s="144">
        <f t="shared" si="28"/>
        <v>0</v>
      </c>
      <c r="X49" s="145">
        <f t="shared" si="29"/>
        <v>0</v>
      </c>
      <c r="Y49" s="145">
        <f t="shared" si="30"/>
        <v>0</v>
      </c>
      <c r="Z49" s="211">
        <v>3456</v>
      </c>
      <c r="AA49">
        <f>Z49/List2!L49</f>
        <v>72</v>
      </c>
    </row>
    <row r="50" spans="1:27" ht="18.75">
      <c r="A50" s="141" t="s">
        <v>97</v>
      </c>
      <c r="B50" s="141" t="s">
        <v>1565</v>
      </c>
      <c r="C50" s="142" t="s">
        <v>1190</v>
      </c>
      <c r="D50" s="42" t="s">
        <v>1566</v>
      </c>
      <c r="E50" s="33" t="s">
        <v>18</v>
      </c>
      <c r="F50" s="33">
        <v>1</v>
      </c>
      <c r="G50" s="33" t="s">
        <v>19</v>
      </c>
      <c r="H50" s="33" t="s">
        <v>1444</v>
      </c>
      <c r="I50" s="33" t="s">
        <v>1596</v>
      </c>
      <c r="J50" s="33">
        <v>8.1999999999999993</v>
      </c>
      <c r="K50" s="33">
        <v>0.05</v>
      </c>
      <c r="L50" s="33">
        <v>24</v>
      </c>
      <c r="M50" s="33">
        <v>72</v>
      </c>
      <c r="N50" s="33" t="s">
        <v>1558</v>
      </c>
      <c r="O50" s="37"/>
      <c r="P50" s="245" t="s">
        <v>27</v>
      </c>
      <c r="Q50" s="34">
        <v>122.65900000000001</v>
      </c>
      <c r="R50" s="35">
        <f t="shared" si="25"/>
        <v>2943.8160000000003</v>
      </c>
      <c r="S50" s="36">
        <f t="shared" si="26"/>
        <v>122.65900000000001</v>
      </c>
      <c r="T50" s="36">
        <f t="shared" si="26"/>
        <v>2943.8160000000003</v>
      </c>
      <c r="U50" s="143">
        <v>0</v>
      </c>
      <c r="V50" s="144">
        <f t="shared" si="27"/>
        <v>0</v>
      </c>
      <c r="W50" s="144">
        <f t="shared" si="28"/>
        <v>0</v>
      </c>
      <c r="X50" s="145">
        <f t="shared" si="29"/>
        <v>0</v>
      </c>
      <c r="Y50" s="145">
        <f t="shared" si="30"/>
        <v>0</v>
      </c>
      <c r="Z50" s="211">
        <v>1356</v>
      </c>
      <c r="AA50">
        <f>Z50/List2!L50</f>
        <v>56.5</v>
      </c>
    </row>
    <row r="51" spans="1:27" ht="210.75">
      <c r="A51" s="141" t="s">
        <v>93</v>
      </c>
      <c r="B51" s="141" t="s">
        <v>1712</v>
      </c>
      <c r="C51" s="142" t="s">
        <v>1190</v>
      </c>
      <c r="D51" s="42" t="s">
        <v>1302</v>
      </c>
      <c r="E51" s="33" t="s">
        <v>18</v>
      </c>
      <c r="F51" s="33">
        <v>1</v>
      </c>
      <c r="G51" s="33" t="s">
        <v>19</v>
      </c>
      <c r="H51" s="33" t="s">
        <v>1444</v>
      </c>
      <c r="I51" s="33" t="s">
        <v>1589</v>
      </c>
      <c r="J51" s="33">
        <v>12</v>
      </c>
      <c r="K51" s="33">
        <v>4.4999999999999998E-2</v>
      </c>
      <c r="L51" s="33">
        <v>8</v>
      </c>
      <c r="M51" s="33">
        <v>180</v>
      </c>
      <c r="N51" s="33" t="s">
        <v>73</v>
      </c>
      <c r="O51" s="37" t="s">
        <v>95</v>
      </c>
      <c r="P51" s="247" t="s">
        <v>27</v>
      </c>
      <c r="Q51" s="34">
        <v>605.92999999999995</v>
      </c>
      <c r="R51" s="35">
        <f t="shared" si="25"/>
        <v>4847.4399999999996</v>
      </c>
      <c r="S51" s="36">
        <f t="shared" si="26"/>
        <v>605.92999999999995</v>
      </c>
      <c r="T51" s="36">
        <f t="shared" si="26"/>
        <v>4847.4399999999996</v>
      </c>
      <c r="U51" s="143">
        <v>0</v>
      </c>
      <c r="V51" s="144">
        <f t="shared" si="27"/>
        <v>0</v>
      </c>
      <c r="W51" s="144">
        <f t="shared" si="28"/>
        <v>0</v>
      </c>
      <c r="X51" s="145">
        <f t="shared" si="29"/>
        <v>0</v>
      </c>
      <c r="Y51" s="145">
        <f t="shared" si="30"/>
        <v>0</v>
      </c>
      <c r="Z51" s="211">
        <v>458</v>
      </c>
      <c r="AA51">
        <f>Z51/List2!L51</f>
        <v>57.25</v>
      </c>
    </row>
    <row r="52" spans="1:27" ht="18.75">
      <c r="A52" s="141" t="s">
        <v>1568</v>
      </c>
      <c r="B52" s="141" t="s">
        <v>1563</v>
      </c>
      <c r="C52" s="142" t="s">
        <v>1190</v>
      </c>
      <c r="D52" s="42" t="s">
        <v>36</v>
      </c>
      <c r="E52" s="33" t="s">
        <v>18</v>
      </c>
      <c r="F52" s="33">
        <v>1</v>
      </c>
      <c r="G52" s="33" t="s">
        <v>19</v>
      </c>
      <c r="H52" s="33" t="s">
        <v>1575</v>
      </c>
      <c r="I52" s="33" t="s">
        <v>1591</v>
      </c>
      <c r="J52" s="33">
        <v>8.6</v>
      </c>
      <c r="K52" s="33">
        <v>0.05</v>
      </c>
      <c r="L52" s="33">
        <v>36</v>
      </c>
      <c r="M52" s="33">
        <v>150</v>
      </c>
      <c r="N52" s="33" t="s">
        <v>1567</v>
      </c>
      <c r="O52" s="37"/>
      <c r="P52" s="261" t="s">
        <v>1802</v>
      </c>
      <c r="Q52" s="34">
        <v>126.89</v>
      </c>
      <c r="R52" s="35">
        <f t="shared" si="25"/>
        <v>4568.04</v>
      </c>
      <c r="S52" s="36">
        <f t="shared" si="26"/>
        <v>126.89</v>
      </c>
      <c r="T52" s="36">
        <f t="shared" si="26"/>
        <v>4568.04</v>
      </c>
      <c r="U52" s="143">
        <v>0</v>
      </c>
      <c r="V52" s="144">
        <f t="shared" si="27"/>
        <v>0</v>
      </c>
      <c r="W52" s="144">
        <f t="shared" si="28"/>
        <v>0</v>
      </c>
      <c r="X52" s="145">
        <f t="shared" si="29"/>
        <v>0</v>
      </c>
      <c r="Y52" s="145">
        <f t="shared" si="30"/>
        <v>0</v>
      </c>
      <c r="Z52" s="211">
        <v>1794</v>
      </c>
      <c r="AA52">
        <f>Z52/List2!L52</f>
        <v>49.833333333333336</v>
      </c>
    </row>
    <row r="53" spans="1:27" ht="18.75">
      <c r="A53" s="158" t="s">
        <v>1569</v>
      </c>
      <c r="B53" s="158"/>
      <c r="C53" s="159"/>
      <c r="D53" s="31"/>
      <c r="E53" s="31"/>
      <c r="F53" s="31"/>
      <c r="G53" s="31"/>
      <c r="H53" s="31"/>
      <c r="I53" s="31"/>
      <c r="J53" s="31"/>
      <c r="K53" s="31"/>
      <c r="L53" s="31"/>
      <c r="M53" s="31"/>
      <c r="N53" s="31"/>
      <c r="O53" s="30"/>
      <c r="P53" s="31"/>
      <c r="Q53" s="45"/>
      <c r="R53" s="45"/>
      <c r="S53" s="44"/>
      <c r="T53" s="44"/>
      <c r="U53" s="7"/>
      <c r="V53" s="7"/>
      <c r="W53" s="7"/>
      <c r="X53" s="7"/>
      <c r="Y53" s="7"/>
      <c r="Z53" s="211"/>
      <c r="AA53" t="e">
        <f>Z53/List2!L53</f>
        <v>#DIV/0!</v>
      </c>
    </row>
    <row r="54" spans="1:27" ht="18.75">
      <c r="A54" s="141" t="s">
        <v>1556</v>
      </c>
      <c r="B54" s="141" t="s">
        <v>1557</v>
      </c>
      <c r="C54" s="162"/>
      <c r="D54" s="42" t="s">
        <v>1536</v>
      </c>
      <c r="E54" s="33" t="s">
        <v>72</v>
      </c>
      <c r="F54" s="33">
        <v>1</v>
      </c>
      <c r="G54" s="33" t="s">
        <v>19</v>
      </c>
      <c r="H54" s="33" t="s">
        <v>1442</v>
      </c>
      <c r="I54" s="33">
        <v>9.6</v>
      </c>
      <c r="J54" s="33">
        <v>12</v>
      </c>
      <c r="K54" s="33">
        <v>2.1999999999999999E-2</v>
      </c>
      <c r="L54" s="33">
        <v>20</v>
      </c>
      <c r="M54" s="33">
        <v>16</v>
      </c>
      <c r="N54" s="33" t="s">
        <v>1558</v>
      </c>
      <c r="O54" s="37"/>
      <c r="P54" s="247" t="s">
        <v>27</v>
      </c>
      <c r="Q54" s="34">
        <v>293.8</v>
      </c>
      <c r="R54" s="35">
        <f t="shared" si="25"/>
        <v>5876</v>
      </c>
      <c r="S54" s="36">
        <f t="shared" si="26"/>
        <v>293.8</v>
      </c>
      <c r="T54" s="36">
        <f t="shared" si="26"/>
        <v>5876</v>
      </c>
      <c r="U54" s="143">
        <v>0</v>
      </c>
      <c r="V54" s="144">
        <f>T54*U54</f>
        <v>0</v>
      </c>
      <c r="W54" s="144">
        <f>U54*T54</f>
        <v>0</v>
      </c>
      <c r="X54" s="145">
        <f>J54*U54</f>
        <v>0</v>
      </c>
      <c r="Y54" s="145">
        <f>U54*K54</f>
        <v>0</v>
      </c>
      <c r="Z54" s="211">
        <v>700</v>
      </c>
      <c r="AA54">
        <f>Z54/List2!L54</f>
        <v>35</v>
      </c>
    </row>
    <row r="55" spans="1:27" ht="18.75">
      <c r="A55" s="141" t="s">
        <v>1559</v>
      </c>
      <c r="B55" s="141" t="s">
        <v>1561</v>
      </c>
      <c r="C55" s="162"/>
      <c r="D55" s="42" t="s">
        <v>1536</v>
      </c>
      <c r="E55" s="33" t="s">
        <v>72</v>
      </c>
      <c r="F55" s="33">
        <v>1</v>
      </c>
      <c r="G55" s="33" t="s">
        <v>19</v>
      </c>
      <c r="H55" s="33" t="s">
        <v>1443</v>
      </c>
      <c r="I55" s="33">
        <v>14</v>
      </c>
      <c r="J55" s="33">
        <v>13</v>
      </c>
      <c r="K55" s="33">
        <v>2.1999999999999999E-2</v>
      </c>
      <c r="L55" s="33">
        <v>20</v>
      </c>
      <c r="M55" s="33">
        <v>30</v>
      </c>
      <c r="N55" s="33" t="s">
        <v>1283</v>
      </c>
      <c r="O55" s="37"/>
      <c r="P55" s="247" t="s">
        <v>20</v>
      </c>
      <c r="Q55" s="34">
        <v>391.69</v>
      </c>
      <c r="R55" s="35">
        <f t="shared" si="25"/>
        <v>7833.8</v>
      </c>
      <c r="S55" s="36">
        <f t="shared" si="26"/>
        <v>391.69</v>
      </c>
      <c r="T55" s="36">
        <f t="shared" si="26"/>
        <v>7833.8</v>
      </c>
      <c r="U55" s="143">
        <v>0</v>
      </c>
      <c r="V55" s="144">
        <f>T55*U55</f>
        <v>0</v>
      </c>
      <c r="W55" s="144">
        <f>U55*T55</f>
        <v>0</v>
      </c>
      <c r="X55" s="145">
        <f>J55*U55</f>
        <v>0</v>
      </c>
      <c r="Y55" s="145">
        <f>U55*K55</f>
        <v>0</v>
      </c>
      <c r="Z55" s="211">
        <v>0</v>
      </c>
      <c r="AA55">
        <f>Z55/List2!L55</f>
        <v>0</v>
      </c>
    </row>
    <row r="56" spans="1:27" ht="18.75">
      <c r="A56" s="141" t="s">
        <v>1560</v>
      </c>
      <c r="B56" s="141" t="s">
        <v>1562</v>
      </c>
      <c r="C56" s="162"/>
      <c r="D56" s="42" t="s">
        <v>1540</v>
      </c>
      <c r="E56" s="33" t="s">
        <v>72</v>
      </c>
      <c r="F56" s="33">
        <v>1</v>
      </c>
      <c r="G56" s="33" t="s">
        <v>19</v>
      </c>
      <c r="H56" s="33" t="s">
        <v>1594</v>
      </c>
      <c r="I56" s="33">
        <v>17.5</v>
      </c>
      <c r="J56" s="33">
        <v>17</v>
      </c>
      <c r="K56" s="33">
        <v>2.5999999999999999E-2</v>
      </c>
      <c r="L56" s="33">
        <v>10</v>
      </c>
      <c r="M56" s="33">
        <v>250</v>
      </c>
      <c r="N56" s="33" t="s">
        <v>1451</v>
      </c>
      <c r="O56" s="37"/>
      <c r="P56" s="247" t="s">
        <v>27</v>
      </c>
      <c r="Q56" s="34">
        <v>1181.3399999999999</v>
      </c>
      <c r="R56" s="35">
        <f t="shared" si="25"/>
        <v>11813.4</v>
      </c>
      <c r="S56" s="36">
        <f t="shared" si="26"/>
        <v>1181.3399999999999</v>
      </c>
      <c r="T56" s="36">
        <f t="shared" si="26"/>
        <v>11813.4</v>
      </c>
      <c r="U56" s="143">
        <v>0</v>
      </c>
      <c r="V56" s="144">
        <f>T56*U56</f>
        <v>0</v>
      </c>
      <c r="W56" s="144">
        <f>U56*T56</f>
        <v>0</v>
      </c>
      <c r="X56" s="145">
        <f>J56*U56</f>
        <v>0</v>
      </c>
      <c r="Y56" s="145">
        <f>U56*K56</f>
        <v>0</v>
      </c>
      <c r="Z56" s="211">
        <v>1097</v>
      </c>
      <c r="AA56">
        <f>Z56/List2!L56</f>
        <v>109.7</v>
      </c>
    </row>
    <row r="57" spans="1:27" ht="18.75">
      <c r="A57" s="158" t="s">
        <v>99</v>
      </c>
      <c r="B57" s="158"/>
      <c r="C57" s="7"/>
      <c r="D57" s="31"/>
      <c r="E57" s="31"/>
      <c r="F57" s="31"/>
      <c r="G57" s="31"/>
      <c r="H57" s="31"/>
      <c r="I57" s="31"/>
      <c r="J57" s="31"/>
      <c r="K57" s="31"/>
      <c r="L57" s="31"/>
      <c r="M57" s="31"/>
      <c r="N57" s="31"/>
      <c r="O57" s="30"/>
      <c r="P57" s="31"/>
      <c r="Q57" s="45"/>
      <c r="R57" s="45"/>
      <c r="S57" s="44"/>
      <c r="T57" s="44"/>
      <c r="U57" s="7"/>
      <c r="V57" s="7"/>
      <c r="W57" s="7"/>
      <c r="X57" s="7"/>
      <c r="Y57" s="7"/>
      <c r="Z57" s="211"/>
      <c r="AA57" t="e">
        <f>Z57/List2!L57</f>
        <v>#DIV/0!</v>
      </c>
    </row>
    <row r="58" spans="1:27" ht="18.75">
      <c r="A58" s="141" t="s">
        <v>100</v>
      </c>
      <c r="B58" s="141" t="s">
        <v>983</v>
      </c>
      <c r="C58" s="142" t="s">
        <v>1190</v>
      </c>
      <c r="D58" s="33" t="s">
        <v>1553</v>
      </c>
      <c r="E58" s="33" t="s">
        <v>18</v>
      </c>
      <c r="F58" s="33">
        <v>1</v>
      </c>
      <c r="G58" s="33" t="s">
        <v>26</v>
      </c>
      <c r="H58" s="41"/>
      <c r="I58" s="257">
        <v>57</v>
      </c>
      <c r="J58" s="33">
        <v>9.1999999999999993</v>
      </c>
      <c r="K58" s="33">
        <v>0.05</v>
      </c>
      <c r="L58" s="33">
        <v>36</v>
      </c>
      <c r="M58" s="33">
        <v>66</v>
      </c>
      <c r="N58" s="33" t="s">
        <v>372</v>
      </c>
      <c r="O58" s="37"/>
      <c r="P58" s="38" t="s">
        <v>20</v>
      </c>
      <c r="Q58" s="34">
        <v>131.40495867768595</v>
      </c>
      <c r="R58" s="35">
        <f t="shared" ref="R58:R65" si="31">Q58*L58</f>
        <v>4730.5785123966944</v>
      </c>
      <c r="S58" s="36">
        <f t="shared" ref="S58:T65" si="32">Q58*(1-$C$13)</f>
        <v>131.40495867768595</v>
      </c>
      <c r="T58" s="36">
        <f t="shared" si="32"/>
        <v>4730.5785123966944</v>
      </c>
      <c r="U58" s="143">
        <v>0</v>
      </c>
      <c r="V58" s="144">
        <f t="shared" ref="V58:V65" si="33">T58*U58</f>
        <v>0</v>
      </c>
      <c r="W58" s="144">
        <f t="shared" ref="W58:W65" si="34">U58*T58</f>
        <v>0</v>
      </c>
      <c r="X58" s="145">
        <f t="shared" ref="X58:X65" si="35">J58*U58</f>
        <v>0</v>
      </c>
      <c r="Y58" s="145">
        <f t="shared" ref="Y58:Y65" si="36">U58*K58</f>
        <v>0</v>
      </c>
      <c r="Z58" s="211"/>
      <c r="AA58">
        <f>Z58/List2!L58</f>
        <v>0</v>
      </c>
    </row>
    <row r="59" spans="1:27" ht="18.75">
      <c r="A59" s="141" t="s">
        <v>101</v>
      </c>
      <c r="B59" s="141" t="s">
        <v>1317</v>
      </c>
      <c r="C59" s="142" t="s">
        <v>1190</v>
      </c>
      <c r="D59" s="42" t="s">
        <v>1318</v>
      </c>
      <c r="E59" s="33" t="s">
        <v>18</v>
      </c>
      <c r="F59" s="33">
        <v>1</v>
      </c>
      <c r="G59" s="33" t="s">
        <v>26</v>
      </c>
      <c r="H59" s="41"/>
      <c r="I59" s="257">
        <v>94</v>
      </c>
      <c r="J59" s="33">
        <v>8.6</v>
      </c>
      <c r="K59" s="33">
        <v>4.9000000000000002E-2</v>
      </c>
      <c r="L59" s="33">
        <v>10</v>
      </c>
      <c r="M59" s="33">
        <v>205</v>
      </c>
      <c r="N59" s="33"/>
      <c r="O59" s="244" t="s">
        <v>1711</v>
      </c>
      <c r="P59" s="245" t="s">
        <v>27</v>
      </c>
      <c r="Q59" s="34">
        <v>445.01</v>
      </c>
      <c r="R59" s="35">
        <f t="shared" si="31"/>
        <v>4450.1000000000004</v>
      </c>
      <c r="S59" s="36">
        <f t="shared" si="32"/>
        <v>445.01</v>
      </c>
      <c r="T59" s="36">
        <f t="shared" si="32"/>
        <v>4450.1000000000004</v>
      </c>
      <c r="U59" s="143">
        <v>0</v>
      </c>
      <c r="V59" s="144">
        <f t="shared" si="33"/>
        <v>0</v>
      </c>
      <c r="W59" s="144">
        <f t="shared" si="34"/>
        <v>0</v>
      </c>
      <c r="X59" s="145">
        <f t="shared" si="35"/>
        <v>0</v>
      </c>
      <c r="Y59" s="145">
        <f t="shared" si="36"/>
        <v>0</v>
      </c>
      <c r="Z59" s="211">
        <v>400</v>
      </c>
      <c r="AA59">
        <f>Z59/List2!L59</f>
        <v>40</v>
      </c>
    </row>
    <row r="60" spans="1:27" ht="18.75">
      <c r="A60" s="141" t="s">
        <v>102</v>
      </c>
      <c r="B60" s="141" t="s">
        <v>1706</v>
      </c>
      <c r="C60" s="142" t="s">
        <v>1190</v>
      </c>
      <c r="D60" s="42" t="s">
        <v>1319</v>
      </c>
      <c r="E60" s="33" t="s">
        <v>18</v>
      </c>
      <c r="F60" s="33">
        <v>1</v>
      </c>
      <c r="G60" s="33" t="s">
        <v>26</v>
      </c>
      <c r="H60" s="41"/>
      <c r="I60" s="257">
        <v>108</v>
      </c>
      <c r="J60" s="33">
        <v>12.2</v>
      </c>
      <c r="K60" s="33">
        <v>8.2000000000000003E-2</v>
      </c>
      <c r="L60" s="33">
        <v>10</v>
      </c>
      <c r="M60" s="33">
        <v>316</v>
      </c>
      <c r="N60" s="33"/>
      <c r="O60" s="244" t="s">
        <v>1711</v>
      </c>
      <c r="P60" s="245" t="s">
        <v>27</v>
      </c>
      <c r="Q60" s="34">
        <v>674.63</v>
      </c>
      <c r="R60" s="35">
        <f t="shared" si="31"/>
        <v>6746.3</v>
      </c>
      <c r="S60" s="36">
        <f t="shared" si="32"/>
        <v>674.63</v>
      </c>
      <c r="T60" s="36">
        <f t="shared" si="32"/>
        <v>6746.3</v>
      </c>
      <c r="U60" s="143">
        <v>0</v>
      </c>
      <c r="V60" s="144">
        <f t="shared" si="33"/>
        <v>0</v>
      </c>
      <c r="W60" s="144">
        <f t="shared" si="34"/>
        <v>0</v>
      </c>
      <c r="X60" s="145">
        <f t="shared" si="35"/>
        <v>0</v>
      </c>
      <c r="Y60" s="145">
        <f t="shared" si="36"/>
        <v>0</v>
      </c>
      <c r="Z60" s="211">
        <v>717</v>
      </c>
      <c r="AA60">
        <f>Z60/List2!L60</f>
        <v>71.7</v>
      </c>
    </row>
    <row r="61" spans="1:27" ht="375.75">
      <c r="A61" s="141" t="s">
        <v>103</v>
      </c>
      <c r="B61" s="141" t="s">
        <v>1707</v>
      </c>
      <c r="C61" s="142" t="s">
        <v>1190</v>
      </c>
      <c r="D61" s="42" t="s">
        <v>1320</v>
      </c>
      <c r="E61" s="33" t="s">
        <v>18</v>
      </c>
      <c r="F61" s="33">
        <v>1</v>
      </c>
      <c r="G61" s="33" t="s">
        <v>26</v>
      </c>
      <c r="H61" s="41"/>
      <c r="I61" s="257">
        <v>90</v>
      </c>
      <c r="J61" s="33">
        <v>15.4</v>
      </c>
      <c r="K61" s="33">
        <v>8.3000000000000004E-2</v>
      </c>
      <c r="L61" s="33">
        <v>10</v>
      </c>
      <c r="M61" s="33">
        <v>424</v>
      </c>
      <c r="N61" s="33"/>
      <c r="O61" s="37" t="s">
        <v>1679</v>
      </c>
      <c r="P61" s="245" t="s">
        <v>27</v>
      </c>
      <c r="Q61" s="34">
        <v>803.56</v>
      </c>
      <c r="R61" s="35">
        <f t="shared" si="31"/>
        <v>8035.5999999999995</v>
      </c>
      <c r="S61" s="36">
        <f t="shared" si="32"/>
        <v>803.56</v>
      </c>
      <c r="T61" s="36">
        <f t="shared" si="32"/>
        <v>8035.5999999999995</v>
      </c>
      <c r="U61" s="143">
        <v>0</v>
      </c>
      <c r="V61" s="144">
        <f t="shared" si="33"/>
        <v>0</v>
      </c>
      <c r="W61" s="144">
        <f t="shared" si="34"/>
        <v>0</v>
      </c>
      <c r="X61" s="145">
        <f t="shared" si="35"/>
        <v>0</v>
      </c>
      <c r="Y61" s="145">
        <f t="shared" si="36"/>
        <v>0</v>
      </c>
      <c r="Z61" s="211">
        <v>575</v>
      </c>
      <c r="AA61">
        <f>Z61/List2!L61</f>
        <v>57.5</v>
      </c>
    </row>
    <row r="62" spans="1:27" ht="18.75">
      <c r="A62" s="141" t="s">
        <v>104</v>
      </c>
      <c r="B62" s="141" t="s">
        <v>105</v>
      </c>
      <c r="C62" s="148"/>
      <c r="D62" s="33" t="s">
        <v>75</v>
      </c>
      <c r="E62" s="33" t="s">
        <v>18</v>
      </c>
      <c r="F62" s="33">
        <v>1</v>
      </c>
      <c r="G62" s="33" t="s">
        <v>26</v>
      </c>
      <c r="H62" s="41"/>
      <c r="I62" s="257"/>
      <c r="J62" s="33">
        <v>14</v>
      </c>
      <c r="K62" s="33">
        <v>8.3000000000000004E-2</v>
      </c>
      <c r="L62" s="33">
        <v>10</v>
      </c>
      <c r="M62" s="33">
        <v>572</v>
      </c>
      <c r="N62" s="33"/>
      <c r="O62" s="37"/>
      <c r="P62" s="38" t="s">
        <v>20</v>
      </c>
      <c r="Q62" s="34">
        <v>908.2644628099174</v>
      </c>
      <c r="R62" s="35">
        <f t="shared" si="31"/>
        <v>9082.6446280991731</v>
      </c>
      <c r="S62" s="36">
        <f t="shared" si="32"/>
        <v>908.2644628099174</v>
      </c>
      <c r="T62" s="36">
        <f t="shared" si="32"/>
        <v>9082.6446280991731</v>
      </c>
      <c r="U62" s="143">
        <v>0</v>
      </c>
      <c r="V62" s="144">
        <f t="shared" si="33"/>
        <v>0</v>
      </c>
      <c r="W62" s="144">
        <f t="shared" si="34"/>
        <v>0</v>
      </c>
      <c r="X62" s="145">
        <f t="shared" si="35"/>
        <v>0</v>
      </c>
      <c r="Y62" s="145">
        <f t="shared" si="36"/>
        <v>0</v>
      </c>
      <c r="Z62" s="211"/>
      <c r="AA62">
        <f>Z62/List2!L62</f>
        <v>0</v>
      </c>
    </row>
    <row r="63" spans="1:27" ht="300.75">
      <c r="A63" s="141" t="s">
        <v>106</v>
      </c>
      <c r="B63" s="141" t="s">
        <v>107</v>
      </c>
      <c r="C63" s="148"/>
      <c r="D63" s="33" t="s">
        <v>108</v>
      </c>
      <c r="E63" s="33" t="s">
        <v>18</v>
      </c>
      <c r="F63" s="33">
        <v>1</v>
      </c>
      <c r="G63" s="33" t="s">
        <v>26</v>
      </c>
      <c r="H63" s="41"/>
      <c r="I63" s="257"/>
      <c r="J63" s="33">
        <v>12</v>
      </c>
      <c r="K63" s="33">
        <v>0.11</v>
      </c>
      <c r="L63" s="33">
        <v>24</v>
      </c>
      <c r="M63" s="33">
        <v>128</v>
      </c>
      <c r="N63" s="33"/>
      <c r="O63" s="37" t="s">
        <v>109</v>
      </c>
      <c r="P63" s="38" t="s">
        <v>20</v>
      </c>
      <c r="Q63" s="34">
        <v>355.37190082644628</v>
      </c>
      <c r="R63" s="35">
        <f t="shared" si="31"/>
        <v>8528.9256198347102</v>
      </c>
      <c r="S63" s="36">
        <f t="shared" si="32"/>
        <v>355.37190082644628</v>
      </c>
      <c r="T63" s="36">
        <f t="shared" si="32"/>
        <v>8528.9256198347102</v>
      </c>
      <c r="U63" s="143">
        <v>0</v>
      </c>
      <c r="V63" s="144">
        <f t="shared" si="33"/>
        <v>0</v>
      </c>
      <c r="W63" s="144">
        <f t="shared" si="34"/>
        <v>0</v>
      </c>
      <c r="X63" s="145">
        <f t="shared" si="35"/>
        <v>0</v>
      </c>
      <c r="Y63" s="145">
        <f t="shared" si="36"/>
        <v>0</v>
      </c>
      <c r="Z63" s="211"/>
      <c r="AA63">
        <f>Z63/List2!L63</f>
        <v>0</v>
      </c>
    </row>
    <row r="64" spans="1:27" ht="45.75">
      <c r="A64" s="141" t="s">
        <v>110</v>
      </c>
      <c r="B64" s="141" t="s">
        <v>984</v>
      </c>
      <c r="C64" s="148"/>
      <c r="D64" s="33" t="s">
        <v>976</v>
      </c>
      <c r="E64" s="33" t="s">
        <v>18</v>
      </c>
      <c r="F64" s="33">
        <v>1</v>
      </c>
      <c r="G64" s="33" t="s">
        <v>19</v>
      </c>
      <c r="H64" s="41"/>
      <c r="I64" s="257">
        <v>27</v>
      </c>
      <c r="J64" s="33">
        <v>9</v>
      </c>
      <c r="K64" s="33">
        <v>4.3999999999999997E-2</v>
      </c>
      <c r="L64" s="33">
        <v>60</v>
      </c>
      <c r="M64" s="33">
        <v>55</v>
      </c>
      <c r="N64" s="41"/>
      <c r="O64" s="37" t="s">
        <v>111</v>
      </c>
      <c r="P64" s="262" t="s">
        <v>20</v>
      </c>
      <c r="Q64" s="34">
        <v>81.818181818181799</v>
      </c>
      <c r="R64" s="35">
        <f t="shared" si="31"/>
        <v>4909.0909090909081</v>
      </c>
      <c r="S64" s="36">
        <f t="shared" si="32"/>
        <v>81.818181818181799</v>
      </c>
      <c r="T64" s="36">
        <f t="shared" si="32"/>
        <v>4909.0909090909081</v>
      </c>
      <c r="U64" s="143">
        <v>0</v>
      </c>
      <c r="V64" s="144">
        <f t="shared" si="33"/>
        <v>0</v>
      </c>
      <c r="W64" s="144">
        <f t="shared" si="34"/>
        <v>0</v>
      </c>
      <c r="X64" s="145">
        <f t="shared" si="35"/>
        <v>0</v>
      </c>
      <c r="Y64" s="145">
        <f t="shared" si="36"/>
        <v>0</v>
      </c>
      <c r="Z64" s="211">
        <v>41</v>
      </c>
      <c r="AA64">
        <f>Z64/List2!L64</f>
        <v>0.68333333333333335</v>
      </c>
    </row>
    <row r="65" spans="1:27" ht="195.75">
      <c r="A65" s="169">
        <v>1500</v>
      </c>
      <c r="B65" s="141" t="s">
        <v>985</v>
      </c>
      <c r="C65" s="142" t="s">
        <v>1190</v>
      </c>
      <c r="D65" s="42" t="s">
        <v>67</v>
      </c>
      <c r="E65" s="33" t="s">
        <v>18</v>
      </c>
      <c r="F65" s="33">
        <v>1</v>
      </c>
      <c r="G65" s="33" t="s">
        <v>26</v>
      </c>
      <c r="H65" s="41"/>
      <c r="I65" s="257">
        <v>94</v>
      </c>
      <c r="J65" s="33">
        <v>11</v>
      </c>
      <c r="K65" s="33">
        <v>6.4000000000000001E-2</v>
      </c>
      <c r="L65" s="33">
        <v>12</v>
      </c>
      <c r="M65" s="33">
        <v>217</v>
      </c>
      <c r="N65" s="41"/>
      <c r="O65" s="37" t="s">
        <v>112</v>
      </c>
      <c r="P65" s="246" t="s">
        <v>27</v>
      </c>
      <c r="Q65" s="34">
        <v>421.37</v>
      </c>
      <c r="R65" s="35">
        <f t="shared" si="31"/>
        <v>5056.4400000000005</v>
      </c>
      <c r="S65" s="36">
        <f t="shared" si="32"/>
        <v>421.37</v>
      </c>
      <c r="T65" s="36">
        <f t="shared" si="32"/>
        <v>5056.4400000000005</v>
      </c>
      <c r="U65" s="143">
        <v>0</v>
      </c>
      <c r="V65" s="144">
        <f t="shared" si="33"/>
        <v>0</v>
      </c>
      <c r="W65" s="144">
        <f t="shared" si="34"/>
        <v>0</v>
      </c>
      <c r="X65" s="145">
        <f t="shared" si="35"/>
        <v>0</v>
      </c>
      <c r="Y65" s="145">
        <f t="shared" si="36"/>
        <v>0</v>
      </c>
      <c r="Z65" s="211">
        <v>2517</v>
      </c>
      <c r="AA65">
        <f>Z65/List2!L65</f>
        <v>209.75</v>
      </c>
    </row>
    <row r="66" spans="1:27" ht="18.75">
      <c r="A66" s="158" t="s">
        <v>884</v>
      </c>
      <c r="B66" s="158"/>
      <c r="C66" s="159"/>
      <c r="D66" s="31"/>
      <c r="E66" s="31"/>
      <c r="F66" s="31"/>
      <c r="G66" s="31"/>
      <c r="H66" s="31"/>
      <c r="I66" s="31"/>
      <c r="J66" s="31"/>
      <c r="K66" s="31"/>
      <c r="L66" s="31"/>
      <c r="M66" s="31"/>
      <c r="N66" s="31"/>
      <c r="O66" s="30"/>
      <c r="P66" s="31"/>
      <c r="Q66" s="45"/>
      <c r="R66" s="45"/>
      <c r="S66" s="44"/>
      <c r="T66" s="44"/>
      <c r="U66" s="7"/>
      <c r="V66" s="7"/>
      <c r="W66" s="7"/>
      <c r="X66" s="7"/>
      <c r="Y66" s="7"/>
      <c r="Z66" s="211"/>
      <c r="AA66" t="e">
        <f>Z66/List2!L66</f>
        <v>#DIV/0!</v>
      </c>
    </row>
    <row r="67" spans="1:27" ht="75.75">
      <c r="A67" s="141" t="s">
        <v>113</v>
      </c>
      <c r="B67" s="141" t="s">
        <v>986</v>
      </c>
      <c r="C67" s="167" t="s">
        <v>1190</v>
      </c>
      <c r="D67" s="33" t="s">
        <v>114</v>
      </c>
      <c r="E67" s="33" t="s">
        <v>18</v>
      </c>
      <c r="F67" s="33">
        <v>1</v>
      </c>
      <c r="G67" s="33" t="s">
        <v>26</v>
      </c>
      <c r="H67" s="33" t="s">
        <v>1192</v>
      </c>
      <c r="I67" s="33"/>
      <c r="J67" s="33">
        <v>14.7</v>
      </c>
      <c r="K67" s="33">
        <v>5.7099999999999998E-2</v>
      </c>
      <c r="L67" s="33">
        <v>48</v>
      </c>
      <c r="M67" s="33">
        <v>8.6999999999999993</v>
      </c>
      <c r="N67" s="33" t="s">
        <v>115</v>
      </c>
      <c r="O67" s="37" t="s">
        <v>116</v>
      </c>
      <c r="P67" s="38" t="s">
        <v>20</v>
      </c>
      <c r="Q67" s="34">
        <v>107.43</v>
      </c>
      <c r="R67" s="35">
        <f>Q67*L67</f>
        <v>5156.6400000000003</v>
      </c>
      <c r="S67" s="36">
        <f>Q67*(1-$C$13)</f>
        <v>107.43</v>
      </c>
      <c r="T67" s="36">
        <f t="shared" ref="T67:T71" si="37">R67*(1-$C$13)</f>
        <v>5156.6400000000003</v>
      </c>
      <c r="U67" s="143">
        <v>0</v>
      </c>
      <c r="V67" s="144">
        <f>T67*U67</f>
        <v>0</v>
      </c>
      <c r="W67" s="144">
        <f>U67*T67</f>
        <v>0</v>
      </c>
      <c r="X67" s="145">
        <f>J67*U67</f>
        <v>0</v>
      </c>
      <c r="Y67" s="145">
        <f>U67*K67</f>
        <v>0</v>
      </c>
      <c r="Z67" s="211"/>
      <c r="AA67">
        <f>Z67/List2!L67</f>
        <v>0</v>
      </c>
    </row>
    <row r="68" spans="1:27" ht="18.75">
      <c r="A68" s="151" t="s">
        <v>1759</v>
      </c>
      <c r="B68" s="151" t="s">
        <v>1801</v>
      </c>
      <c r="C68" s="170" t="s">
        <v>1190</v>
      </c>
      <c r="D68" s="47" t="s">
        <v>1765</v>
      </c>
      <c r="E68" s="250" t="s">
        <v>18</v>
      </c>
      <c r="F68" s="39">
        <v>1</v>
      </c>
      <c r="G68" s="39" t="s">
        <v>26</v>
      </c>
      <c r="H68" s="39" t="s">
        <v>1587</v>
      </c>
      <c r="I68" s="250">
        <v>12</v>
      </c>
      <c r="J68" s="250">
        <v>4.3</v>
      </c>
      <c r="K68" s="250">
        <v>6.3E-2</v>
      </c>
      <c r="L68" s="250">
        <v>36</v>
      </c>
      <c r="M68" s="254" t="s">
        <v>1775</v>
      </c>
      <c r="N68" s="251"/>
      <c r="O68" s="255" t="s">
        <v>1711</v>
      </c>
      <c r="P68" s="38" t="s">
        <v>27</v>
      </c>
      <c r="Q68" s="251"/>
      <c r="R68" s="251"/>
      <c r="S68" s="253">
        <v>70.08</v>
      </c>
      <c r="T68" s="253">
        <f t="shared" ref="T68:T69" si="38">L68*S68</f>
        <v>2522.88</v>
      </c>
      <c r="U68" s="143">
        <v>0</v>
      </c>
      <c r="V68" s="154">
        <f>U68*T68</f>
        <v>0</v>
      </c>
      <c r="W68" s="154">
        <f>U68*T68</f>
        <v>0</v>
      </c>
      <c r="X68" s="155">
        <f>J68*U68</f>
        <v>0</v>
      </c>
      <c r="Y68" s="155">
        <f>U68*K68</f>
        <v>0</v>
      </c>
      <c r="Z68" s="211">
        <v>216</v>
      </c>
      <c r="AA68">
        <f>Z68/List2!L68</f>
        <v>6</v>
      </c>
    </row>
    <row r="69" spans="1:27" ht="18.75">
      <c r="A69" s="151" t="s">
        <v>1760</v>
      </c>
      <c r="B69" s="151" t="s">
        <v>1772</v>
      </c>
      <c r="C69" s="170" t="s">
        <v>1190</v>
      </c>
      <c r="D69" s="47" t="s">
        <v>1765</v>
      </c>
      <c r="E69" s="250" t="s">
        <v>18</v>
      </c>
      <c r="F69" s="39">
        <v>1</v>
      </c>
      <c r="G69" s="39" t="s">
        <v>26</v>
      </c>
      <c r="H69" s="39" t="s">
        <v>1587</v>
      </c>
      <c r="I69" s="250">
        <v>12</v>
      </c>
      <c r="J69" s="250">
        <v>4.7</v>
      </c>
      <c r="K69" s="250">
        <v>6.3E-2</v>
      </c>
      <c r="L69" s="250">
        <v>36</v>
      </c>
      <c r="M69" s="254" t="s">
        <v>1776</v>
      </c>
      <c r="N69" s="251"/>
      <c r="O69" s="255" t="s">
        <v>1711</v>
      </c>
      <c r="P69" s="38" t="s">
        <v>27</v>
      </c>
      <c r="Q69" s="251"/>
      <c r="R69" s="251"/>
      <c r="S69" s="253">
        <v>73.92</v>
      </c>
      <c r="T69" s="253">
        <f t="shared" si="38"/>
        <v>2661.12</v>
      </c>
      <c r="U69" s="143">
        <v>0</v>
      </c>
      <c r="V69" s="154">
        <f>U69*T69</f>
        <v>0</v>
      </c>
      <c r="W69" s="154">
        <f>U69*T69</f>
        <v>0</v>
      </c>
      <c r="X69" s="155">
        <f>J69*U69</f>
        <v>0</v>
      </c>
      <c r="Y69" s="155">
        <f>U69*K69</f>
        <v>0</v>
      </c>
      <c r="Z69" s="211">
        <v>214</v>
      </c>
      <c r="AA69">
        <f>Z69/List2!L69</f>
        <v>5.9444444444444446</v>
      </c>
    </row>
    <row r="70" spans="1:27" ht="90.75">
      <c r="A70" s="141" t="s">
        <v>117</v>
      </c>
      <c r="B70" s="141" t="s">
        <v>987</v>
      </c>
      <c r="C70" s="142" t="s">
        <v>1190</v>
      </c>
      <c r="D70" s="33" t="s">
        <v>118</v>
      </c>
      <c r="E70" s="33" t="s">
        <v>18</v>
      </c>
      <c r="F70" s="33">
        <v>1</v>
      </c>
      <c r="G70" s="33" t="s">
        <v>26</v>
      </c>
      <c r="H70" s="33" t="s">
        <v>1443</v>
      </c>
      <c r="I70" s="33">
        <v>15.5</v>
      </c>
      <c r="J70" s="33">
        <v>16.7</v>
      </c>
      <c r="K70" s="33">
        <v>5.1700000000000003E-2</v>
      </c>
      <c r="L70" s="33">
        <v>30</v>
      </c>
      <c r="M70" s="33">
        <v>68.8</v>
      </c>
      <c r="N70" s="33" t="s">
        <v>119</v>
      </c>
      <c r="O70" s="37" t="s">
        <v>120</v>
      </c>
      <c r="P70" s="38" t="s">
        <v>27</v>
      </c>
      <c r="Q70" s="34">
        <v>156.19</v>
      </c>
      <c r="R70" s="35">
        <f>Q70*L70</f>
        <v>4685.7</v>
      </c>
      <c r="S70" s="36">
        <f>Q70*(1-$C$13)</f>
        <v>156.19</v>
      </c>
      <c r="T70" s="36">
        <f t="shared" si="37"/>
        <v>4685.7</v>
      </c>
      <c r="U70" s="143">
        <v>0</v>
      </c>
      <c r="V70" s="144">
        <f>T70*U70</f>
        <v>0</v>
      </c>
      <c r="W70" s="144">
        <f>U70*T70</f>
        <v>0</v>
      </c>
      <c r="X70" s="145">
        <f>J70*U70</f>
        <v>0</v>
      </c>
      <c r="Y70" s="145">
        <f>U70*K70</f>
        <v>0</v>
      </c>
      <c r="Z70" s="211">
        <v>105</v>
      </c>
      <c r="AA70">
        <f>Z70/List2!L70</f>
        <v>3.5</v>
      </c>
    </row>
    <row r="71" spans="1:27" ht="105.75">
      <c r="A71" s="141" t="s">
        <v>121</v>
      </c>
      <c r="B71" s="171" t="s">
        <v>988</v>
      </c>
      <c r="C71" s="142" t="s">
        <v>1190</v>
      </c>
      <c r="D71" s="33" t="s">
        <v>118</v>
      </c>
      <c r="E71" s="33" t="s">
        <v>18</v>
      </c>
      <c r="F71" s="33">
        <v>1</v>
      </c>
      <c r="G71" s="33" t="s">
        <v>26</v>
      </c>
      <c r="H71" s="33" t="s">
        <v>1443</v>
      </c>
      <c r="I71" s="33">
        <v>15.5</v>
      </c>
      <c r="J71" s="33">
        <v>17.2</v>
      </c>
      <c r="K71" s="33">
        <v>5.1700000000000003E-2</v>
      </c>
      <c r="L71" s="33">
        <v>30</v>
      </c>
      <c r="M71" s="33">
        <v>17.2</v>
      </c>
      <c r="N71" s="33" t="s">
        <v>119</v>
      </c>
      <c r="O71" s="37" t="s">
        <v>122</v>
      </c>
      <c r="P71" s="38" t="s">
        <v>27</v>
      </c>
      <c r="Q71" s="34">
        <v>156.19</v>
      </c>
      <c r="R71" s="35">
        <f>Q71*L71</f>
        <v>4685.7</v>
      </c>
      <c r="S71" s="36">
        <f>Q71*(1-$C$13)</f>
        <v>156.19</v>
      </c>
      <c r="T71" s="36">
        <f t="shared" si="37"/>
        <v>4685.7</v>
      </c>
      <c r="U71" s="143">
        <v>0</v>
      </c>
      <c r="V71" s="144">
        <f>T71*U71</f>
        <v>0</v>
      </c>
      <c r="W71" s="144">
        <f>U71*T71</f>
        <v>0</v>
      </c>
      <c r="X71" s="145">
        <f>J71*U71</f>
        <v>0</v>
      </c>
      <c r="Y71" s="145">
        <f>U71*K71</f>
        <v>0</v>
      </c>
      <c r="Z71" s="211"/>
      <c r="AA71">
        <f>Z71/List2!L71</f>
        <v>0</v>
      </c>
    </row>
    <row r="72" spans="1:27" ht="18.75">
      <c r="A72" s="158" t="s">
        <v>123</v>
      </c>
      <c r="B72" s="158"/>
      <c r="C72" s="159"/>
      <c r="D72" s="31"/>
      <c r="E72" s="31"/>
      <c r="F72" s="31"/>
      <c r="G72" s="31"/>
      <c r="H72" s="31"/>
      <c r="I72" s="31"/>
      <c r="J72" s="31"/>
      <c r="K72" s="31"/>
      <c r="L72" s="31"/>
      <c r="M72" s="31"/>
      <c r="N72" s="31"/>
      <c r="O72" s="30"/>
      <c r="P72" s="31"/>
      <c r="Q72" s="45"/>
      <c r="R72" s="45"/>
      <c r="S72" s="44"/>
      <c r="T72" s="44"/>
      <c r="U72" s="7"/>
      <c r="V72" s="7"/>
      <c r="W72" s="7"/>
      <c r="X72" s="7"/>
      <c r="Y72" s="7"/>
      <c r="Z72" s="211"/>
      <c r="AA72" t="e">
        <f>Z72/List2!L72</f>
        <v>#DIV/0!</v>
      </c>
    </row>
    <row r="73" spans="1:27" ht="90.75">
      <c r="A73" s="141" t="s">
        <v>1303</v>
      </c>
      <c r="B73" s="141" t="s">
        <v>989</v>
      </c>
      <c r="C73" s="142" t="s">
        <v>1190</v>
      </c>
      <c r="D73" s="33" t="s">
        <v>81</v>
      </c>
      <c r="E73" s="33" t="s">
        <v>18</v>
      </c>
      <c r="F73" s="33">
        <v>1</v>
      </c>
      <c r="G73" s="33" t="s">
        <v>19</v>
      </c>
      <c r="H73" s="33" t="s">
        <v>1445</v>
      </c>
      <c r="I73" s="33" t="s">
        <v>1597</v>
      </c>
      <c r="J73" s="33">
        <v>17.5</v>
      </c>
      <c r="K73" s="33">
        <v>2.7E-2</v>
      </c>
      <c r="L73" s="33">
        <v>48</v>
      </c>
      <c r="M73" s="33">
        <v>46</v>
      </c>
      <c r="N73" s="33" t="s">
        <v>124</v>
      </c>
      <c r="O73" s="37" t="s">
        <v>125</v>
      </c>
      <c r="P73" s="38" t="s">
        <v>27</v>
      </c>
      <c r="Q73" s="34">
        <v>93.21</v>
      </c>
      <c r="R73" s="35">
        <f>Q73*L73</f>
        <v>4474.08</v>
      </c>
      <c r="S73" s="36">
        <f>Q73*(1-$C$13)</f>
        <v>93.21</v>
      </c>
      <c r="T73" s="36">
        <f>R73*(1-$C$13)</f>
        <v>4474.08</v>
      </c>
      <c r="U73" s="143">
        <v>0</v>
      </c>
      <c r="V73" s="144">
        <f>T73*U73</f>
        <v>0</v>
      </c>
      <c r="W73" s="144">
        <f>U73*T73</f>
        <v>0</v>
      </c>
      <c r="X73" s="145">
        <f>J73*U73</f>
        <v>0</v>
      </c>
      <c r="Y73" s="145">
        <f>U73*K73</f>
        <v>0</v>
      </c>
      <c r="Z73" s="211">
        <v>77</v>
      </c>
      <c r="AA73">
        <f>Z73/List2!L73</f>
        <v>1.6041666666666667</v>
      </c>
    </row>
    <row r="74" spans="1:27" ht="18.75">
      <c r="A74" s="158" t="s">
        <v>127</v>
      </c>
      <c r="B74" s="158"/>
      <c r="C74" s="159"/>
      <c r="D74" s="31"/>
      <c r="E74" s="31"/>
      <c r="F74" s="31"/>
      <c r="G74" s="31"/>
      <c r="H74" s="31"/>
      <c r="I74" s="31"/>
      <c r="J74" s="31"/>
      <c r="K74" s="31"/>
      <c r="L74" s="31"/>
      <c r="M74" s="31"/>
      <c r="N74" s="31"/>
      <c r="O74" s="30"/>
      <c r="P74" s="31"/>
      <c r="Q74" s="45"/>
      <c r="R74" s="45"/>
      <c r="S74" s="44"/>
      <c r="T74" s="44"/>
      <c r="U74" s="7"/>
      <c r="V74" s="7"/>
      <c r="W74" s="7"/>
      <c r="X74" s="7"/>
      <c r="Y74" s="7"/>
      <c r="Z74" s="211"/>
      <c r="AA74" t="e">
        <f>Z74/List2!L74</f>
        <v>#DIV/0!</v>
      </c>
    </row>
    <row r="75" spans="1:27" ht="360.75">
      <c r="A75" s="141" t="s">
        <v>128</v>
      </c>
      <c r="B75" s="141" t="s">
        <v>990</v>
      </c>
      <c r="C75" s="142" t="s">
        <v>1190</v>
      </c>
      <c r="D75" s="33" t="s">
        <v>36</v>
      </c>
      <c r="E75" s="33" t="s">
        <v>18</v>
      </c>
      <c r="F75" s="33">
        <v>1</v>
      </c>
      <c r="G75" s="33" t="s">
        <v>26</v>
      </c>
      <c r="H75" s="33" t="s">
        <v>1359</v>
      </c>
      <c r="I75" s="33" t="s">
        <v>1598</v>
      </c>
      <c r="J75" s="33">
        <v>26.2</v>
      </c>
      <c r="K75" s="33">
        <v>4.4999999999999998E-2</v>
      </c>
      <c r="L75" s="33">
        <v>36</v>
      </c>
      <c r="M75" s="33">
        <v>100</v>
      </c>
      <c r="N75" s="33" t="s">
        <v>124</v>
      </c>
      <c r="O75" s="37" t="s">
        <v>129</v>
      </c>
      <c r="P75" s="246" t="s">
        <v>27</v>
      </c>
      <c r="Q75" s="34">
        <v>147.24</v>
      </c>
      <c r="R75" s="35">
        <f>Q75*L75</f>
        <v>5300.64</v>
      </c>
      <c r="S75" s="36">
        <f>Q75*(1-$C$13)</f>
        <v>147.24</v>
      </c>
      <c r="T75" s="36">
        <f>R75*(1-$C$13)</f>
        <v>5300.64</v>
      </c>
      <c r="U75" s="143">
        <v>0</v>
      </c>
      <c r="V75" s="144">
        <f>T75*U75</f>
        <v>0</v>
      </c>
      <c r="W75" s="144">
        <f>U75*T75</f>
        <v>0</v>
      </c>
      <c r="X75" s="145">
        <f>J75*U75</f>
        <v>0</v>
      </c>
      <c r="Y75" s="145">
        <f>U75*K75</f>
        <v>0</v>
      </c>
      <c r="Z75" s="211">
        <v>1465</v>
      </c>
      <c r="AA75">
        <f>Z75/List2!L75</f>
        <v>40.694444444444443</v>
      </c>
    </row>
    <row r="76" spans="1:27" ht="18.75">
      <c r="A76" s="158" t="s">
        <v>130</v>
      </c>
      <c r="B76" s="158"/>
      <c r="C76" s="159"/>
      <c r="D76" s="31"/>
      <c r="E76" s="31"/>
      <c r="F76" s="31"/>
      <c r="G76" s="31"/>
      <c r="H76" s="31"/>
      <c r="I76" s="31"/>
      <c r="J76" s="31"/>
      <c r="K76" s="31"/>
      <c r="L76" s="31"/>
      <c r="M76" s="31"/>
      <c r="N76" s="31"/>
      <c r="O76" s="30"/>
      <c r="P76" s="31"/>
      <c r="Q76" s="45"/>
      <c r="R76" s="45"/>
      <c r="S76" s="44"/>
      <c r="T76" s="44"/>
      <c r="U76" s="7"/>
      <c r="V76" s="7"/>
      <c r="W76" s="7"/>
      <c r="X76" s="7"/>
      <c r="Y76" s="7"/>
      <c r="Z76" s="211"/>
      <c r="AA76" t="e">
        <f>Z76/List2!L76</f>
        <v>#DIV/0!</v>
      </c>
    </row>
    <row r="77" spans="1:27" ht="240.75">
      <c r="A77" s="141" t="s">
        <v>131</v>
      </c>
      <c r="B77" s="141" t="s">
        <v>991</v>
      </c>
      <c r="C77" s="142" t="s">
        <v>1190</v>
      </c>
      <c r="D77" s="33" t="s">
        <v>108</v>
      </c>
      <c r="E77" s="33" t="s">
        <v>18</v>
      </c>
      <c r="F77" s="33">
        <v>1</v>
      </c>
      <c r="G77" s="33" t="s">
        <v>26</v>
      </c>
      <c r="H77" s="33" t="s">
        <v>1444</v>
      </c>
      <c r="I77" s="33" t="s">
        <v>1599</v>
      </c>
      <c r="J77" s="33">
        <v>17.7</v>
      </c>
      <c r="K77" s="33">
        <v>3.5000000000000003E-2</v>
      </c>
      <c r="L77" s="33">
        <v>24</v>
      </c>
      <c r="M77" s="33">
        <v>100</v>
      </c>
      <c r="N77" s="33" t="s">
        <v>124</v>
      </c>
      <c r="O77" s="37" t="s">
        <v>132</v>
      </c>
      <c r="P77" s="245" t="s">
        <v>27</v>
      </c>
      <c r="Q77" s="34">
        <v>149.36000000000001</v>
      </c>
      <c r="R77" s="35">
        <f>Q77*L77</f>
        <v>3584.6400000000003</v>
      </c>
      <c r="S77" s="36">
        <f>Q77*(1-$C$13)</f>
        <v>149.36000000000001</v>
      </c>
      <c r="T77" s="36">
        <f t="shared" ref="T77:T82" si="39">R77*(1-$C$13)</f>
        <v>3584.6400000000003</v>
      </c>
      <c r="U77" s="143">
        <v>0</v>
      </c>
      <c r="V77" s="144">
        <f t="shared" ref="V77:V82" si="40">T77*U77</f>
        <v>0</v>
      </c>
      <c r="W77" s="144">
        <f t="shared" ref="W77:W85" si="41">U77*T77</f>
        <v>0</v>
      </c>
      <c r="X77" s="145">
        <f t="shared" ref="X77:X83" si="42">J77*U77</f>
        <v>0</v>
      </c>
      <c r="Y77" s="145">
        <f t="shared" ref="Y77:Y83" si="43">U77*K77</f>
        <v>0</v>
      </c>
      <c r="Z77" s="211">
        <v>345</v>
      </c>
      <c r="AA77">
        <f>Z77/List2!L77</f>
        <v>14.375</v>
      </c>
    </row>
    <row r="78" spans="1:27" ht="240.75">
      <c r="A78" s="141" t="s">
        <v>133</v>
      </c>
      <c r="B78" s="141" t="s">
        <v>992</v>
      </c>
      <c r="C78" s="142" t="s">
        <v>1190</v>
      </c>
      <c r="D78" s="33" t="s">
        <v>108</v>
      </c>
      <c r="E78" s="33" t="s">
        <v>18</v>
      </c>
      <c r="F78" s="33">
        <v>1</v>
      </c>
      <c r="G78" s="33" t="s">
        <v>26</v>
      </c>
      <c r="H78" s="33" t="s">
        <v>1444</v>
      </c>
      <c r="I78" s="33" t="s">
        <v>1599</v>
      </c>
      <c r="J78" s="33">
        <v>17</v>
      </c>
      <c r="K78" s="33">
        <v>3.5900000000000001E-2</v>
      </c>
      <c r="L78" s="33">
        <v>24</v>
      </c>
      <c r="M78" s="33">
        <v>182</v>
      </c>
      <c r="N78" s="33" t="s">
        <v>134</v>
      </c>
      <c r="O78" s="37" t="s">
        <v>135</v>
      </c>
      <c r="P78" s="245" t="s">
        <v>27</v>
      </c>
      <c r="Q78" s="34">
        <v>163.63999999999999</v>
      </c>
      <c r="R78" s="35">
        <f>Q78*L78</f>
        <v>3927.3599999999997</v>
      </c>
      <c r="S78" s="36">
        <f>Q78*(1-$C$13)</f>
        <v>163.63999999999999</v>
      </c>
      <c r="T78" s="36">
        <f t="shared" si="39"/>
        <v>3927.3599999999997</v>
      </c>
      <c r="U78" s="143">
        <v>0</v>
      </c>
      <c r="V78" s="144">
        <f t="shared" si="40"/>
        <v>0</v>
      </c>
      <c r="W78" s="144">
        <f t="shared" si="41"/>
        <v>0</v>
      </c>
      <c r="X78" s="145">
        <f t="shared" si="42"/>
        <v>0</v>
      </c>
      <c r="Y78" s="145">
        <f t="shared" si="43"/>
        <v>0</v>
      </c>
      <c r="Z78" s="211">
        <v>639</v>
      </c>
      <c r="AA78">
        <f>Z78/List2!L78</f>
        <v>26.625</v>
      </c>
    </row>
    <row r="79" spans="1:27" ht="180.75">
      <c r="A79" s="141" t="s">
        <v>136</v>
      </c>
      <c r="B79" s="141" t="s">
        <v>137</v>
      </c>
      <c r="C79" s="148"/>
      <c r="D79" s="33" t="s">
        <v>108</v>
      </c>
      <c r="E79" s="33" t="s">
        <v>18</v>
      </c>
      <c r="F79" s="33">
        <v>1</v>
      </c>
      <c r="G79" s="33" t="s">
        <v>26</v>
      </c>
      <c r="H79" s="33">
        <v>120</v>
      </c>
      <c r="I79" s="33"/>
      <c r="J79" s="33">
        <v>19</v>
      </c>
      <c r="K79" s="33">
        <v>3.5999999999999997E-2</v>
      </c>
      <c r="L79" s="33">
        <v>24</v>
      </c>
      <c r="M79" s="33">
        <v>132</v>
      </c>
      <c r="N79" s="33" t="s">
        <v>138</v>
      </c>
      <c r="O79" s="37" t="s">
        <v>139</v>
      </c>
      <c r="P79" s="38" t="s">
        <v>20</v>
      </c>
      <c r="Q79" s="34">
        <v>205.78512396694217</v>
      </c>
      <c r="R79" s="35">
        <f t="shared" ref="R79:R82" si="44">Q79*L79</f>
        <v>4938.8429752066122</v>
      </c>
      <c r="S79" s="36">
        <f t="shared" ref="S79:S82" si="45">Q79*(1-$C$13)</f>
        <v>205.78512396694217</v>
      </c>
      <c r="T79" s="36">
        <f t="shared" si="39"/>
        <v>4938.8429752066122</v>
      </c>
      <c r="U79" s="143">
        <v>0</v>
      </c>
      <c r="V79" s="144">
        <f t="shared" si="40"/>
        <v>0</v>
      </c>
      <c r="W79" s="144">
        <f t="shared" si="41"/>
        <v>0</v>
      </c>
      <c r="X79" s="145">
        <f t="shared" si="42"/>
        <v>0</v>
      </c>
      <c r="Y79" s="145">
        <f t="shared" si="43"/>
        <v>0</v>
      </c>
      <c r="Z79" s="211"/>
      <c r="AA79">
        <f>Z79/List2!L79</f>
        <v>0</v>
      </c>
    </row>
    <row r="80" spans="1:27" ht="120">
      <c r="A80" s="141" t="s">
        <v>140</v>
      </c>
      <c r="B80" s="141" t="s">
        <v>141</v>
      </c>
      <c r="C80" s="148"/>
      <c r="D80" s="33" t="s">
        <v>108</v>
      </c>
      <c r="E80" s="33" t="s">
        <v>18</v>
      </c>
      <c r="F80" s="33">
        <v>1</v>
      </c>
      <c r="G80" s="33" t="s">
        <v>26</v>
      </c>
      <c r="H80" s="33">
        <v>120</v>
      </c>
      <c r="I80" s="33"/>
      <c r="J80" s="33">
        <v>20</v>
      </c>
      <c r="K80" s="33">
        <v>4.2000000000000003E-2</v>
      </c>
      <c r="L80" s="33">
        <v>24</v>
      </c>
      <c r="M80" s="33">
        <v>142</v>
      </c>
      <c r="N80" s="33" t="s">
        <v>138</v>
      </c>
      <c r="O80" s="37" t="s">
        <v>142</v>
      </c>
      <c r="P80" s="38" t="s">
        <v>20</v>
      </c>
      <c r="Q80" s="34">
        <v>214.04958677685951</v>
      </c>
      <c r="R80" s="35">
        <f t="shared" si="44"/>
        <v>5137.1900826446281</v>
      </c>
      <c r="S80" s="36">
        <f t="shared" si="45"/>
        <v>214.04958677685951</v>
      </c>
      <c r="T80" s="36">
        <f t="shared" si="39"/>
        <v>5137.1900826446281</v>
      </c>
      <c r="U80" s="143">
        <v>0</v>
      </c>
      <c r="V80" s="144">
        <f t="shared" si="40"/>
        <v>0</v>
      </c>
      <c r="W80" s="144">
        <f t="shared" si="41"/>
        <v>0</v>
      </c>
      <c r="X80" s="145">
        <f t="shared" si="42"/>
        <v>0</v>
      </c>
      <c r="Y80" s="145">
        <f t="shared" si="43"/>
        <v>0</v>
      </c>
      <c r="Z80" s="307"/>
      <c r="AA80">
        <f>Z80/List2!L80</f>
        <v>0</v>
      </c>
    </row>
    <row r="81" spans="1:27" ht="45.75">
      <c r="A81" s="141" t="s">
        <v>898</v>
      </c>
      <c r="B81" s="141" t="s">
        <v>899</v>
      </c>
      <c r="C81" s="148"/>
      <c r="D81" s="33" t="s">
        <v>36</v>
      </c>
      <c r="E81" s="33" t="s">
        <v>18</v>
      </c>
      <c r="F81" s="33">
        <v>1</v>
      </c>
      <c r="G81" s="33" t="s">
        <v>26</v>
      </c>
      <c r="H81" s="33">
        <v>100</v>
      </c>
      <c r="I81" s="33"/>
      <c r="J81" s="33"/>
      <c r="K81" s="33">
        <v>22.2</v>
      </c>
      <c r="L81" s="33">
        <v>36</v>
      </c>
      <c r="M81" s="33"/>
      <c r="N81" s="33" t="s">
        <v>124</v>
      </c>
      <c r="O81" s="37" t="s">
        <v>900</v>
      </c>
      <c r="P81" s="245" t="s">
        <v>27</v>
      </c>
      <c r="Q81" s="34">
        <v>140.91999999999999</v>
      </c>
      <c r="R81" s="35">
        <f t="shared" si="44"/>
        <v>5073.12</v>
      </c>
      <c r="S81" s="36">
        <f t="shared" si="45"/>
        <v>140.91999999999999</v>
      </c>
      <c r="T81" s="36">
        <f t="shared" si="39"/>
        <v>5073.12</v>
      </c>
      <c r="U81" s="143">
        <v>0</v>
      </c>
      <c r="V81" s="144">
        <f t="shared" si="40"/>
        <v>0</v>
      </c>
      <c r="W81" s="144">
        <f t="shared" si="41"/>
        <v>0</v>
      </c>
      <c r="X81" s="145">
        <f t="shared" si="42"/>
        <v>0</v>
      </c>
      <c r="Y81" s="145">
        <f t="shared" si="43"/>
        <v>0</v>
      </c>
      <c r="Z81" s="211"/>
      <c r="AA81">
        <f>Z81/List2!L81</f>
        <v>0</v>
      </c>
    </row>
    <row r="82" spans="1:27" ht="135.75">
      <c r="A82" s="166" t="s">
        <v>1554</v>
      </c>
      <c r="B82" s="166" t="s">
        <v>1709</v>
      </c>
      <c r="C82" s="142" t="s">
        <v>1190</v>
      </c>
      <c r="D82" s="42" t="s">
        <v>108</v>
      </c>
      <c r="E82" s="33" t="s">
        <v>18</v>
      </c>
      <c r="F82" s="33">
        <v>1</v>
      </c>
      <c r="G82" s="33" t="s">
        <v>26</v>
      </c>
      <c r="H82" s="33" t="s">
        <v>1444</v>
      </c>
      <c r="I82" s="33" t="s">
        <v>1599</v>
      </c>
      <c r="J82" s="33">
        <v>18</v>
      </c>
      <c r="K82" s="33">
        <v>3.5999999999999997E-2</v>
      </c>
      <c r="L82" s="33">
        <v>24</v>
      </c>
      <c r="M82" s="33">
        <v>110.4</v>
      </c>
      <c r="N82" s="33" t="s">
        <v>1555</v>
      </c>
      <c r="O82" s="37" t="s">
        <v>1600</v>
      </c>
      <c r="P82" s="247" t="s">
        <v>1809</v>
      </c>
      <c r="Q82" s="34">
        <v>155.76</v>
      </c>
      <c r="R82" s="35">
        <f t="shared" si="44"/>
        <v>3738.24</v>
      </c>
      <c r="S82" s="36">
        <f t="shared" si="45"/>
        <v>155.76</v>
      </c>
      <c r="T82" s="36">
        <f t="shared" si="39"/>
        <v>3738.24</v>
      </c>
      <c r="U82" s="143">
        <v>0</v>
      </c>
      <c r="V82" s="144">
        <f t="shared" si="40"/>
        <v>0</v>
      </c>
      <c r="W82" s="144">
        <f t="shared" si="41"/>
        <v>0</v>
      </c>
      <c r="X82" s="145">
        <f t="shared" si="42"/>
        <v>0</v>
      </c>
      <c r="Y82" s="145">
        <f t="shared" si="43"/>
        <v>0</v>
      </c>
      <c r="Z82" s="211">
        <v>16</v>
      </c>
      <c r="AA82">
        <f>Z82/List2!L82</f>
        <v>0.66666666666666663</v>
      </c>
    </row>
    <row r="83" spans="1:27" ht="90.75">
      <c r="A83" s="158" t="s">
        <v>130</v>
      </c>
      <c r="B83" s="158"/>
      <c r="C83" s="159"/>
      <c r="D83" s="31"/>
      <c r="E83" s="31"/>
      <c r="F83" s="31"/>
      <c r="G83" s="31"/>
      <c r="H83" s="31"/>
      <c r="I83" s="31"/>
      <c r="J83" s="31"/>
      <c r="K83" s="31"/>
      <c r="L83" s="31"/>
      <c r="M83" s="31"/>
      <c r="N83" s="31"/>
      <c r="O83" s="30" t="s">
        <v>1601</v>
      </c>
      <c r="P83" s="31"/>
      <c r="Q83" s="45"/>
      <c r="R83" s="45"/>
      <c r="S83" s="45"/>
      <c r="T83" s="45"/>
      <c r="U83" s="12">
        <v>0</v>
      </c>
      <c r="V83" s="12"/>
      <c r="W83" s="144">
        <f t="shared" si="41"/>
        <v>0</v>
      </c>
      <c r="X83" s="145">
        <f t="shared" si="42"/>
        <v>0</v>
      </c>
      <c r="Y83" s="145">
        <f t="shared" si="43"/>
        <v>0</v>
      </c>
      <c r="Z83" s="211"/>
      <c r="AA83" t="e">
        <f>Z83/List2!L83</f>
        <v>#DIV/0!</v>
      </c>
    </row>
    <row r="84" spans="1:27" ht="18.75">
      <c r="A84" s="158" t="s">
        <v>1604</v>
      </c>
      <c r="B84" s="158"/>
      <c r="C84" s="159"/>
      <c r="D84" s="31"/>
      <c r="E84" s="31"/>
      <c r="F84" s="31"/>
      <c r="G84" s="31"/>
      <c r="H84" s="31"/>
      <c r="I84" s="31"/>
      <c r="J84" s="31"/>
      <c r="K84" s="31"/>
      <c r="L84" s="31"/>
      <c r="M84" s="31"/>
      <c r="N84" s="31"/>
      <c r="O84" s="30"/>
      <c r="P84" s="31"/>
      <c r="Q84" s="45"/>
      <c r="R84" s="45"/>
      <c r="S84" s="45"/>
      <c r="T84" s="45"/>
      <c r="U84" s="12"/>
      <c r="V84" s="12"/>
      <c r="W84" s="12">
        <f t="shared" si="41"/>
        <v>0</v>
      </c>
      <c r="X84" s="12"/>
      <c r="Y84" s="7"/>
      <c r="Z84" s="211"/>
      <c r="AA84" t="e">
        <f>Z84/List2!L84</f>
        <v>#DIV/0!</v>
      </c>
    </row>
    <row r="85" spans="1:27" ht="18.75">
      <c r="A85" s="166" t="s">
        <v>1434</v>
      </c>
      <c r="B85" s="166" t="s">
        <v>1435</v>
      </c>
      <c r="C85" s="14" t="s">
        <v>1190</v>
      </c>
      <c r="D85" s="42" t="s">
        <v>108</v>
      </c>
      <c r="E85" s="33" t="s">
        <v>18</v>
      </c>
      <c r="F85" s="33">
        <v>1</v>
      </c>
      <c r="G85" s="33" t="s">
        <v>26</v>
      </c>
      <c r="H85" s="33" t="s">
        <v>1605</v>
      </c>
      <c r="I85" s="33" t="s">
        <v>1603</v>
      </c>
      <c r="J85" s="33">
        <v>22.5</v>
      </c>
      <c r="K85" s="33">
        <v>5.2999999999999999E-2</v>
      </c>
      <c r="L85" s="33">
        <v>24</v>
      </c>
      <c r="M85" s="33">
        <v>200</v>
      </c>
      <c r="N85" s="33" t="s">
        <v>1436</v>
      </c>
      <c r="O85" s="263" t="s">
        <v>1470</v>
      </c>
      <c r="P85" s="246" t="s">
        <v>27</v>
      </c>
      <c r="Q85" s="249">
        <v>224.13900000000001</v>
      </c>
      <c r="R85" s="35">
        <f>Q85*L85</f>
        <v>5379.3360000000002</v>
      </c>
      <c r="S85" s="36">
        <f t="shared" ref="S85:T85" si="46">Q85*(1-$C$13)</f>
        <v>224.13900000000001</v>
      </c>
      <c r="T85" s="36">
        <f t="shared" si="46"/>
        <v>5379.3360000000002</v>
      </c>
      <c r="U85" s="143">
        <v>0</v>
      </c>
      <c r="V85" s="144">
        <f>T85*U85</f>
        <v>0</v>
      </c>
      <c r="W85" s="144">
        <f t="shared" si="41"/>
        <v>0</v>
      </c>
      <c r="X85" s="145">
        <f>J85*U85</f>
        <v>0</v>
      </c>
      <c r="Y85" s="145">
        <f>U85*K85</f>
        <v>0</v>
      </c>
      <c r="Z85" s="211">
        <v>840</v>
      </c>
      <c r="AA85">
        <f>Z85/List2!L85</f>
        <v>35</v>
      </c>
    </row>
    <row r="86" spans="1:27" ht="18.75">
      <c r="A86" s="158" t="s">
        <v>143</v>
      </c>
      <c r="B86" s="158"/>
      <c r="C86" s="159"/>
      <c r="D86" s="31"/>
      <c r="E86" s="31"/>
      <c r="F86" s="31"/>
      <c r="G86" s="31"/>
      <c r="H86" s="31"/>
      <c r="I86" s="31"/>
      <c r="J86" s="31"/>
      <c r="K86" s="31"/>
      <c r="L86" s="31"/>
      <c r="M86" s="31"/>
      <c r="N86" s="31"/>
      <c r="O86" s="30"/>
      <c r="P86" s="31"/>
      <c r="Q86" s="45"/>
      <c r="R86" s="45"/>
      <c r="S86" s="44"/>
      <c r="T86" s="44"/>
      <c r="U86" s="7"/>
      <c r="V86" s="7"/>
      <c r="W86" s="7"/>
      <c r="X86" s="7"/>
      <c r="Y86" s="7"/>
      <c r="Z86" s="211"/>
      <c r="AA86" t="e">
        <f>Z86/List2!L86</f>
        <v>#DIV/0!</v>
      </c>
    </row>
    <row r="87" spans="1:27" ht="45.75">
      <c r="A87" s="141" t="s">
        <v>144</v>
      </c>
      <c r="B87" s="141" t="s">
        <v>993</v>
      </c>
      <c r="C87" s="142" t="s">
        <v>1190</v>
      </c>
      <c r="D87" s="33" t="s">
        <v>98</v>
      </c>
      <c r="E87" s="33" t="s">
        <v>25</v>
      </c>
      <c r="F87" s="33">
        <v>1</v>
      </c>
      <c r="G87" s="33" t="s">
        <v>26</v>
      </c>
      <c r="H87" s="33" t="s">
        <v>1442</v>
      </c>
      <c r="I87" s="33" t="s">
        <v>1603</v>
      </c>
      <c r="J87" s="33">
        <v>20.6</v>
      </c>
      <c r="K87" s="33">
        <v>4.2999999999999997E-2</v>
      </c>
      <c r="L87" s="33">
        <v>18</v>
      </c>
      <c r="M87" s="33">
        <v>176</v>
      </c>
      <c r="N87" s="33" t="s">
        <v>134</v>
      </c>
      <c r="O87" s="37" t="s">
        <v>145</v>
      </c>
      <c r="P87" s="247" t="s">
        <v>27</v>
      </c>
      <c r="Q87" s="34">
        <v>258.08999999999997</v>
      </c>
      <c r="R87" s="35">
        <f>Q87*L87</f>
        <v>4645.62</v>
      </c>
      <c r="S87" s="36">
        <f t="shared" ref="S87:T91" si="47">Q87*(1-$C$13)</f>
        <v>258.08999999999997</v>
      </c>
      <c r="T87" s="36">
        <f t="shared" si="47"/>
        <v>4645.62</v>
      </c>
      <c r="U87" s="143">
        <v>0</v>
      </c>
      <c r="V87" s="144">
        <f>T87*U87</f>
        <v>0</v>
      </c>
      <c r="W87" s="144">
        <f t="shared" ref="W87:W93" si="48">U87*T87</f>
        <v>0</v>
      </c>
      <c r="X87" s="145">
        <f t="shared" ref="X87:X93" si="49">J87*U87</f>
        <v>0</v>
      </c>
      <c r="Y87" s="145">
        <f t="shared" ref="Y87:Y93" si="50">U87*K87</f>
        <v>0</v>
      </c>
      <c r="Z87" s="211">
        <v>796</v>
      </c>
      <c r="AA87">
        <f>Z87/List2!L87</f>
        <v>44.222222222222221</v>
      </c>
    </row>
    <row r="88" spans="1:27" ht="60.75">
      <c r="A88" s="141" t="s">
        <v>149</v>
      </c>
      <c r="B88" s="141" t="s">
        <v>994</v>
      </c>
      <c r="C88" s="142" t="s">
        <v>1190</v>
      </c>
      <c r="D88" s="33" t="s">
        <v>98</v>
      </c>
      <c r="E88" s="33" t="s">
        <v>25</v>
      </c>
      <c r="F88" s="33">
        <v>1</v>
      </c>
      <c r="G88" s="33" t="s">
        <v>26</v>
      </c>
      <c r="H88" s="33" t="s">
        <v>1442</v>
      </c>
      <c r="I88" s="33" t="s">
        <v>1603</v>
      </c>
      <c r="J88" s="33">
        <v>20.3</v>
      </c>
      <c r="K88" s="33">
        <v>4.2999999999999997E-2</v>
      </c>
      <c r="L88" s="33">
        <v>18</v>
      </c>
      <c r="M88" s="33">
        <v>176</v>
      </c>
      <c r="N88" s="33" t="s">
        <v>134</v>
      </c>
      <c r="O88" s="37" t="s">
        <v>146</v>
      </c>
      <c r="P88" s="38" t="s">
        <v>126</v>
      </c>
      <c r="Q88" s="34">
        <v>258.08999999999997</v>
      </c>
      <c r="R88" s="35">
        <f>Q88*L88</f>
        <v>4645.62</v>
      </c>
      <c r="S88" s="36">
        <f t="shared" si="47"/>
        <v>258.08999999999997</v>
      </c>
      <c r="T88" s="36">
        <f t="shared" si="47"/>
        <v>4645.62</v>
      </c>
      <c r="U88" s="143">
        <v>0</v>
      </c>
      <c r="V88" s="144">
        <f>T88*U88</f>
        <v>0</v>
      </c>
      <c r="W88" s="144">
        <f t="shared" si="48"/>
        <v>0</v>
      </c>
      <c r="X88" s="145">
        <f t="shared" si="49"/>
        <v>0</v>
      </c>
      <c r="Y88" s="145">
        <f t="shared" si="50"/>
        <v>0</v>
      </c>
      <c r="Z88" s="211">
        <v>919</v>
      </c>
      <c r="AA88">
        <f>Z88/List2!L88</f>
        <v>51.055555555555557</v>
      </c>
    </row>
    <row r="89" spans="1:27" ht="60.75">
      <c r="A89" s="141" t="s">
        <v>147</v>
      </c>
      <c r="B89" s="141" t="s">
        <v>995</v>
      </c>
      <c r="C89" s="142" t="s">
        <v>1190</v>
      </c>
      <c r="D89" s="33" t="s">
        <v>98</v>
      </c>
      <c r="E89" s="33" t="s">
        <v>25</v>
      </c>
      <c r="F89" s="33">
        <v>1</v>
      </c>
      <c r="G89" s="33" t="s">
        <v>26</v>
      </c>
      <c r="H89" s="33" t="s">
        <v>1442</v>
      </c>
      <c r="I89" s="33" t="s">
        <v>1603</v>
      </c>
      <c r="J89" s="33">
        <v>20.8</v>
      </c>
      <c r="K89" s="33">
        <v>4.2999999999999997E-2</v>
      </c>
      <c r="L89" s="33">
        <v>18</v>
      </c>
      <c r="M89" s="33">
        <v>176</v>
      </c>
      <c r="N89" s="33" t="s">
        <v>134</v>
      </c>
      <c r="O89" s="37" t="s">
        <v>148</v>
      </c>
      <c r="P89" s="38" t="s">
        <v>126</v>
      </c>
      <c r="Q89" s="249">
        <v>228.97</v>
      </c>
      <c r="R89" s="35">
        <f>Q89*L89</f>
        <v>4121.46</v>
      </c>
      <c r="S89" s="36">
        <f t="shared" si="47"/>
        <v>228.97</v>
      </c>
      <c r="T89" s="36">
        <f t="shared" si="47"/>
        <v>4121.46</v>
      </c>
      <c r="U89" s="143">
        <v>0</v>
      </c>
      <c r="V89" s="144">
        <f>T89*U89</f>
        <v>0</v>
      </c>
      <c r="W89" s="144">
        <f t="shared" si="48"/>
        <v>0</v>
      </c>
      <c r="X89" s="145">
        <f t="shared" si="49"/>
        <v>0</v>
      </c>
      <c r="Y89" s="145">
        <f t="shared" si="50"/>
        <v>0</v>
      </c>
      <c r="Z89" s="211">
        <v>998</v>
      </c>
      <c r="AA89">
        <f>Z89/List2!L89</f>
        <v>55.444444444444443</v>
      </c>
    </row>
    <row r="90" spans="1:27" ht="18.75">
      <c r="A90" s="141" t="s">
        <v>1431</v>
      </c>
      <c r="B90" s="166" t="s">
        <v>1432</v>
      </c>
      <c r="C90" s="142" t="s">
        <v>1190</v>
      </c>
      <c r="D90" s="42" t="s">
        <v>108</v>
      </c>
      <c r="E90" s="33" t="s">
        <v>25</v>
      </c>
      <c r="F90" s="33">
        <v>1</v>
      </c>
      <c r="G90" s="33" t="s">
        <v>26</v>
      </c>
      <c r="H90" s="33" t="s">
        <v>1442</v>
      </c>
      <c r="I90" s="33" t="s">
        <v>1603</v>
      </c>
      <c r="J90" s="33">
        <v>20</v>
      </c>
      <c r="K90" s="33">
        <v>5.2999999999999999E-2</v>
      </c>
      <c r="L90" s="33">
        <v>24</v>
      </c>
      <c r="M90" s="33">
        <v>160</v>
      </c>
      <c r="N90" s="33" t="s">
        <v>1433</v>
      </c>
      <c r="O90" s="264" t="s">
        <v>1602</v>
      </c>
      <c r="P90" s="246" t="s">
        <v>27</v>
      </c>
      <c r="Q90" s="34">
        <v>263.79000000000002</v>
      </c>
      <c r="R90" s="35">
        <f t="shared" ref="R90:R91" si="51">Q90*L90</f>
        <v>6330.9600000000009</v>
      </c>
      <c r="S90" s="36">
        <f t="shared" si="47"/>
        <v>263.79000000000002</v>
      </c>
      <c r="T90" s="36">
        <f t="shared" si="47"/>
        <v>6330.9600000000009</v>
      </c>
      <c r="U90" s="143">
        <v>0</v>
      </c>
      <c r="V90" s="144">
        <f>T90*U90</f>
        <v>0</v>
      </c>
      <c r="W90" s="144">
        <f t="shared" si="48"/>
        <v>0</v>
      </c>
      <c r="X90" s="145">
        <f t="shared" si="49"/>
        <v>0</v>
      </c>
      <c r="Y90" s="145">
        <f t="shared" si="50"/>
        <v>0</v>
      </c>
      <c r="Z90" s="211">
        <v>648</v>
      </c>
      <c r="AA90">
        <f>Z90/List2!L90</f>
        <v>27</v>
      </c>
    </row>
    <row r="91" spans="1:27" ht="18.75">
      <c r="A91" s="166" t="s">
        <v>1437</v>
      </c>
      <c r="B91" s="166" t="s">
        <v>1438</v>
      </c>
      <c r="C91" s="142" t="s">
        <v>1190</v>
      </c>
      <c r="D91" s="42" t="s">
        <v>67</v>
      </c>
      <c r="E91" s="33" t="s">
        <v>25</v>
      </c>
      <c r="F91" s="33">
        <v>1</v>
      </c>
      <c r="G91" s="33" t="s">
        <v>26</v>
      </c>
      <c r="H91" s="33" t="s">
        <v>1442</v>
      </c>
      <c r="I91" s="33" t="s">
        <v>1607</v>
      </c>
      <c r="J91" s="33">
        <v>16</v>
      </c>
      <c r="K91" s="33">
        <v>6.7000000000000004E-2</v>
      </c>
      <c r="L91" s="33">
        <v>12</v>
      </c>
      <c r="M91" s="33">
        <v>297</v>
      </c>
      <c r="N91" s="33" t="s">
        <v>1439</v>
      </c>
      <c r="O91" s="265" t="s">
        <v>1471</v>
      </c>
      <c r="P91" s="246" t="s">
        <v>27</v>
      </c>
      <c r="Q91" s="34">
        <v>344.404</v>
      </c>
      <c r="R91" s="35">
        <f t="shared" si="51"/>
        <v>4132.848</v>
      </c>
      <c r="S91" s="36">
        <f t="shared" si="47"/>
        <v>344.404</v>
      </c>
      <c r="T91" s="36">
        <f t="shared" si="47"/>
        <v>4132.848</v>
      </c>
      <c r="U91" s="143">
        <v>0</v>
      </c>
      <c r="V91" s="144">
        <f>T91*U91</f>
        <v>0</v>
      </c>
      <c r="W91" s="144">
        <f t="shared" si="48"/>
        <v>0</v>
      </c>
      <c r="X91" s="145">
        <f t="shared" si="49"/>
        <v>0</v>
      </c>
      <c r="Y91" s="145">
        <f t="shared" si="50"/>
        <v>0</v>
      </c>
      <c r="Z91" s="211">
        <v>132</v>
      </c>
      <c r="AA91">
        <f>Z91/List2!L91</f>
        <v>11</v>
      </c>
    </row>
    <row r="92" spans="1:27" ht="18.75">
      <c r="A92" s="158" t="s">
        <v>150</v>
      </c>
      <c r="B92" s="158"/>
      <c r="C92" s="159"/>
      <c r="D92" s="31"/>
      <c r="E92" s="31"/>
      <c r="F92" s="31"/>
      <c r="G92" s="31"/>
      <c r="H92" s="31"/>
      <c r="I92" s="31"/>
      <c r="J92" s="31"/>
      <c r="K92" s="31"/>
      <c r="L92" s="31"/>
      <c r="M92" s="31"/>
      <c r="N92" s="31"/>
      <c r="O92" s="30"/>
      <c r="P92" s="31"/>
      <c r="Q92" s="45"/>
      <c r="R92" s="45"/>
      <c r="S92" s="44"/>
      <c r="T92" s="44"/>
      <c r="U92" s="7">
        <v>0</v>
      </c>
      <c r="V92" s="7"/>
      <c r="W92" s="144">
        <f t="shared" si="48"/>
        <v>0</v>
      </c>
      <c r="X92" s="145">
        <f t="shared" si="49"/>
        <v>0</v>
      </c>
      <c r="Y92" s="145">
        <f t="shared" si="50"/>
        <v>0</v>
      </c>
      <c r="Z92" s="211"/>
      <c r="AA92" t="e">
        <f>Z92/List2!L92</f>
        <v>#DIV/0!</v>
      </c>
    </row>
    <row r="93" spans="1:27" ht="390">
      <c r="A93" s="141" t="s">
        <v>151</v>
      </c>
      <c r="B93" s="141" t="s">
        <v>996</v>
      </c>
      <c r="C93" s="167" t="s">
        <v>1190</v>
      </c>
      <c r="D93" s="33" t="s">
        <v>67</v>
      </c>
      <c r="E93" s="33" t="s">
        <v>18</v>
      </c>
      <c r="F93" s="33">
        <v>1</v>
      </c>
      <c r="G93" s="33" t="s">
        <v>26</v>
      </c>
      <c r="H93" s="33" t="s">
        <v>1236</v>
      </c>
      <c r="I93" s="33" t="s">
        <v>1606</v>
      </c>
      <c r="J93" s="33">
        <v>19.600000000000001</v>
      </c>
      <c r="K93" s="33">
        <v>4.2999999999999997E-2</v>
      </c>
      <c r="L93" s="33">
        <v>12</v>
      </c>
      <c r="M93" s="33">
        <v>220</v>
      </c>
      <c r="N93" s="33" t="s">
        <v>77</v>
      </c>
      <c r="O93" s="37" t="s">
        <v>152</v>
      </c>
      <c r="P93" s="245" t="s">
        <v>27</v>
      </c>
      <c r="Q93" s="34">
        <v>388.42975206611573</v>
      </c>
      <c r="R93" s="35">
        <f>Q93*L93</f>
        <v>4661.1570247933887</v>
      </c>
      <c r="S93" s="36">
        <f>Q93*(1-$C$13)</f>
        <v>388.42975206611573</v>
      </c>
      <c r="T93" s="36">
        <f>R93*(1-$C$13)</f>
        <v>4661.1570247933887</v>
      </c>
      <c r="U93" s="143">
        <v>0</v>
      </c>
      <c r="V93" s="144">
        <f>T93*U93</f>
        <v>0</v>
      </c>
      <c r="W93" s="144">
        <f t="shared" si="48"/>
        <v>0</v>
      </c>
      <c r="X93" s="145">
        <f t="shared" si="49"/>
        <v>0</v>
      </c>
      <c r="Y93" s="145">
        <f t="shared" si="50"/>
        <v>0</v>
      </c>
      <c r="Z93" s="307"/>
      <c r="AA93">
        <f>Z93/List2!L93</f>
        <v>0</v>
      </c>
    </row>
    <row r="94" spans="1:27" ht="18.75">
      <c r="A94" s="158" t="s">
        <v>153</v>
      </c>
      <c r="B94" s="158"/>
      <c r="C94" s="159"/>
      <c r="D94" s="31"/>
      <c r="E94" s="31"/>
      <c r="F94" s="31"/>
      <c r="G94" s="31"/>
      <c r="H94" s="31"/>
      <c r="I94" s="31"/>
      <c r="J94" s="31"/>
      <c r="K94" s="31"/>
      <c r="L94" s="31"/>
      <c r="M94" s="31"/>
      <c r="N94" s="31"/>
      <c r="O94" s="30"/>
      <c r="P94" s="31"/>
      <c r="Q94" s="45"/>
      <c r="R94" s="45"/>
      <c r="S94" s="44"/>
      <c r="T94" s="44"/>
      <c r="U94" s="7"/>
      <c r="V94" s="7"/>
      <c r="W94" s="7"/>
      <c r="X94" s="7"/>
      <c r="Y94" s="7"/>
      <c r="Z94" s="211"/>
      <c r="AA94" t="e">
        <f>Z94/List2!L94</f>
        <v>#DIV/0!</v>
      </c>
    </row>
    <row r="95" spans="1:27" ht="90.75">
      <c r="A95" s="141" t="s">
        <v>154</v>
      </c>
      <c r="B95" s="141" t="s">
        <v>155</v>
      </c>
      <c r="C95" s="142" t="s">
        <v>1190</v>
      </c>
      <c r="D95" s="33" t="s">
        <v>94</v>
      </c>
      <c r="E95" s="33" t="s">
        <v>18</v>
      </c>
      <c r="F95" s="33">
        <v>2</v>
      </c>
      <c r="G95" s="33" t="s">
        <v>26</v>
      </c>
      <c r="H95" s="33" t="s">
        <v>1443</v>
      </c>
      <c r="I95" s="33" t="s">
        <v>1608</v>
      </c>
      <c r="J95" s="33">
        <v>16</v>
      </c>
      <c r="K95" s="33">
        <v>3.6900000000000002E-2</v>
      </c>
      <c r="L95" s="33">
        <v>8</v>
      </c>
      <c r="M95" s="33">
        <v>320</v>
      </c>
      <c r="N95" s="33" t="s">
        <v>138</v>
      </c>
      <c r="O95" s="37" t="s">
        <v>156</v>
      </c>
      <c r="P95" s="246" t="s">
        <v>27</v>
      </c>
      <c r="Q95" s="34">
        <v>437.04</v>
      </c>
      <c r="R95" s="35">
        <f>Q95*L95</f>
        <v>3496.32</v>
      </c>
      <c r="S95" s="36">
        <f t="shared" ref="S95:T98" si="52">Q95*(1-$C$13)</f>
        <v>437.04</v>
      </c>
      <c r="T95" s="36">
        <f t="shared" si="52"/>
        <v>3496.32</v>
      </c>
      <c r="U95" s="143">
        <v>0</v>
      </c>
      <c r="V95" s="144">
        <f>T95*U95</f>
        <v>0</v>
      </c>
      <c r="W95" s="144">
        <f t="shared" ref="W95:W104" si="53">U95*T95</f>
        <v>0</v>
      </c>
      <c r="X95" s="145">
        <f>J95*U95</f>
        <v>0</v>
      </c>
      <c r="Y95" s="145">
        <f t="shared" ref="Y95:Y102" si="54">U95*K95</f>
        <v>0</v>
      </c>
      <c r="Z95" s="211">
        <v>177</v>
      </c>
      <c r="AA95">
        <f>Z95/List2!L95</f>
        <v>22.125</v>
      </c>
    </row>
    <row r="96" spans="1:27" ht="90.75">
      <c r="A96" s="141" t="s">
        <v>157</v>
      </c>
      <c r="B96" s="141" t="s">
        <v>158</v>
      </c>
      <c r="C96" s="142" t="s">
        <v>1190</v>
      </c>
      <c r="D96" s="33" t="s">
        <v>94</v>
      </c>
      <c r="E96" s="33" t="s">
        <v>18</v>
      </c>
      <c r="F96" s="33">
        <v>2</v>
      </c>
      <c r="G96" s="33" t="s">
        <v>26</v>
      </c>
      <c r="H96" s="33" t="s">
        <v>1443</v>
      </c>
      <c r="I96" s="33" t="s">
        <v>1608</v>
      </c>
      <c r="J96" s="33">
        <v>16</v>
      </c>
      <c r="K96" s="33">
        <v>3.6900000000000002E-2</v>
      </c>
      <c r="L96" s="33">
        <v>8</v>
      </c>
      <c r="M96" s="33">
        <v>320</v>
      </c>
      <c r="N96" s="33" t="s">
        <v>138</v>
      </c>
      <c r="O96" s="37" t="s">
        <v>159</v>
      </c>
      <c r="P96" s="246" t="s">
        <v>27</v>
      </c>
      <c r="Q96" s="34">
        <v>437.04</v>
      </c>
      <c r="R96" s="35">
        <f>Q96*L96</f>
        <v>3496.32</v>
      </c>
      <c r="S96" s="36">
        <f t="shared" si="52"/>
        <v>437.04</v>
      </c>
      <c r="T96" s="36">
        <f t="shared" si="52"/>
        <v>3496.32</v>
      </c>
      <c r="U96" s="143">
        <v>0</v>
      </c>
      <c r="V96" s="144">
        <f>T96*U96</f>
        <v>0</v>
      </c>
      <c r="W96" s="144">
        <f t="shared" si="53"/>
        <v>0</v>
      </c>
      <c r="X96" s="145">
        <f>J96*U96</f>
        <v>0</v>
      </c>
      <c r="Y96" s="145">
        <f t="shared" si="54"/>
        <v>0</v>
      </c>
      <c r="Z96" s="211">
        <v>151</v>
      </c>
      <c r="AA96">
        <f>Z96/List2!L96</f>
        <v>18.875</v>
      </c>
    </row>
    <row r="97" spans="1:27" ht="120.75">
      <c r="A97" s="141" t="s">
        <v>160</v>
      </c>
      <c r="B97" s="141" t="s">
        <v>161</v>
      </c>
      <c r="C97" s="142" t="s">
        <v>1190</v>
      </c>
      <c r="D97" s="33" t="s">
        <v>94</v>
      </c>
      <c r="E97" s="33" t="s">
        <v>18</v>
      </c>
      <c r="F97" s="33">
        <v>2</v>
      </c>
      <c r="G97" s="33" t="s">
        <v>26</v>
      </c>
      <c r="H97" s="33" t="s">
        <v>1443</v>
      </c>
      <c r="I97" s="33" t="s">
        <v>1608</v>
      </c>
      <c r="J97" s="33">
        <v>16</v>
      </c>
      <c r="K97" s="33">
        <v>3.6900000000000002E-2</v>
      </c>
      <c r="L97" s="33">
        <v>8</v>
      </c>
      <c r="M97" s="33">
        <v>320</v>
      </c>
      <c r="N97" s="33" t="s">
        <v>138</v>
      </c>
      <c r="O97" s="37" t="s">
        <v>162</v>
      </c>
      <c r="P97" s="246" t="s">
        <v>27</v>
      </c>
      <c r="Q97" s="34">
        <v>443.26</v>
      </c>
      <c r="R97" s="35">
        <f>Q97*L97</f>
        <v>3546.08</v>
      </c>
      <c r="S97" s="36">
        <f t="shared" si="52"/>
        <v>443.26</v>
      </c>
      <c r="T97" s="36">
        <f t="shared" si="52"/>
        <v>3546.08</v>
      </c>
      <c r="U97" s="143">
        <v>0</v>
      </c>
      <c r="V97" s="144">
        <f>T97*U97</f>
        <v>0</v>
      </c>
      <c r="W97" s="144">
        <f t="shared" si="53"/>
        <v>0</v>
      </c>
      <c r="X97" s="145">
        <f>J97*U97</f>
        <v>0</v>
      </c>
      <c r="Y97" s="145">
        <f t="shared" si="54"/>
        <v>0</v>
      </c>
      <c r="Z97" s="211">
        <v>92</v>
      </c>
      <c r="AA97">
        <f>Z97/List2!L97</f>
        <v>11.5</v>
      </c>
    </row>
    <row r="98" spans="1:27" ht="165.75">
      <c r="A98" s="141" t="s">
        <v>163</v>
      </c>
      <c r="B98" s="141" t="s">
        <v>164</v>
      </c>
      <c r="C98" s="142" t="s">
        <v>1190</v>
      </c>
      <c r="D98" s="33" t="s">
        <v>94</v>
      </c>
      <c r="E98" s="33" t="s">
        <v>18</v>
      </c>
      <c r="F98" s="33">
        <v>2</v>
      </c>
      <c r="G98" s="33" t="s">
        <v>26</v>
      </c>
      <c r="H98" s="33" t="s">
        <v>1443</v>
      </c>
      <c r="I98" s="33" t="s">
        <v>1608</v>
      </c>
      <c r="J98" s="33">
        <v>16</v>
      </c>
      <c r="K98" s="33">
        <v>3.6900000000000002E-2</v>
      </c>
      <c r="L98" s="33">
        <v>8</v>
      </c>
      <c r="M98" s="33">
        <v>320</v>
      </c>
      <c r="N98" s="33" t="s">
        <v>138</v>
      </c>
      <c r="O98" s="37" t="s">
        <v>164</v>
      </c>
      <c r="P98" s="246" t="s">
        <v>27</v>
      </c>
      <c r="Q98" s="34">
        <v>437.04</v>
      </c>
      <c r="R98" s="35">
        <f>Q98*L98</f>
        <v>3496.32</v>
      </c>
      <c r="S98" s="36">
        <f t="shared" si="52"/>
        <v>437.04</v>
      </c>
      <c r="T98" s="36">
        <f t="shared" si="52"/>
        <v>3496.32</v>
      </c>
      <c r="U98" s="143">
        <v>0</v>
      </c>
      <c r="V98" s="144">
        <f>T98*U98</f>
        <v>0</v>
      </c>
      <c r="W98" s="144">
        <f t="shared" si="53"/>
        <v>0</v>
      </c>
      <c r="X98" s="145">
        <f>J98*U98</f>
        <v>0</v>
      </c>
      <c r="Y98" s="145">
        <f t="shared" si="54"/>
        <v>0</v>
      </c>
      <c r="Z98" s="211">
        <v>260</v>
      </c>
      <c r="AA98">
        <f>Z98/List2!L98</f>
        <v>32.5</v>
      </c>
    </row>
    <row r="99" spans="1:27" ht="18.75">
      <c r="A99" s="158" t="s">
        <v>165</v>
      </c>
      <c r="B99" s="158"/>
      <c r="C99" s="159"/>
      <c r="D99" s="31"/>
      <c r="E99" s="31"/>
      <c r="F99" s="31"/>
      <c r="G99" s="31"/>
      <c r="H99" s="31"/>
      <c r="I99" s="31"/>
      <c r="J99" s="31"/>
      <c r="K99" s="31"/>
      <c r="L99" s="31"/>
      <c r="M99" s="31"/>
      <c r="N99" s="31"/>
      <c r="O99" s="30"/>
      <c r="P99" s="31"/>
      <c r="Q99" s="45"/>
      <c r="R99" s="45"/>
      <c r="S99" s="44"/>
      <c r="T99" s="44"/>
      <c r="U99" s="7"/>
      <c r="V99" s="7"/>
      <c r="W99" s="144">
        <f t="shared" si="53"/>
        <v>0</v>
      </c>
      <c r="X99" s="7"/>
      <c r="Y99" s="145">
        <f t="shared" si="54"/>
        <v>0</v>
      </c>
      <c r="Z99" s="211"/>
      <c r="AA99" t="e">
        <f>Z99/List2!L99</f>
        <v>#DIV/0!</v>
      </c>
    </row>
    <row r="100" spans="1:27" ht="255.75">
      <c r="A100" s="141" t="s">
        <v>166</v>
      </c>
      <c r="B100" s="141" t="s">
        <v>997</v>
      </c>
      <c r="C100" s="142" t="s">
        <v>1190</v>
      </c>
      <c r="D100" s="33" t="s">
        <v>67</v>
      </c>
      <c r="E100" s="33" t="s">
        <v>18</v>
      </c>
      <c r="F100" s="33">
        <v>1</v>
      </c>
      <c r="G100" s="33" t="s">
        <v>26</v>
      </c>
      <c r="H100" s="33" t="s">
        <v>1359</v>
      </c>
      <c r="I100" s="33" t="s">
        <v>1609</v>
      </c>
      <c r="J100" s="33">
        <v>12</v>
      </c>
      <c r="K100" s="33">
        <v>2.4E-2</v>
      </c>
      <c r="L100" s="33">
        <v>12</v>
      </c>
      <c r="M100" s="33">
        <v>151.19999999999999</v>
      </c>
      <c r="N100" s="33" t="s">
        <v>124</v>
      </c>
      <c r="O100" s="37" t="s">
        <v>167</v>
      </c>
      <c r="P100" s="245" t="s">
        <v>20</v>
      </c>
      <c r="Q100" s="34">
        <v>207.85</v>
      </c>
      <c r="R100" s="35">
        <f>Q100*L100</f>
        <v>2494.1999999999998</v>
      </c>
      <c r="S100" s="36">
        <f>Q100*(1-$C$13)</f>
        <v>207.85</v>
      </c>
      <c r="T100" s="36">
        <f>R100*(1-$C$13)</f>
        <v>2494.1999999999998</v>
      </c>
      <c r="U100" s="143">
        <v>0</v>
      </c>
      <c r="V100" s="144">
        <f>T100*U100</f>
        <v>0</v>
      </c>
      <c r="W100" s="144">
        <f t="shared" si="53"/>
        <v>0</v>
      </c>
      <c r="X100" s="145">
        <f>J100*U100</f>
        <v>0</v>
      </c>
      <c r="Y100" s="145">
        <f t="shared" si="54"/>
        <v>0</v>
      </c>
      <c r="Z100" s="211"/>
      <c r="AA100">
        <f>Z100/List2!L100</f>
        <v>0</v>
      </c>
    </row>
    <row r="101" spans="1:27" ht="18.75">
      <c r="A101" s="158" t="s">
        <v>168</v>
      </c>
      <c r="B101" s="158"/>
      <c r="C101" s="159"/>
      <c r="D101" s="31"/>
      <c r="E101" s="31"/>
      <c r="F101" s="31"/>
      <c r="G101" s="31"/>
      <c r="H101" s="31"/>
      <c r="I101" s="31"/>
      <c r="J101" s="31"/>
      <c r="K101" s="31"/>
      <c r="L101" s="31"/>
      <c r="M101" s="31"/>
      <c r="N101" s="31"/>
      <c r="O101" s="30"/>
      <c r="P101" s="31"/>
      <c r="Q101" s="45"/>
      <c r="R101" s="35">
        <f t="shared" ref="R101:R104" si="55">Q101*L101</f>
        <v>0</v>
      </c>
      <c r="S101" s="36">
        <f t="shared" ref="S101:T104" si="56">Q101*(1-$C$13)</f>
        <v>0</v>
      </c>
      <c r="T101" s="36">
        <f t="shared" si="56"/>
        <v>0</v>
      </c>
      <c r="U101" s="143">
        <v>0</v>
      </c>
      <c r="V101" s="144">
        <f>T101*U101</f>
        <v>0</v>
      </c>
      <c r="W101" s="144">
        <f t="shared" si="53"/>
        <v>0</v>
      </c>
      <c r="X101" s="145">
        <f>J101*U101</f>
        <v>0</v>
      </c>
      <c r="Y101" s="145">
        <f t="shared" si="54"/>
        <v>0</v>
      </c>
      <c r="Z101" s="211"/>
      <c r="AA101" t="e">
        <f>Z101/List2!L101</f>
        <v>#DIV/0!</v>
      </c>
    </row>
    <row r="102" spans="1:27" ht="120.75">
      <c r="A102" s="141" t="s">
        <v>169</v>
      </c>
      <c r="B102" s="141" t="s">
        <v>170</v>
      </c>
      <c r="C102" s="162"/>
      <c r="D102" s="33" t="s">
        <v>67</v>
      </c>
      <c r="E102" s="33" t="s">
        <v>18</v>
      </c>
      <c r="F102" s="33">
        <v>1</v>
      </c>
      <c r="G102" s="33" t="s">
        <v>19</v>
      </c>
      <c r="H102" s="33">
        <v>150</v>
      </c>
      <c r="I102" s="33"/>
      <c r="J102" s="33">
        <v>12.68</v>
      </c>
      <c r="K102" s="33">
        <v>3.3000000000000002E-2</v>
      </c>
      <c r="L102" s="33">
        <v>12</v>
      </c>
      <c r="M102" s="33">
        <v>300</v>
      </c>
      <c r="N102" s="33" t="s">
        <v>124</v>
      </c>
      <c r="O102" s="37" t="s">
        <v>171</v>
      </c>
      <c r="P102" s="38" t="s">
        <v>20</v>
      </c>
      <c r="Q102" s="34">
        <v>400.82644628099177</v>
      </c>
      <c r="R102" s="35">
        <f t="shared" si="55"/>
        <v>4809.9173553719011</v>
      </c>
      <c r="S102" s="36">
        <f t="shared" si="56"/>
        <v>400.82644628099177</v>
      </c>
      <c r="T102" s="36">
        <f t="shared" si="56"/>
        <v>4809.9173553719011</v>
      </c>
      <c r="U102" s="143">
        <v>0</v>
      </c>
      <c r="V102" s="144">
        <f>T102*U102</f>
        <v>0</v>
      </c>
      <c r="W102" s="144">
        <f t="shared" si="53"/>
        <v>0</v>
      </c>
      <c r="X102" s="145">
        <f>J102*U102</f>
        <v>0</v>
      </c>
      <c r="Y102" s="145">
        <f t="shared" si="54"/>
        <v>0</v>
      </c>
      <c r="Z102" s="211"/>
      <c r="AA102">
        <f>Z102/List2!L102</f>
        <v>0</v>
      </c>
    </row>
    <row r="103" spans="1:27" ht="18.75">
      <c r="A103" s="158" t="s">
        <v>1360</v>
      </c>
      <c r="B103" s="158"/>
      <c r="C103" s="159"/>
      <c r="D103" s="31"/>
      <c r="E103" s="31"/>
      <c r="F103" s="31"/>
      <c r="G103" s="31"/>
      <c r="H103" s="31"/>
      <c r="I103" s="31"/>
      <c r="J103" s="31"/>
      <c r="K103" s="31"/>
      <c r="L103" s="31"/>
      <c r="M103" s="31"/>
      <c r="N103" s="31"/>
      <c r="O103" s="30"/>
      <c r="P103" s="31"/>
      <c r="Q103" s="45"/>
      <c r="R103" s="45"/>
      <c r="S103" s="45"/>
      <c r="T103" s="45"/>
      <c r="U103" s="12"/>
      <c r="V103" s="12"/>
      <c r="W103" s="12">
        <f t="shared" si="53"/>
        <v>0</v>
      </c>
      <c r="X103" s="12"/>
      <c r="Y103" s="7"/>
      <c r="Z103" s="211"/>
      <c r="AA103" t="e">
        <f>Z103/List2!L103</f>
        <v>#DIV/0!</v>
      </c>
    </row>
    <row r="104" spans="1:27" ht="18.75">
      <c r="A104" s="166" t="s">
        <v>1361</v>
      </c>
      <c r="B104" s="166" t="s">
        <v>1710</v>
      </c>
      <c r="C104" s="142" t="s">
        <v>1190</v>
      </c>
      <c r="D104" s="33" t="s">
        <v>70</v>
      </c>
      <c r="E104" s="33" t="s">
        <v>18</v>
      </c>
      <c r="F104" s="33">
        <v>1</v>
      </c>
      <c r="G104" s="33" t="s">
        <v>26</v>
      </c>
      <c r="H104" s="33" t="s">
        <v>1445</v>
      </c>
      <c r="I104" s="33" t="s">
        <v>1610</v>
      </c>
      <c r="J104" s="33">
        <v>20.3</v>
      </c>
      <c r="K104" s="33">
        <v>4.2999999999999997E-2</v>
      </c>
      <c r="L104" s="33">
        <v>40</v>
      </c>
      <c r="M104" s="33">
        <v>55</v>
      </c>
      <c r="N104" s="33" t="s">
        <v>1362</v>
      </c>
      <c r="O104" s="37"/>
      <c r="P104" s="247" t="s">
        <v>27</v>
      </c>
      <c r="Q104" s="34">
        <v>148.1</v>
      </c>
      <c r="R104" s="35">
        <f t="shared" si="55"/>
        <v>5924</v>
      </c>
      <c r="S104" s="36">
        <f t="shared" si="56"/>
        <v>148.1</v>
      </c>
      <c r="T104" s="36">
        <f t="shared" si="56"/>
        <v>5924</v>
      </c>
      <c r="U104" s="143">
        <v>0</v>
      </c>
      <c r="V104" s="144">
        <f>T104*U104</f>
        <v>0</v>
      </c>
      <c r="W104" s="144">
        <f t="shared" si="53"/>
        <v>0</v>
      </c>
      <c r="X104" s="145">
        <f>J104*U104</f>
        <v>0</v>
      </c>
      <c r="Y104" s="145">
        <f>U104*K104</f>
        <v>0</v>
      </c>
      <c r="Z104" s="211">
        <v>478</v>
      </c>
      <c r="AA104">
        <f>Z104/List2!L104</f>
        <v>11.95</v>
      </c>
    </row>
    <row r="105" spans="1:27" ht="18.75">
      <c r="A105" s="158" t="s">
        <v>172</v>
      </c>
      <c r="B105" s="158"/>
      <c r="C105" s="159"/>
      <c r="D105" s="31"/>
      <c r="E105" s="31"/>
      <c r="F105" s="31"/>
      <c r="G105" s="31"/>
      <c r="H105" s="31"/>
      <c r="I105" s="31"/>
      <c r="J105" s="31"/>
      <c r="K105" s="31"/>
      <c r="L105" s="31"/>
      <c r="M105" s="31"/>
      <c r="N105" s="31"/>
      <c r="O105" s="30"/>
      <c r="P105" s="31"/>
      <c r="Q105" s="45"/>
      <c r="R105" s="45"/>
      <c r="S105" s="44"/>
      <c r="T105" s="44"/>
      <c r="U105" s="7"/>
      <c r="V105" s="7"/>
      <c r="W105" s="7"/>
      <c r="X105" s="7"/>
      <c r="Y105" s="7"/>
      <c r="Z105" s="211"/>
      <c r="AA105" t="e">
        <f>Z105/List2!L105</f>
        <v>#DIV/0!</v>
      </c>
    </row>
    <row r="106" spans="1:27" ht="225.75">
      <c r="A106" s="141" t="s">
        <v>173</v>
      </c>
      <c r="B106" s="141" t="s">
        <v>998</v>
      </c>
      <c r="C106" s="142" t="s">
        <v>1190</v>
      </c>
      <c r="D106" s="33" t="s">
        <v>98</v>
      </c>
      <c r="E106" s="33" t="s">
        <v>18</v>
      </c>
      <c r="F106" s="33">
        <v>1</v>
      </c>
      <c r="G106" s="33" t="s">
        <v>26</v>
      </c>
      <c r="H106" s="33" t="s">
        <v>1444</v>
      </c>
      <c r="I106" s="33" t="s">
        <v>1611</v>
      </c>
      <c r="J106" s="33">
        <v>19.5</v>
      </c>
      <c r="K106" s="33">
        <v>0.04</v>
      </c>
      <c r="L106" s="33">
        <v>18</v>
      </c>
      <c r="M106" s="33">
        <v>197</v>
      </c>
      <c r="N106" s="33" t="s">
        <v>138</v>
      </c>
      <c r="O106" s="37" t="s">
        <v>174</v>
      </c>
      <c r="P106" s="245" t="s">
        <v>27</v>
      </c>
      <c r="Q106" s="34">
        <v>255.84</v>
      </c>
      <c r="R106" s="35">
        <f>Q106*L106</f>
        <v>4605.12</v>
      </c>
      <c r="S106" s="36">
        <f t="shared" ref="S106:T109" si="57">Q106*(1-$C$13)</f>
        <v>255.84</v>
      </c>
      <c r="T106" s="36">
        <f t="shared" si="57"/>
        <v>4605.12</v>
      </c>
      <c r="U106" s="143">
        <v>0</v>
      </c>
      <c r="V106" s="144">
        <f>T106*U106</f>
        <v>0</v>
      </c>
      <c r="W106" s="144">
        <f>U106*T106</f>
        <v>0</v>
      </c>
      <c r="X106" s="145">
        <f>J106*U106</f>
        <v>0</v>
      </c>
      <c r="Y106" s="145">
        <f>U106*K106</f>
        <v>0</v>
      </c>
      <c r="Z106" s="211">
        <v>244</v>
      </c>
      <c r="AA106">
        <f>Z106/List2!L106</f>
        <v>13.555555555555555</v>
      </c>
    </row>
    <row r="107" spans="1:27" ht="409.6">
      <c r="A107" s="141" t="s">
        <v>175</v>
      </c>
      <c r="B107" s="141" t="s">
        <v>999</v>
      </c>
      <c r="C107" s="167" t="s">
        <v>1190</v>
      </c>
      <c r="D107" s="33" t="s">
        <v>67</v>
      </c>
      <c r="E107" s="33" t="s">
        <v>18</v>
      </c>
      <c r="F107" s="33">
        <v>1</v>
      </c>
      <c r="G107" s="33" t="s">
        <v>26</v>
      </c>
      <c r="H107" s="33">
        <v>125</v>
      </c>
      <c r="I107" s="33"/>
      <c r="J107" s="33">
        <v>12.2</v>
      </c>
      <c r="K107" s="33">
        <v>2.9000000000000001E-2</v>
      </c>
      <c r="L107" s="33">
        <v>12</v>
      </c>
      <c r="M107" s="33">
        <v>172</v>
      </c>
      <c r="N107" s="33" t="s">
        <v>124</v>
      </c>
      <c r="O107" s="37" t="s">
        <v>176</v>
      </c>
      <c r="P107" s="245" t="s">
        <v>54</v>
      </c>
      <c r="Q107" s="34">
        <v>226.49</v>
      </c>
      <c r="R107" s="35">
        <f>Q107*L107</f>
        <v>2717.88</v>
      </c>
      <c r="S107" s="36">
        <f t="shared" si="57"/>
        <v>226.49</v>
      </c>
      <c r="T107" s="36">
        <f t="shared" si="57"/>
        <v>2717.88</v>
      </c>
      <c r="U107" s="143">
        <v>0</v>
      </c>
      <c r="V107" s="144">
        <f>T107*U107</f>
        <v>0</v>
      </c>
      <c r="W107" s="144">
        <f>U107*T107</f>
        <v>0</v>
      </c>
      <c r="X107" s="145">
        <f>J107*U107</f>
        <v>0</v>
      </c>
      <c r="Y107" s="145">
        <f>U107*K107</f>
        <v>0</v>
      </c>
      <c r="Z107" s="211"/>
      <c r="AA107">
        <f>Z107/List2!L107</f>
        <v>0</v>
      </c>
    </row>
    <row r="108" spans="1:27" ht="409.6">
      <c r="A108" s="141" t="s">
        <v>177</v>
      </c>
      <c r="B108" s="141" t="s">
        <v>178</v>
      </c>
      <c r="C108" s="162"/>
      <c r="D108" s="33" t="s">
        <v>67</v>
      </c>
      <c r="E108" s="33" t="s">
        <v>18</v>
      </c>
      <c r="F108" s="33">
        <v>1</v>
      </c>
      <c r="G108" s="33" t="s">
        <v>26</v>
      </c>
      <c r="H108" s="33">
        <v>125</v>
      </c>
      <c r="I108" s="33"/>
      <c r="J108" s="33">
        <v>14</v>
      </c>
      <c r="K108" s="33">
        <v>0.03</v>
      </c>
      <c r="L108" s="33">
        <v>12</v>
      </c>
      <c r="M108" s="33">
        <v>163</v>
      </c>
      <c r="N108" s="33" t="s">
        <v>134</v>
      </c>
      <c r="O108" s="37" t="s">
        <v>179</v>
      </c>
      <c r="P108" s="38" t="s">
        <v>20</v>
      </c>
      <c r="Q108" s="34">
        <v>322.31404958677689</v>
      </c>
      <c r="R108" s="35">
        <f>Q108*L108</f>
        <v>3867.7685950413224</v>
      </c>
      <c r="S108" s="36">
        <f t="shared" si="57"/>
        <v>322.31404958677689</v>
      </c>
      <c r="T108" s="36">
        <f t="shared" si="57"/>
        <v>3867.7685950413224</v>
      </c>
      <c r="U108" s="143">
        <v>0</v>
      </c>
      <c r="V108" s="144">
        <f>T108*U108</f>
        <v>0</v>
      </c>
      <c r="W108" s="144">
        <f>U108*T108</f>
        <v>0</v>
      </c>
      <c r="X108" s="145">
        <f>J108*U108</f>
        <v>0</v>
      </c>
      <c r="Y108" s="145">
        <f>U108*K108</f>
        <v>0</v>
      </c>
      <c r="Z108" s="211"/>
      <c r="AA108">
        <f>Z108/List2!L108</f>
        <v>0</v>
      </c>
    </row>
    <row r="109" spans="1:27" ht="18.75">
      <c r="A109" s="141" t="s">
        <v>901</v>
      </c>
      <c r="B109" s="141" t="s">
        <v>902</v>
      </c>
      <c r="C109" s="162"/>
      <c r="D109" s="266">
        <v>44938</v>
      </c>
      <c r="E109" s="33" t="s">
        <v>18</v>
      </c>
      <c r="F109" s="33">
        <v>1</v>
      </c>
      <c r="G109" s="33" t="s">
        <v>26</v>
      </c>
      <c r="H109" s="33">
        <v>100</v>
      </c>
      <c r="I109" s="33"/>
      <c r="J109" s="33">
        <v>15</v>
      </c>
      <c r="K109" s="33">
        <v>2.9000000000000001E-2</v>
      </c>
      <c r="L109" s="33">
        <v>12</v>
      </c>
      <c r="M109" s="33"/>
      <c r="N109" s="33" t="s">
        <v>138</v>
      </c>
      <c r="O109" s="267" t="s">
        <v>903</v>
      </c>
      <c r="P109" s="245" t="s">
        <v>897</v>
      </c>
      <c r="Q109" s="34">
        <v>226.49</v>
      </c>
      <c r="R109" s="35">
        <f>Q109*L109</f>
        <v>2717.88</v>
      </c>
      <c r="S109" s="36">
        <f t="shared" si="57"/>
        <v>226.49</v>
      </c>
      <c r="T109" s="36">
        <f t="shared" si="57"/>
        <v>2717.88</v>
      </c>
      <c r="U109" s="143">
        <v>0</v>
      </c>
      <c r="V109" s="144">
        <f>T109*U109</f>
        <v>0</v>
      </c>
      <c r="W109" s="144">
        <f>U109*T109</f>
        <v>0</v>
      </c>
      <c r="X109" s="145">
        <f>J109*U109</f>
        <v>0</v>
      </c>
      <c r="Y109" s="145">
        <f>U109*K109</f>
        <v>0</v>
      </c>
      <c r="Z109" s="219"/>
      <c r="AA109">
        <f>Z109/List2!L109</f>
        <v>0</v>
      </c>
    </row>
    <row r="110" spans="1:27" ht="18.75">
      <c r="A110" s="158" t="s">
        <v>180</v>
      </c>
      <c r="B110" s="158"/>
      <c r="C110" s="159"/>
      <c r="D110" s="31"/>
      <c r="E110" s="31"/>
      <c r="F110" s="31"/>
      <c r="G110" s="31"/>
      <c r="H110" s="31"/>
      <c r="I110" s="31"/>
      <c r="J110" s="31"/>
      <c r="K110" s="31"/>
      <c r="L110" s="31"/>
      <c r="M110" s="31"/>
      <c r="N110" s="31"/>
      <c r="O110" s="30"/>
      <c r="P110" s="31"/>
      <c r="Q110" s="45"/>
      <c r="R110" s="45"/>
      <c r="S110" s="44"/>
      <c r="T110" s="44"/>
      <c r="U110" s="7"/>
      <c r="V110" s="7"/>
      <c r="W110" s="7"/>
      <c r="X110" s="7"/>
      <c r="Y110" s="7"/>
      <c r="Z110" s="211"/>
      <c r="AA110" t="e">
        <f>Z110/List2!L110</f>
        <v>#DIV/0!</v>
      </c>
    </row>
    <row r="111" spans="1:27" ht="285.75">
      <c r="A111" s="141" t="s">
        <v>181</v>
      </c>
      <c r="B111" s="141" t="s">
        <v>1000</v>
      </c>
      <c r="C111" s="142" t="s">
        <v>1190</v>
      </c>
      <c r="D111" s="33" t="s">
        <v>67</v>
      </c>
      <c r="E111" s="33" t="s">
        <v>18</v>
      </c>
      <c r="F111" s="33">
        <v>1</v>
      </c>
      <c r="G111" s="33" t="s">
        <v>26</v>
      </c>
      <c r="H111" s="33" t="s">
        <v>1442</v>
      </c>
      <c r="I111" s="33" t="s">
        <v>1612</v>
      </c>
      <c r="J111" s="33">
        <v>21.8</v>
      </c>
      <c r="K111" s="33">
        <v>4.5999999999999999E-2</v>
      </c>
      <c r="L111" s="33">
        <v>12</v>
      </c>
      <c r="M111" s="33">
        <v>245</v>
      </c>
      <c r="N111" s="33" t="s">
        <v>138</v>
      </c>
      <c r="O111" s="37" t="s">
        <v>182</v>
      </c>
      <c r="P111" s="245" t="s">
        <v>27</v>
      </c>
      <c r="Q111" s="34">
        <v>325.51</v>
      </c>
      <c r="R111" s="35">
        <f>Q111*L111</f>
        <v>3906.12</v>
      </c>
      <c r="S111" s="36">
        <f>Q111*(1-$C$13)</f>
        <v>325.51</v>
      </c>
      <c r="T111" s="36">
        <f>R111*(1-$C$13)</f>
        <v>3906.12</v>
      </c>
      <c r="U111" s="143">
        <v>0</v>
      </c>
      <c r="V111" s="144">
        <f>T111*U111</f>
        <v>0</v>
      </c>
      <c r="W111" s="144">
        <f>U111*T111</f>
        <v>0</v>
      </c>
      <c r="X111" s="145">
        <f>J111*U111</f>
        <v>0</v>
      </c>
      <c r="Y111" s="145">
        <f>U111*K111</f>
        <v>0</v>
      </c>
      <c r="Z111" s="308">
        <v>313</v>
      </c>
      <c r="AA111">
        <f>Z111/List2!L111</f>
        <v>26.083333333333332</v>
      </c>
    </row>
    <row r="112" spans="1:27" ht="18.75">
      <c r="A112" s="158" t="s">
        <v>183</v>
      </c>
      <c r="B112" s="158"/>
      <c r="C112" s="159"/>
      <c r="D112" s="31"/>
      <c r="E112" s="31"/>
      <c r="F112" s="31"/>
      <c r="G112" s="31"/>
      <c r="H112" s="31"/>
      <c r="I112" s="31"/>
      <c r="J112" s="31"/>
      <c r="K112" s="31"/>
      <c r="L112" s="31"/>
      <c r="M112" s="31"/>
      <c r="N112" s="31"/>
      <c r="O112" s="30"/>
      <c r="P112" s="31"/>
      <c r="Q112" s="45"/>
      <c r="R112" s="45"/>
      <c r="S112" s="44"/>
      <c r="T112" s="44"/>
      <c r="U112" s="7">
        <v>0</v>
      </c>
      <c r="V112" s="7"/>
      <c r="W112" s="144">
        <f>U112*T112</f>
        <v>0</v>
      </c>
      <c r="X112" s="145">
        <f>J112*U112</f>
        <v>0</v>
      </c>
      <c r="Y112" s="145">
        <f>U112*K112</f>
        <v>0</v>
      </c>
      <c r="Z112" s="308"/>
      <c r="AA112" t="e">
        <f>Z112/List2!L112</f>
        <v>#DIV/0!</v>
      </c>
    </row>
    <row r="113" spans="1:27" ht="255.75">
      <c r="A113" s="141" t="s">
        <v>913</v>
      </c>
      <c r="B113" s="141" t="s">
        <v>914</v>
      </c>
      <c r="C113" s="162"/>
      <c r="D113" s="33" t="s">
        <v>184</v>
      </c>
      <c r="E113" s="33" t="s">
        <v>25</v>
      </c>
      <c r="F113" s="33">
        <v>1</v>
      </c>
      <c r="G113" s="33" t="s">
        <v>26</v>
      </c>
      <c r="H113" s="33">
        <v>220</v>
      </c>
      <c r="I113" s="33"/>
      <c r="J113" s="33">
        <v>13</v>
      </c>
      <c r="K113" s="33">
        <v>3.5999999999999997E-2</v>
      </c>
      <c r="L113" s="33">
        <v>4</v>
      </c>
      <c r="M113" s="33">
        <v>150</v>
      </c>
      <c r="N113" s="33" t="s">
        <v>138</v>
      </c>
      <c r="O113" s="37" t="s">
        <v>185</v>
      </c>
      <c r="P113" s="245" t="s">
        <v>897</v>
      </c>
      <c r="Q113" s="34">
        <v>776.92</v>
      </c>
      <c r="R113" s="35">
        <f>Q113*L113</f>
        <v>3107.68</v>
      </c>
      <c r="S113" s="36">
        <f>Q113*(1-$C$13)</f>
        <v>776.92</v>
      </c>
      <c r="T113" s="36">
        <f>R113*(1-$C$13)</f>
        <v>3107.68</v>
      </c>
      <c r="U113" s="143">
        <v>0</v>
      </c>
      <c r="V113" s="144">
        <f>T113*U113</f>
        <v>0</v>
      </c>
      <c r="W113" s="144">
        <f>U113*T113</f>
        <v>0</v>
      </c>
      <c r="X113" s="145">
        <f>J113*U113</f>
        <v>0</v>
      </c>
      <c r="Y113" s="145">
        <f>U113*K113</f>
        <v>0</v>
      </c>
      <c r="Z113" s="308"/>
      <c r="AA113">
        <f>Z113/List2!L113</f>
        <v>0</v>
      </c>
    </row>
    <row r="114" spans="1:27" ht="18.75">
      <c r="A114" s="158" t="s">
        <v>186</v>
      </c>
      <c r="B114" s="158"/>
      <c r="C114" s="7"/>
      <c r="D114" s="31"/>
      <c r="E114" s="31"/>
      <c r="F114" s="31"/>
      <c r="G114" s="31"/>
      <c r="H114" s="31"/>
      <c r="I114" s="31"/>
      <c r="J114" s="31"/>
      <c r="K114" s="31"/>
      <c r="L114" s="31"/>
      <c r="M114" s="31"/>
      <c r="N114" s="31"/>
      <c r="O114" s="30"/>
      <c r="P114" s="31"/>
      <c r="Q114" s="45"/>
      <c r="R114" s="45"/>
      <c r="S114" s="44"/>
      <c r="T114" s="44"/>
      <c r="U114" s="7"/>
      <c r="V114" s="7"/>
      <c r="W114" s="7"/>
      <c r="X114" s="7"/>
      <c r="Y114" s="7"/>
      <c r="Z114" s="308"/>
      <c r="AA114" t="e">
        <f>Z114/List2!L114</f>
        <v>#DIV/0!</v>
      </c>
    </row>
    <row r="115" spans="1:27" ht="390.75">
      <c r="A115" s="141" t="s">
        <v>187</v>
      </c>
      <c r="B115" s="141" t="s">
        <v>1001</v>
      </c>
      <c r="C115" s="142" t="s">
        <v>1190</v>
      </c>
      <c r="D115" s="33" t="s">
        <v>67</v>
      </c>
      <c r="E115" s="33" t="s">
        <v>18</v>
      </c>
      <c r="F115" s="33">
        <v>1</v>
      </c>
      <c r="G115" s="33" t="s">
        <v>26</v>
      </c>
      <c r="H115" s="33" t="s">
        <v>1444</v>
      </c>
      <c r="I115" s="33" t="s">
        <v>1613</v>
      </c>
      <c r="J115" s="33">
        <v>18.7</v>
      </c>
      <c r="K115" s="33">
        <v>3.9E-2</v>
      </c>
      <c r="L115" s="33">
        <v>12</v>
      </c>
      <c r="M115" s="33">
        <v>252</v>
      </c>
      <c r="N115" s="33" t="s">
        <v>87</v>
      </c>
      <c r="O115" s="37" t="s">
        <v>188</v>
      </c>
      <c r="P115" s="38" t="s">
        <v>27</v>
      </c>
      <c r="Q115" s="34">
        <v>372.73</v>
      </c>
      <c r="R115" s="35">
        <f>Q115*L115</f>
        <v>4472.76</v>
      </c>
      <c r="S115" s="36">
        <f>Q115*(1-$C$13)</f>
        <v>372.73</v>
      </c>
      <c r="T115" s="36">
        <f>R115*(1-$C$13)</f>
        <v>4472.76</v>
      </c>
      <c r="U115" s="143">
        <v>0</v>
      </c>
      <c r="V115" s="144">
        <f>T115*U115</f>
        <v>0</v>
      </c>
      <c r="W115" s="144">
        <f>U115*T115</f>
        <v>0</v>
      </c>
      <c r="X115" s="145">
        <f>J115*U115</f>
        <v>0</v>
      </c>
      <c r="Y115" s="145">
        <f>U115*K115</f>
        <v>0</v>
      </c>
      <c r="Z115" s="308">
        <v>897</v>
      </c>
      <c r="AA115">
        <f>Z115/List2!L115</f>
        <v>74.75</v>
      </c>
    </row>
    <row r="116" spans="1:27" ht="18.75">
      <c r="A116" s="158" t="s">
        <v>907</v>
      </c>
      <c r="B116" s="158"/>
      <c r="C116" s="159"/>
      <c r="D116" s="31"/>
      <c r="E116" s="31"/>
      <c r="F116" s="31"/>
      <c r="G116" s="31"/>
      <c r="H116" s="31"/>
      <c r="I116" s="31"/>
      <c r="J116" s="31"/>
      <c r="K116" s="31"/>
      <c r="L116" s="31"/>
      <c r="M116" s="31"/>
      <c r="N116" s="31"/>
      <c r="O116" s="30"/>
      <c r="P116" s="31"/>
      <c r="Q116" s="45"/>
      <c r="R116" s="45"/>
      <c r="S116" s="44"/>
      <c r="T116" s="44"/>
      <c r="U116" s="7"/>
      <c r="V116" s="7"/>
      <c r="W116" s="7"/>
      <c r="X116" s="7"/>
      <c r="Y116" s="7"/>
      <c r="Z116" s="309"/>
      <c r="AA116" t="e">
        <f>Z116/List2!L116</f>
        <v>#DIV/0!</v>
      </c>
    </row>
    <row r="117" spans="1:27" ht="18.75">
      <c r="A117" s="141" t="s">
        <v>908</v>
      </c>
      <c r="B117" s="171" t="s">
        <v>909</v>
      </c>
      <c r="C117" s="175"/>
      <c r="D117" s="268" t="s">
        <v>193</v>
      </c>
      <c r="E117" s="242" t="s">
        <v>25</v>
      </c>
      <c r="F117" s="242">
        <v>1</v>
      </c>
      <c r="G117" s="242" t="s">
        <v>26</v>
      </c>
      <c r="H117" s="260"/>
      <c r="I117" s="260"/>
      <c r="J117" s="260"/>
      <c r="K117" s="242">
        <v>4.7E-2</v>
      </c>
      <c r="L117" s="242">
        <v>6</v>
      </c>
      <c r="M117" s="260"/>
      <c r="N117" s="242" t="s">
        <v>194</v>
      </c>
      <c r="O117" s="269" t="s">
        <v>910</v>
      </c>
      <c r="P117" s="270" t="s">
        <v>897</v>
      </c>
      <c r="Q117" s="271">
        <v>674.43</v>
      </c>
      <c r="R117" s="35">
        <f>Q117*L117</f>
        <v>4046.58</v>
      </c>
      <c r="S117" s="36">
        <f>Q117*(1-$C$13)</f>
        <v>674.43</v>
      </c>
      <c r="T117" s="36">
        <f>R117*(1-$C$13)</f>
        <v>4046.58</v>
      </c>
      <c r="U117" s="143">
        <v>0</v>
      </c>
      <c r="V117" s="144">
        <f>T117*U117</f>
        <v>0</v>
      </c>
      <c r="W117" s="144">
        <f t="shared" ref="W117:W126" si="58">U117*T117</f>
        <v>0</v>
      </c>
      <c r="X117" s="145">
        <f>J117*U117</f>
        <v>0</v>
      </c>
      <c r="Y117" s="145">
        <f>U117*K117</f>
        <v>0</v>
      </c>
      <c r="Z117" s="211"/>
      <c r="AA117">
        <f>Z117/List2!L117</f>
        <v>0</v>
      </c>
    </row>
    <row r="118" spans="1:27" ht="18.75">
      <c r="A118" s="141" t="s">
        <v>1304</v>
      </c>
      <c r="B118" s="171" t="s">
        <v>912</v>
      </c>
      <c r="C118" s="13" t="s">
        <v>1190</v>
      </c>
      <c r="D118" s="268" t="s">
        <v>193</v>
      </c>
      <c r="E118" s="242" t="s">
        <v>25</v>
      </c>
      <c r="F118" s="242">
        <v>1</v>
      </c>
      <c r="G118" s="242" t="s">
        <v>26</v>
      </c>
      <c r="H118" s="242" t="s">
        <v>1236</v>
      </c>
      <c r="I118" s="242" t="s">
        <v>1614</v>
      </c>
      <c r="J118" s="242">
        <v>27</v>
      </c>
      <c r="K118" s="242">
        <v>4.7E-2</v>
      </c>
      <c r="L118" s="242">
        <v>6</v>
      </c>
      <c r="M118" s="242">
        <v>489</v>
      </c>
      <c r="N118" s="242" t="s">
        <v>911</v>
      </c>
      <c r="O118" s="267" t="s">
        <v>910</v>
      </c>
      <c r="P118" s="246" t="s">
        <v>20</v>
      </c>
      <c r="Q118" s="271">
        <v>674.43</v>
      </c>
      <c r="R118" s="35">
        <f>Q118*L118</f>
        <v>4046.58</v>
      </c>
      <c r="S118" s="36">
        <f>Q118*(1-$C$13)</f>
        <v>674.43</v>
      </c>
      <c r="T118" s="36">
        <f>R118*(1-$C$13)</f>
        <v>4046.58</v>
      </c>
      <c r="U118" s="143">
        <v>0</v>
      </c>
      <c r="V118" s="144">
        <f>T118*U118</f>
        <v>0</v>
      </c>
      <c r="W118" s="144">
        <f t="shared" si="58"/>
        <v>0</v>
      </c>
      <c r="X118" s="145">
        <f>J118*U118</f>
        <v>0</v>
      </c>
      <c r="Y118" s="145">
        <f>U118*K118</f>
        <v>0</v>
      </c>
      <c r="Z118" s="211">
        <v>8</v>
      </c>
      <c r="AA118">
        <f>Z118/List2!L118</f>
        <v>1.3333333333333333</v>
      </c>
    </row>
    <row r="119" spans="1:27" ht="18.75">
      <c r="A119" s="158" t="s">
        <v>1722</v>
      </c>
      <c r="B119" s="176"/>
      <c r="C119" s="159"/>
      <c r="D119" s="31"/>
      <c r="E119" s="31"/>
      <c r="F119" s="31"/>
      <c r="G119" s="31"/>
      <c r="H119" s="31"/>
      <c r="I119" s="31"/>
      <c r="J119" s="31"/>
      <c r="K119" s="31"/>
      <c r="L119" s="31"/>
      <c r="M119" s="31"/>
      <c r="N119" s="31"/>
      <c r="O119" s="30"/>
      <c r="P119" s="31"/>
      <c r="Q119" s="45"/>
      <c r="R119" s="45"/>
      <c r="S119" s="45"/>
      <c r="T119" s="45"/>
      <c r="U119" s="12"/>
      <c r="V119" s="12"/>
      <c r="W119" s="12">
        <f t="shared" si="58"/>
        <v>0</v>
      </c>
      <c r="X119" s="12"/>
      <c r="Y119" s="7"/>
      <c r="Z119" s="219"/>
      <c r="AA119" t="e">
        <f>Z119/List2!L119</f>
        <v>#DIV/0!</v>
      </c>
    </row>
    <row r="120" spans="1:27" ht="225.75">
      <c r="A120" s="166" t="s">
        <v>189</v>
      </c>
      <c r="B120" s="166" t="s">
        <v>1331</v>
      </c>
      <c r="C120" s="142" t="s">
        <v>1190</v>
      </c>
      <c r="D120" s="33" t="s">
        <v>94</v>
      </c>
      <c r="E120" s="33" t="s">
        <v>18</v>
      </c>
      <c r="F120" s="33">
        <v>2</v>
      </c>
      <c r="G120" s="33" t="s">
        <v>26</v>
      </c>
      <c r="H120" s="242" t="s">
        <v>1443</v>
      </c>
      <c r="I120" s="33" t="s">
        <v>1615</v>
      </c>
      <c r="J120" s="33">
        <v>20</v>
      </c>
      <c r="K120" s="33">
        <v>4.8000000000000001E-2</v>
      </c>
      <c r="L120" s="33">
        <v>8</v>
      </c>
      <c r="M120" s="33">
        <v>350</v>
      </c>
      <c r="N120" s="33" t="s">
        <v>77</v>
      </c>
      <c r="O120" s="37" t="s">
        <v>190</v>
      </c>
      <c r="P120" s="245" t="s">
        <v>27</v>
      </c>
      <c r="Q120" s="34">
        <v>559.23</v>
      </c>
      <c r="R120" s="35">
        <f>Q120*L120</f>
        <v>4473.84</v>
      </c>
      <c r="S120" s="36">
        <f>Q120*(1-$C$13)</f>
        <v>559.23</v>
      </c>
      <c r="T120" s="36">
        <f>R120*(1-$C$13)</f>
        <v>4473.84</v>
      </c>
      <c r="U120" s="143">
        <v>0</v>
      </c>
      <c r="V120" s="144">
        <f>T120*U120</f>
        <v>0</v>
      </c>
      <c r="W120" s="144">
        <f t="shared" si="58"/>
        <v>0</v>
      </c>
      <c r="X120" s="145">
        <f>J120*U120</f>
        <v>0</v>
      </c>
      <c r="Y120" s="145">
        <f>U120*K120</f>
        <v>0</v>
      </c>
      <c r="Z120" s="211">
        <v>524</v>
      </c>
      <c r="AA120">
        <f>Z120/List2!L120</f>
        <v>65.5</v>
      </c>
    </row>
    <row r="121" spans="1:27" ht="18.75">
      <c r="A121" s="158" t="s">
        <v>1398</v>
      </c>
      <c r="B121" s="176"/>
      <c r="C121" s="12"/>
      <c r="D121" s="31"/>
      <c r="E121" s="31"/>
      <c r="F121" s="31"/>
      <c r="G121" s="31"/>
      <c r="H121" s="31"/>
      <c r="I121" s="31"/>
      <c r="J121" s="31"/>
      <c r="K121" s="31"/>
      <c r="L121" s="31"/>
      <c r="M121" s="31"/>
      <c r="N121" s="31"/>
      <c r="O121" s="30"/>
      <c r="P121" s="31"/>
      <c r="Q121" s="45"/>
      <c r="R121" s="45"/>
      <c r="S121" s="45"/>
      <c r="T121" s="45"/>
      <c r="U121" s="12"/>
      <c r="V121" s="12"/>
      <c r="W121" s="12">
        <f t="shared" si="58"/>
        <v>0</v>
      </c>
      <c r="X121" s="12"/>
      <c r="Y121" s="7"/>
      <c r="Z121" s="211"/>
      <c r="AA121" t="e">
        <f>Z121/List2!L121</f>
        <v>#DIV/0!</v>
      </c>
    </row>
    <row r="122" spans="1:27" ht="18.75">
      <c r="A122" s="166" t="s">
        <v>1397</v>
      </c>
      <c r="B122" s="166" t="s">
        <v>1682</v>
      </c>
      <c r="C122" s="142" t="s">
        <v>1190</v>
      </c>
      <c r="D122" s="42" t="s">
        <v>221</v>
      </c>
      <c r="E122" s="33" t="s">
        <v>25</v>
      </c>
      <c r="F122" s="33">
        <v>2</v>
      </c>
      <c r="G122" s="33" t="s">
        <v>26</v>
      </c>
      <c r="H122" s="242" t="s">
        <v>1631</v>
      </c>
      <c r="I122" s="242" t="s">
        <v>1616</v>
      </c>
      <c r="J122" s="33">
        <v>13</v>
      </c>
      <c r="K122" s="33">
        <v>3.9E-2</v>
      </c>
      <c r="L122" s="33">
        <v>2</v>
      </c>
      <c r="M122" s="33">
        <v>870</v>
      </c>
      <c r="N122" s="33" t="s">
        <v>1399</v>
      </c>
      <c r="O122" s="37"/>
      <c r="P122" s="245" t="s">
        <v>20</v>
      </c>
      <c r="Q122" s="34">
        <v>1638.01</v>
      </c>
      <c r="R122" s="35">
        <f t="shared" ref="R122" si="59">Q122*L122</f>
        <v>3276.02</v>
      </c>
      <c r="S122" s="36">
        <f t="shared" ref="S122:T122" si="60">Q122*(1-$C$13)</f>
        <v>1638.01</v>
      </c>
      <c r="T122" s="36">
        <f t="shared" si="60"/>
        <v>3276.02</v>
      </c>
      <c r="U122" s="143">
        <v>0</v>
      </c>
      <c r="V122" s="144">
        <f>T122*U122</f>
        <v>0</v>
      </c>
      <c r="W122" s="144">
        <f t="shared" si="58"/>
        <v>0</v>
      </c>
      <c r="X122" s="145">
        <f>J122*U122</f>
        <v>0</v>
      </c>
      <c r="Y122" s="145">
        <f>U122*K122</f>
        <v>0</v>
      </c>
      <c r="Z122" s="211">
        <v>3</v>
      </c>
      <c r="AA122">
        <f>Z122/List2!L122</f>
        <v>1.5</v>
      </c>
    </row>
    <row r="123" spans="1:27" ht="18.75">
      <c r="A123" s="158" t="s">
        <v>1440</v>
      </c>
      <c r="B123" s="176"/>
      <c r="C123" s="12"/>
      <c r="D123" s="31"/>
      <c r="E123" s="31"/>
      <c r="F123" s="31"/>
      <c r="G123" s="31"/>
      <c r="H123" s="31"/>
      <c r="I123" s="31"/>
      <c r="J123" s="31"/>
      <c r="K123" s="31"/>
      <c r="L123" s="31"/>
      <c r="M123" s="31"/>
      <c r="N123" s="31"/>
      <c r="O123" s="30"/>
      <c r="P123" s="31"/>
      <c r="Q123" s="45"/>
      <c r="R123" s="45"/>
      <c r="S123" s="45"/>
      <c r="T123" s="45"/>
      <c r="U123" s="12"/>
      <c r="V123" s="12"/>
      <c r="W123" s="12">
        <f t="shared" si="58"/>
        <v>0</v>
      </c>
      <c r="X123" s="12"/>
      <c r="Y123" s="7"/>
      <c r="Z123" s="211"/>
      <c r="AA123" t="e">
        <f>Z123/List2!L123</f>
        <v>#DIV/0!</v>
      </c>
    </row>
    <row r="124" spans="1:27" ht="18.75">
      <c r="A124" s="166" t="s">
        <v>1441</v>
      </c>
      <c r="B124" s="166" t="s">
        <v>1683</v>
      </c>
      <c r="C124" s="142" t="s">
        <v>1190</v>
      </c>
      <c r="D124" s="42" t="s">
        <v>193</v>
      </c>
      <c r="E124" s="33" t="s">
        <v>18</v>
      </c>
      <c r="F124" s="33">
        <v>2</v>
      </c>
      <c r="G124" s="33" t="s">
        <v>26</v>
      </c>
      <c r="H124" s="242" t="s">
        <v>1630</v>
      </c>
      <c r="I124" s="242" t="s">
        <v>1617</v>
      </c>
      <c r="J124" s="33">
        <v>13</v>
      </c>
      <c r="K124" s="33">
        <v>3.3000000000000002E-2</v>
      </c>
      <c r="L124" s="33">
        <v>6</v>
      </c>
      <c r="M124" s="33">
        <v>285</v>
      </c>
      <c r="N124" s="33" t="s">
        <v>1446</v>
      </c>
      <c r="O124" s="37"/>
      <c r="P124" s="246" t="s">
        <v>1806</v>
      </c>
      <c r="Q124" s="34">
        <v>511.87</v>
      </c>
      <c r="R124" s="35">
        <f t="shared" ref="R124" si="61">Q124*L124</f>
        <v>3071.2200000000003</v>
      </c>
      <c r="S124" s="36">
        <f t="shared" ref="S124:T124" si="62">Q124*(1-$C$13)</f>
        <v>511.87</v>
      </c>
      <c r="T124" s="36">
        <f t="shared" si="62"/>
        <v>3071.2200000000003</v>
      </c>
      <c r="U124" s="143">
        <v>0</v>
      </c>
      <c r="V124" s="144">
        <f>T124*U124</f>
        <v>0</v>
      </c>
      <c r="W124" s="144">
        <f t="shared" si="58"/>
        <v>0</v>
      </c>
      <c r="X124" s="145">
        <f>J124*U124</f>
        <v>0</v>
      </c>
      <c r="Y124" s="145">
        <f>U124*K124</f>
        <v>0</v>
      </c>
      <c r="Z124" s="211"/>
      <c r="AA124">
        <f>Z124/List2!L124</f>
        <v>0</v>
      </c>
    </row>
    <row r="125" spans="1:27" ht="18.75">
      <c r="A125" s="158" t="s">
        <v>191</v>
      </c>
      <c r="B125" s="158"/>
      <c r="C125" s="7"/>
      <c r="D125" s="31"/>
      <c r="E125" s="31"/>
      <c r="F125" s="31"/>
      <c r="G125" s="31"/>
      <c r="H125" s="31"/>
      <c r="I125" s="31"/>
      <c r="J125" s="31"/>
      <c r="K125" s="31"/>
      <c r="L125" s="31"/>
      <c r="M125" s="31"/>
      <c r="N125" s="31"/>
      <c r="O125" s="30"/>
      <c r="P125" s="31"/>
      <c r="Q125" s="45"/>
      <c r="R125" s="45"/>
      <c r="S125" s="44"/>
      <c r="T125" s="44"/>
      <c r="U125" s="7"/>
      <c r="V125" s="7"/>
      <c r="W125" s="144">
        <f t="shared" si="58"/>
        <v>0</v>
      </c>
      <c r="X125" s="145">
        <f>J125*U125</f>
        <v>0</v>
      </c>
      <c r="Y125" s="145">
        <f>U125*K125</f>
        <v>0</v>
      </c>
      <c r="Z125" s="211"/>
      <c r="AA125" t="e">
        <f>Z125/List2!L125</f>
        <v>#DIV/0!</v>
      </c>
    </row>
    <row r="126" spans="1:27" ht="409.6">
      <c r="A126" s="141" t="s">
        <v>192</v>
      </c>
      <c r="B126" s="141" t="s">
        <v>1203</v>
      </c>
      <c r="C126" s="167" t="s">
        <v>1190</v>
      </c>
      <c r="D126" s="33" t="s">
        <v>193</v>
      </c>
      <c r="E126" s="33" t="s">
        <v>18</v>
      </c>
      <c r="F126" s="33">
        <v>2</v>
      </c>
      <c r="G126" s="33" t="s">
        <v>26</v>
      </c>
      <c r="H126" s="33">
        <v>175</v>
      </c>
      <c r="I126" s="33"/>
      <c r="J126" s="33">
        <v>19.8</v>
      </c>
      <c r="K126" s="33">
        <v>5.0200000000000002E-2</v>
      </c>
      <c r="L126" s="33">
        <v>6</v>
      </c>
      <c r="M126" s="33">
        <v>406</v>
      </c>
      <c r="N126" s="33" t="s">
        <v>194</v>
      </c>
      <c r="O126" s="37" t="s">
        <v>195</v>
      </c>
      <c r="P126" s="272" t="s">
        <v>54</v>
      </c>
      <c r="Q126" s="34">
        <v>760.33</v>
      </c>
      <c r="R126" s="35">
        <f>Q126*L126</f>
        <v>4561.9800000000005</v>
      </c>
      <c r="S126" s="36">
        <f>Q126*(1-$C$13)</f>
        <v>760.33</v>
      </c>
      <c r="T126" s="36">
        <f>R126*(1-$C$13)</f>
        <v>4561.9800000000005</v>
      </c>
      <c r="U126" s="143">
        <v>0</v>
      </c>
      <c r="V126" s="144">
        <f>T126*U126</f>
        <v>0</v>
      </c>
      <c r="W126" s="144">
        <f t="shared" si="58"/>
        <v>0</v>
      </c>
      <c r="X126" s="145">
        <f>J126*U126</f>
        <v>0</v>
      </c>
      <c r="Y126" s="145">
        <f>U126*K126</f>
        <v>0</v>
      </c>
      <c r="Z126" s="211"/>
      <c r="AA126">
        <f>Z126/List2!L126</f>
        <v>0</v>
      </c>
    </row>
    <row r="127" spans="1:27" ht="18.75">
      <c r="A127" s="158" t="s">
        <v>196</v>
      </c>
      <c r="B127" s="158"/>
      <c r="C127" s="159"/>
      <c r="D127" s="31"/>
      <c r="E127" s="31"/>
      <c r="F127" s="31"/>
      <c r="G127" s="31"/>
      <c r="H127" s="31"/>
      <c r="I127" s="31"/>
      <c r="J127" s="31"/>
      <c r="K127" s="31"/>
      <c r="L127" s="31"/>
      <c r="M127" s="31"/>
      <c r="N127" s="31"/>
      <c r="O127" s="30"/>
      <c r="P127" s="31"/>
      <c r="Q127" s="45"/>
      <c r="R127" s="45"/>
      <c r="S127" s="44"/>
      <c r="T127" s="44"/>
      <c r="U127" s="7"/>
      <c r="V127" s="7"/>
      <c r="W127" s="7"/>
      <c r="X127" s="7"/>
      <c r="Y127" s="7"/>
      <c r="Z127" s="211"/>
      <c r="AA127" t="e">
        <f>Z127/List2!L127</f>
        <v>#DIV/0!</v>
      </c>
    </row>
    <row r="128" spans="1:27" ht="375.75">
      <c r="A128" s="168" t="s">
        <v>197</v>
      </c>
      <c r="B128" s="168" t="s">
        <v>1002</v>
      </c>
      <c r="C128" s="142" t="s">
        <v>1190</v>
      </c>
      <c r="D128" s="33" t="s">
        <v>108</v>
      </c>
      <c r="E128" s="33" t="s">
        <v>18</v>
      </c>
      <c r="F128" s="33">
        <v>1</v>
      </c>
      <c r="G128" s="33" t="s">
        <v>26</v>
      </c>
      <c r="H128" s="242" t="s">
        <v>1445</v>
      </c>
      <c r="I128" s="33" t="s">
        <v>1618</v>
      </c>
      <c r="J128" s="33">
        <v>25</v>
      </c>
      <c r="K128" s="33">
        <v>0.05</v>
      </c>
      <c r="L128" s="33">
        <v>24</v>
      </c>
      <c r="M128" s="33">
        <v>107</v>
      </c>
      <c r="N128" s="33" t="s">
        <v>138</v>
      </c>
      <c r="O128" s="37" t="s">
        <v>198</v>
      </c>
      <c r="P128" s="246" t="s">
        <v>27</v>
      </c>
      <c r="Q128" s="34">
        <v>270.66000000000003</v>
      </c>
      <c r="R128" s="35">
        <f>Q128*L128</f>
        <v>6495.84</v>
      </c>
      <c r="S128" s="36">
        <f>Q128*(1-$C$13)</f>
        <v>270.66000000000003</v>
      </c>
      <c r="T128" s="36">
        <f>R128*(1-$C$13)</f>
        <v>6495.84</v>
      </c>
      <c r="U128" s="143">
        <v>0</v>
      </c>
      <c r="V128" s="144">
        <f>T128*U128</f>
        <v>0</v>
      </c>
      <c r="W128" s="144">
        <f>U128*T128</f>
        <v>0</v>
      </c>
      <c r="X128" s="145">
        <f>J128*U128</f>
        <v>0</v>
      </c>
      <c r="Y128" s="145">
        <f>U128*K128</f>
        <v>0</v>
      </c>
      <c r="Z128" s="211">
        <v>478</v>
      </c>
      <c r="AA128">
        <f>Z128/List2!L128</f>
        <v>19.916666666666668</v>
      </c>
    </row>
    <row r="129" spans="1:27" ht="18.75">
      <c r="A129" s="158" t="s">
        <v>199</v>
      </c>
      <c r="B129" s="158"/>
      <c r="C129" s="7"/>
      <c r="D129" s="31"/>
      <c r="E129" s="31"/>
      <c r="F129" s="31"/>
      <c r="G129" s="31"/>
      <c r="H129" s="31"/>
      <c r="I129" s="31"/>
      <c r="J129" s="31"/>
      <c r="K129" s="31"/>
      <c r="L129" s="31"/>
      <c r="M129" s="31"/>
      <c r="N129" s="31"/>
      <c r="O129" s="30"/>
      <c r="P129" s="31"/>
      <c r="Q129" s="45"/>
      <c r="R129" s="45"/>
      <c r="S129" s="44"/>
      <c r="T129" s="44"/>
      <c r="U129" s="7">
        <v>0</v>
      </c>
      <c r="V129" s="7"/>
      <c r="W129" s="144">
        <f>U129*T129</f>
        <v>0</v>
      </c>
      <c r="X129" s="145">
        <f>J129*U129</f>
        <v>0</v>
      </c>
      <c r="Y129" s="145">
        <f>U129*K129</f>
        <v>0</v>
      </c>
      <c r="Z129" s="211"/>
      <c r="AA129" t="e">
        <f>Z129/List2!L129</f>
        <v>#DIV/0!</v>
      </c>
    </row>
    <row r="130" spans="1:27" ht="90.75">
      <c r="A130" s="141" t="s">
        <v>200</v>
      </c>
      <c r="B130" s="141" t="s">
        <v>201</v>
      </c>
      <c r="C130" s="162"/>
      <c r="D130" s="33" t="s">
        <v>67</v>
      </c>
      <c r="E130" s="33" t="s">
        <v>18</v>
      </c>
      <c r="F130" s="33">
        <v>2</v>
      </c>
      <c r="G130" s="33" t="s">
        <v>19</v>
      </c>
      <c r="H130" s="33">
        <v>150</v>
      </c>
      <c r="I130" s="33"/>
      <c r="J130" s="33">
        <v>12</v>
      </c>
      <c r="K130" s="33">
        <v>3.5400000000000001E-2</v>
      </c>
      <c r="L130" s="33">
        <v>12</v>
      </c>
      <c r="M130" s="33">
        <v>274</v>
      </c>
      <c r="N130" s="33" t="s">
        <v>124</v>
      </c>
      <c r="O130" s="37" t="s">
        <v>202</v>
      </c>
      <c r="P130" s="38" t="s">
        <v>20</v>
      </c>
      <c r="Q130" s="34">
        <v>519.83471074380168</v>
      </c>
      <c r="R130" s="35">
        <f>Q130*L130</f>
        <v>6238.0165289256202</v>
      </c>
      <c r="S130" s="36">
        <f>Q130*(1-$C$13)</f>
        <v>519.83471074380168</v>
      </c>
      <c r="T130" s="36">
        <f>R130*(1-$C$13)</f>
        <v>6238.0165289256202</v>
      </c>
      <c r="U130" s="143">
        <v>0</v>
      </c>
      <c r="V130" s="144">
        <f>T130*U130</f>
        <v>0</v>
      </c>
      <c r="W130" s="144">
        <f>U130*T130</f>
        <v>0</v>
      </c>
      <c r="X130" s="145">
        <f>J130*U130</f>
        <v>0</v>
      </c>
      <c r="Y130" s="145">
        <f>U130*K130</f>
        <v>0</v>
      </c>
      <c r="Z130" s="211"/>
      <c r="AA130">
        <f>Z130/List2!L130</f>
        <v>0</v>
      </c>
    </row>
    <row r="131" spans="1:27" ht="18.75">
      <c r="A131" s="158" t="s">
        <v>203</v>
      </c>
      <c r="B131" s="158"/>
      <c r="C131" s="159"/>
      <c r="D131" s="31"/>
      <c r="E131" s="31"/>
      <c r="F131" s="31"/>
      <c r="G131" s="31"/>
      <c r="H131" s="31"/>
      <c r="I131" s="31"/>
      <c r="J131" s="31"/>
      <c r="K131" s="31"/>
      <c r="L131" s="31"/>
      <c r="M131" s="31"/>
      <c r="N131" s="31"/>
      <c r="O131" s="30"/>
      <c r="P131" s="31"/>
      <c r="Q131" s="45"/>
      <c r="R131" s="45"/>
      <c r="S131" s="44"/>
      <c r="T131" s="44"/>
      <c r="U131" s="7"/>
      <c r="V131" s="7"/>
      <c r="W131" s="7"/>
      <c r="X131" s="7"/>
      <c r="Y131" s="7"/>
      <c r="Z131" s="211"/>
      <c r="AA131" t="e">
        <f>Z131/List2!L131</f>
        <v>#DIV/0!</v>
      </c>
    </row>
    <row r="132" spans="1:27" ht="409.6">
      <c r="A132" s="141" t="s">
        <v>204</v>
      </c>
      <c r="B132" s="141" t="s">
        <v>1619</v>
      </c>
      <c r="C132" s="142" t="s">
        <v>1190</v>
      </c>
      <c r="D132" s="33" t="s">
        <v>94</v>
      </c>
      <c r="E132" s="33" t="s">
        <v>18</v>
      </c>
      <c r="F132" s="33">
        <v>1</v>
      </c>
      <c r="G132" s="33" t="s">
        <v>26</v>
      </c>
      <c r="H132" s="33" t="s">
        <v>1444</v>
      </c>
      <c r="I132" s="33" t="s">
        <v>1620</v>
      </c>
      <c r="J132" s="33">
        <v>17.3</v>
      </c>
      <c r="K132" s="33">
        <v>3.5000000000000003E-2</v>
      </c>
      <c r="L132" s="33">
        <v>8</v>
      </c>
      <c r="M132" s="33">
        <v>343</v>
      </c>
      <c r="N132" s="33" t="s">
        <v>194</v>
      </c>
      <c r="O132" s="37" t="s">
        <v>205</v>
      </c>
      <c r="P132" s="247" t="s">
        <v>27</v>
      </c>
      <c r="Q132" s="34">
        <v>490.32</v>
      </c>
      <c r="R132" s="35">
        <f>Q132*L132</f>
        <v>3922.56</v>
      </c>
      <c r="S132" s="36">
        <f>Q132*(1-$C$13)</f>
        <v>490.32</v>
      </c>
      <c r="T132" s="36">
        <f>R132*(1-$C$13)</f>
        <v>3922.56</v>
      </c>
      <c r="U132" s="143">
        <v>0</v>
      </c>
      <c r="V132" s="144">
        <f>T132*U132</f>
        <v>0</v>
      </c>
      <c r="W132" s="144">
        <f>U132*T132</f>
        <v>0</v>
      </c>
      <c r="X132" s="145">
        <f>J132*U132</f>
        <v>0</v>
      </c>
      <c r="Y132" s="145">
        <f>U132*K132</f>
        <v>0</v>
      </c>
      <c r="Z132" s="211">
        <v>305</v>
      </c>
      <c r="AA132">
        <f>Z132/List2!L132</f>
        <v>38.125</v>
      </c>
    </row>
    <row r="133" spans="1:27" ht="18.75">
      <c r="A133" s="158" t="s">
        <v>206</v>
      </c>
      <c r="B133" s="158"/>
      <c r="C133" s="159"/>
      <c r="D133" s="31"/>
      <c r="E133" s="31"/>
      <c r="F133" s="31"/>
      <c r="G133" s="31"/>
      <c r="H133" s="31"/>
      <c r="I133" s="31"/>
      <c r="J133" s="31"/>
      <c r="K133" s="31"/>
      <c r="L133" s="31"/>
      <c r="M133" s="31"/>
      <c r="N133" s="31"/>
      <c r="O133" s="30"/>
      <c r="P133" s="31"/>
      <c r="Q133" s="45"/>
      <c r="R133" s="45"/>
      <c r="S133" s="44"/>
      <c r="T133" s="44"/>
      <c r="U133" s="7"/>
      <c r="V133" s="7"/>
      <c r="W133" s="7"/>
      <c r="X133" s="7"/>
      <c r="Y133" s="7"/>
      <c r="Z133" s="211"/>
      <c r="AA133" t="e">
        <f>Z133/List2!L133</f>
        <v>#DIV/0!</v>
      </c>
    </row>
    <row r="134" spans="1:27" ht="390.75">
      <c r="A134" s="141" t="s">
        <v>207</v>
      </c>
      <c r="B134" s="141" t="s">
        <v>1164</v>
      </c>
      <c r="C134" s="142" t="s">
        <v>1190</v>
      </c>
      <c r="D134" s="33" t="s">
        <v>193</v>
      </c>
      <c r="E134" s="33" t="s">
        <v>18</v>
      </c>
      <c r="F134" s="33">
        <v>2</v>
      </c>
      <c r="G134" s="33" t="s">
        <v>26</v>
      </c>
      <c r="H134" s="33" t="s">
        <v>1442</v>
      </c>
      <c r="I134" s="33" t="s">
        <v>1621</v>
      </c>
      <c r="J134" s="33">
        <v>19</v>
      </c>
      <c r="K134" s="33">
        <v>4.4999999999999998E-2</v>
      </c>
      <c r="L134" s="33">
        <v>6</v>
      </c>
      <c r="M134" s="33">
        <v>480</v>
      </c>
      <c r="N134" s="33" t="s">
        <v>194</v>
      </c>
      <c r="O134" s="37" t="s">
        <v>208</v>
      </c>
      <c r="P134" s="245" t="s">
        <v>20</v>
      </c>
      <c r="Q134" s="34">
        <v>643.89</v>
      </c>
      <c r="R134" s="35">
        <f>Q134*L134</f>
        <v>3863.34</v>
      </c>
      <c r="S134" s="36">
        <f>Q134*(1-$C$13)</f>
        <v>643.89</v>
      </c>
      <c r="T134" s="36">
        <f>R134*(1-$C$13)</f>
        <v>3863.34</v>
      </c>
      <c r="U134" s="143">
        <v>0</v>
      </c>
      <c r="V134" s="144">
        <f>T134*U134</f>
        <v>0</v>
      </c>
      <c r="W134" s="144">
        <f>U134*T134</f>
        <v>0</v>
      </c>
      <c r="X134" s="145">
        <f>J134*U134</f>
        <v>0</v>
      </c>
      <c r="Y134" s="145">
        <f>U134*K134</f>
        <v>0</v>
      </c>
      <c r="Z134" s="211">
        <v>0</v>
      </c>
      <c r="AA134">
        <f>Z134/List2!L134</f>
        <v>0</v>
      </c>
    </row>
    <row r="135" spans="1:27" ht="18.75">
      <c r="A135" s="158" t="s">
        <v>209</v>
      </c>
      <c r="B135" s="158"/>
      <c r="C135" s="159"/>
      <c r="D135" s="31"/>
      <c r="E135" s="31"/>
      <c r="F135" s="31"/>
      <c r="G135" s="31"/>
      <c r="H135" s="31"/>
      <c r="I135" s="31"/>
      <c r="J135" s="31"/>
      <c r="K135" s="31"/>
      <c r="L135" s="31"/>
      <c r="M135" s="31"/>
      <c r="N135" s="31"/>
      <c r="O135" s="30"/>
      <c r="P135" s="31"/>
      <c r="Q135" s="45"/>
      <c r="R135" s="45"/>
      <c r="S135" s="44"/>
      <c r="T135" s="44"/>
      <c r="U135" s="7"/>
      <c r="V135" s="7"/>
      <c r="W135" s="7"/>
      <c r="X135" s="7"/>
      <c r="Y135" s="7"/>
      <c r="Z135" s="211"/>
      <c r="AA135" t="e">
        <f>Z135/List2!L135</f>
        <v>#DIV/0!</v>
      </c>
    </row>
    <row r="136" spans="1:27" ht="409.6">
      <c r="A136" s="141" t="s">
        <v>215</v>
      </c>
      <c r="B136" s="141" t="s">
        <v>216</v>
      </c>
      <c r="C136" s="142" t="s">
        <v>1190</v>
      </c>
      <c r="D136" s="42" t="s">
        <v>184</v>
      </c>
      <c r="E136" s="33" t="s">
        <v>25</v>
      </c>
      <c r="F136" s="33">
        <v>2</v>
      </c>
      <c r="G136" s="33" t="s">
        <v>26</v>
      </c>
      <c r="H136" s="33" t="s">
        <v>1236</v>
      </c>
      <c r="I136" s="33" t="s">
        <v>1623</v>
      </c>
      <c r="J136" s="33">
        <v>27</v>
      </c>
      <c r="K136" s="33">
        <v>0.05</v>
      </c>
      <c r="L136" s="33">
        <v>4</v>
      </c>
      <c r="M136" s="33">
        <v>667</v>
      </c>
      <c r="N136" s="33" t="s">
        <v>217</v>
      </c>
      <c r="O136" s="37" t="s">
        <v>218</v>
      </c>
      <c r="P136" s="247" t="s">
        <v>27</v>
      </c>
      <c r="Q136" s="34">
        <v>1163.3699999999999</v>
      </c>
      <c r="R136" s="35">
        <f>Q136*L136</f>
        <v>4653.4799999999996</v>
      </c>
      <c r="S136" s="36">
        <f>Q136*(1-$C$13)</f>
        <v>1163.3699999999999</v>
      </c>
      <c r="T136" s="36">
        <f>R136*(1-$C$13)</f>
        <v>4653.4799999999996</v>
      </c>
      <c r="U136" s="143">
        <v>0</v>
      </c>
      <c r="V136" s="144">
        <f>T136*U136</f>
        <v>0</v>
      </c>
      <c r="W136" s="144">
        <f>U136*T136</f>
        <v>0</v>
      </c>
      <c r="X136" s="145">
        <f>J136*U136</f>
        <v>0</v>
      </c>
      <c r="Y136" s="145">
        <f>U136*K136</f>
        <v>0</v>
      </c>
      <c r="Z136" s="211">
        <v>221</v>
      </c>
      <c r="AA136">
        <f>Z136/List2!L136</f>
        <v>55.25</v>
      </c>
    </row>
    <row r="137" spans="1:27" ht="18.75">
      <c r="A137" s="158" t="s">
        <v>219</v>
      </c>
      <c r="B137" s="158"/>
      <c r="C137" s="159"/>
      <c r="D137" s="31"/>
      <c r="E137" s="31"/>
      <c r="F137" s="31"/>
      <c r="G137" s="31"/>
      <c r="H137" s="31"/>
      <c r="I137" s="31"/>
      <c r="J137" s="31"/>
      <c r="K137" s="31"/>
      <c r="L137" s="31"/>
      <c r="M137" s="31"/>
      <c r="N137" s="31"/>
      <c r="O137" s="30"/>
      <c r="P137" s="31"/>
      <c r="Q137" s="45"/>
      <c r="R137" s="45"/>
      <c r="S137" s="44"/>
      <c r="T137" s="44"/>
      <c r="U137" s="7"/>
      <c r="V137" s="7"/>
      <c r="W137" s="7"/>
      <c r="X137" s="7"/>
      <c r="Y137" s="7"/>
      <c r="Z137" s="211"/>
      <c r="AA137" t="e">
        <f>Z137/List2!L137</f>
        <v>#DIV/0!</v>
      </c>
    </row>
    <row r="138" spans="1:27" ht="255.75">
      <c r="A138" s="141" t="s">
        <v>210</v>
      </c>
      <c r="B138" s="141" t="s">
        <v>211</v>
      </c>
      <c r="C138" s="142" t="s">
        <v>1190</v>
      </c>
      <c r="D138" s="33" t="s">
        <v>212</v>
      </c>
      <c r="E138" s="33" t="s">
        <v>25</v>
      </c>
      <c r="F138" s="33">
        <v>2</v>
      </c>
      <c r="G138" s="33" t="s">
        <v>26</v>
      </c>
      <c r="H138" s="33" t="s">
        <v>1443</v>
      </c>
      <c r="I138" s="33" t="s">
        <v>1622</v>
      </c>
      <c r="J138" s="33">
        <v>17.399999999999999</v>
      </c>
      <c r="K138" s="33">
        <v>5.3999999999999999E-2</v>
      </c>
      <c r="L138" s="33">
        <v>3</v>
      </c>
      <c r="M138" s="33">
        <v>882</v>
      </c>
      <c r="N138" s="33" t="s">
        <v>213</v>
      </c>
      <c r="O138" s="37" t="s">
        <v>214</v>
      </c>
      <c r="P138" s="38" t="s">
        <v>126</v>
      </c>
      <c r="Q138" s="34">
        <v>1104.2</v>
      </c>
      <c r="R138" s="35">
        <f>Q138*L138</f>
        <v>3312.6000000000004</v>
      </c>
      <c r="S138" s="36">
        <f>Q138*(1-$C$13)</f>
        <v>1104.2</v>
      </c>
      <c r="T138" s="36">
        <f>R138*(1-$C$13)</f>
        <v>3312.6000000000004</v>
      </c>
      <c r="U138" s="143">
        <v>0</v>
      </c>
      <c r="V138" s="144">
        <f>T138*U138</f>
        <v>0</v>
      </c>
      <c r="W138" s="144">
        <f>U138*T138</f>
        <v>0</v>
      </c>
      <c r="X138" s="145">
        <f>J138*U138</f>
        <v>0</v>
      </c>
      <c r="Y138" s="145">
        <f>U138*K138</f>
        <v>0</v>
      </c>
      <c r="Z138" s="211">
        <v>76</v>
      </c>
      <c r="AA138">
        <f>Z138/List2!L138</f>
        <v>25.333333333333332</v>
      </c>
    </row>
    <row r="139" spans="1:27" ht="18.75">
      <c r="A139" s="158" t="s">
        <v>219</v>
      </c>
      <c r="B139" s="158"/>
      <c r="C139" s="159"/>
      <c r="D139" s="31"/>
      <c r="E139" s="31"/>
      <c r="F139" s="31"/>
      <c r="G139" s="31"/>
      <c r="H139" s="31"/>
      <c r="I139" s="31"/>
      <c r="J139" s="31"/>
      <c r="K139" s="31"/>
      <c r="L139" s="31"/>
      <c r="M139" s="31"/>
      <c r="N139" s="31"/>
      <c r="O139" s="30"/>
      <c r="P139" s="31"/>
      <c r="Q139" s="45"/>
      <c r="R139" s="45"/>
      <c r="S139" s="44"/>
      <c r="T139" s="44"/>
      <c r="U139" s="7"/>
      <c r="V139" s="7"/>
      <c r="W139" s="7"/>
      <c r="X139" s="7"/>
      <c r="Y139" s="7"/>
      <c r="Z139" s="211"/>
      <c r="AA139" t="e">
        <f>Z139/List2!L139</f>
        <v>#DIV/0!</v>
      </c>
    </row>
    <row r="140" spans="1:27" ht="105.75">
      <c r="A140" s="141" t="s">
        <v>220</v>
      </c>
      <c r="B140" s="141" t="s">
        <v>1204</v>
      </c>
      <c r="C140" s="142" t="s">
        <v>1190</v>
      </c>
      <c r="D140" s="33" t="s">
        <v>221</v>
      </c>
      <c r="E140" s="33" t="s">
        <v>25</v>
      </c>
      <c r="F140" s="33">
        <v>2</v>
      </c>
      <c r="G140" s="33" t="s">
        <v>26</v>
      </c>
      <c r="H140" s="33" t="s">
        <v>1443</v>
      </c>
      <c r="I140" s="33" t="s">
        <v>1624</v>
      </c>
      <c r="J140" s="33">
        <v>14.7</v>
      </c>
      <c r="K140" s="33">
        <v>3.6999999999999998E-2</v>
      </c>
      <c r="L140" s="33">
        <v>2</v>
      </c>
      <c r="M140" s="33">
        <v>980</v>
      </c>
      <c r="N140" s="33" t="s">
        <v>134</v>
      </c>
      <c r="O140" s="37" t="s">
        <v>222</v>
      </c>
      <c r="P140" s="245" t="s">
        <v>27</v>
      </c>
      <c r="Q140" s="34">
        <v>1643.96</v>
      </c>
      <c r="R140" s="35">
        <f t="shared" ref="R140:R147" si="63">Q140*L140</f>
        <v>3287.92</v>
      </c>
      <c r="S140" s="36">
        <f t="shared" ref="S140:T147" si="64">Q140*(1-$C$13)</f>
        <v>1643.96</v>
      </c>
      <c r="T140" s="36">
        <f t="shared" si="64"/>
        <v>3287.92</v>
      </c>
      <c r="U140" s="143">
        <v>0</v>
      </c>
      <c r="V140" s="144">
        <f t="shared" ref="V140:V147" si="65">T140*U140</f>
        <v>0</v>
      </c>
      <c r="W140" s="144">
        <f t="shared" ref="W140:W150" si="66">U140*T140</f>
        <v>0</v>
      </c>
      <c r="X140" s="145">
        <f t="shared" ref="X140:X150" si="67">J140*U140</f>
        <v>0</v>
      </c>
      <c r="Y140" s="145">
        <f t="shared" ref="Y140:Y150" si="68">U140*K140</f>
        <v>0</v>
      </c>
      <c r="Z140" s="211">
        <v>126</v>
      </c>
      <c r="AA140">
        <f>Z140/List2!L140</f>
        <v>63</v>
      </c>
    </row>
    <row r="141" spans="1:27" ht="300.75">
      <c r="A141" s="141" t="s">
        <v>1338</v>
      </c>
      <c r="B141" s="141" t="s">
        <v>1339</v>
      </c>
      <c r="C141" s="142" t="s">
        <v>1190</v>
      </c>
      <c r="D141" s="42" t="s">
        <v>221</v>
      </c>
      <c r="E141" s="33" t="s">
        <v>25</v>
      </c>
      <c r="F141" s="33">
        <v>2</v>
      </c>
      <c r="G141" s="33" t="s">
        <v>26</v>
      </c>
      <c r="H141" s="33" t="s">
        <v>1443</v>
      </c>
      <c r="I141" s="33" t="s">
        <v>1624</v>
      </c>
      <c r="J141" s="33">
        <v>15</v>
      </c>
      <c r="K141" s="33">
        <v>3.7999999999999999E-2</v>
      </c>
      <c r="L141" s="33">
        <v>2</v>
      </c>
      <c r="M141" s="33">
        <v>956</v>
      </c>
      <c r="N141" s="33" t="s">
        <v>134</v>
      </c>
      <c r="O141" s="37" t="s">
        <v>1340</v>
      </c>
      <c r="P141" s="245" t="s">
        <v>27</v>
      </c>
      <c r="Q141" s="34">
        <v>1650.31</v>
      </c>
      <c r="R141" s="35">
        <f t="shared" si="63"/>
        <v>3300.62</v>
      </c>
      <c r="S141" s="36">
        <f t="shared" si="64"/>
        <v>1650.31</v>
      </c>
      <c r="T141" s="36">
        <f t="shared" si="64"/>
        <v>3300.62</v>
      </c>
      <c r="U141" s="143">
        <v>0</v>
      </c>
      <c r="V141" s="144">
        <f t="shared" si="65"/>
        <v>0</v>
      </c>
      <c r="W141" s="144">
        <f t="shared" si="66"/>
        <v>0</v>
      </c>
      <c r="X141" s="145">
        <f t="shared" si="67"/>
        <v>0</v>
      </c>
      <c r="Y141" s="145">
        <f t="shared" si="68"/>
        <v>0</v>
      </c>
      <c r="Z141" s="211">
        <v>84</v>
      </c>
      <c r="AA141">
        <f>Z141/List2!L141</f>
        <v>42</v>
      </c>
    </row>
    <row r="142" spans="1:27" ht="75.75">
      <c r="A142" s="141" t="s">
        <v>223</v>
      </c>
      <c r="B142" s="141" t="s">
        <v>1205</v>
      </c>
      <c r="C142" s="142" t="s">
        <v>1190</v>
      </c>
      <c r="D142" s="33" t="s">
        <v>221</v>
      </c>
      <c r="E142" s="33" t="s">
        <v>25</v>
      </c>
      <c r="F142" s="33">
        <v>2</v>
      </c>
      <c r="G142" s="33" t="s">
        <v>26</v>
      </c>
      <c r="H142" s="33" t="s">
        <v>1443</v>
      </c>
      <c r="I142" s="33" t="s">
        <v>1624</v>
      </c>
      <c r="J142" s="33">
        <v>15</v>
      </c>
      <c r="K142" s="33">
        <v>6.2E-2</v>
      </c>
      <c r="L142" s="33">
        <v>2</v>
      </c>
      <c r="M142" s="33">
        <v>956</v>
      </c>
      <c r="N142" s="33" t="s">
        <v>134</v>
      </c>
      <c r="O142" s="37" t="s">
        <v>224</v>
      </c>
      <c r="P142" s="245" t="s">
        <v>27</v>
      </c>
      <c r="Q142" s="34">
        <v>1934.79</v>
      </c>
      <c r="R142" s="35">
        <f t="shared" si="63"/>
        <v>3869.58</v>
      </c>
      <c r="S142" s="36">
        <f t="shared" si="64"/>
        <v>1934.79</v>
      </c>
      <c r="T142" s="36">
        <f t="shared" si="64"/>
        <v>3869.58</v>
      </c>
      <c r="U142" s="143">
        <v>0</v>
      </c>
      <c r="V142" s="144">
        <f t="shared" si="65"/>
        <v>0</v>
      </c>
      <c r="W142" s="144">
        <f t="shared" si="66"/>
        <v>0</v>
      </c>
      <c r="X142" s="145">
        <f t="shared" si="67"/>
        <v>0</v>
      </c>
      <c r="Y142" s="145">
        <f t="shared" si="68"/>
        <v>0</v>
      </c>
      <c r="Z142" s="211">
        <v>43</v>
      </c>
      <c r="AA142">
        <f>Z142/List2!L142</f>
        <v>21.5</v>
      </c>
    </row>
    <row r="143" spans="1:27" ht="315.75">
      <c r="A143" s="141" t="s">
        <v>225</v>
      </c>
      <c r="B143" s="141" t="s">
        <v>1206</v>
      </c>
      <c r="C143" s="142" t="s">
        <v>1190</v>
      </c>
      <c r="D143" s="33" t="s">
        <v>221</v>
      </c>
      <c r="E143" s="33" t="s">
        <v>25</v>
      </c>
      <c r="F143" s="33">
        <v>2</v>
      </c>
      <c r="G143" s="33" t="s">
        <v>19</v>
      </c>
      <c r="H143" s="33" t="s">
        <v>1443</v>
      </c>
      <c r="I143" s="33" t="s">
        <v>1624</v>
      </c>
      <c r="J143" s="33">
        <v>15</v>
      </c>
      <c r="K143" s="33">
        <v>0.06</v>
      </c>
      <c r="L143" s="33">
        <v>2</v>
      </c>
      <c r="M143" s="33">
        <v>996</v>
      </c>
      <c r="N143" s="33" t="s">
        <v>134</v>
      </c>
      <c r="O143" s="37" t="s">
        <v>226</v>
      </c>
      <c r="P143" s="245" t="s">
        <v>27</v>
      </c>
      <c r="Q143" s="34">
        <v>1909.11</v>
      </c>
      <c r="R143" s="35">
        <f t="shared" si="63"/>
        <v>3818.22</v>
      </c>
      <c r="S143" s="36">
        <f t="shared" si="64"/>
        <v>1909.11</v>
      </c>
      <c r="T143" s="36">
        <f t="shared" si="64"/>
        <v>3818.22</v>
      </c>
      <c r="U143" s="143">
        <v>0</v>
      </c>
      <c r="V143" s="144">
        <f t="shared" si="65"/>
        <v>0</v>
      </c>
      <c r="W143" s="144">
        <f t="shared" si="66"/>
        <v>0</v>
      </c>
      <c r="X143" s="145">
        <f t="shared" si="67"/>
        <v>0</v>
      </c>
      <c r="Y143" s="145">
        <f t="shared" si="68"/>
        <v>0</v>
      </c>
      <c r="Z143" s="211">
        <v>68</v>
      </c>
      <c r="AA143">
        <f>Z143/List2!L143</f>
        <v>34</v>
      </c>
    </row>
    <row r="144" spans="1:27" ht="90.75">
      <c r="A144" s="141" t="s">
        <v>227</v>
      </c>
      <c r="B144" s="141" t="s">
        <v>1708</v>
      </c>
      <c r="C144" s="142" t="s">
        <v>1190</v>
      </c>
      <c r="D144" s="33" t="s">
        <v>221</v>
      </c>
      <c r="E144" s="33" t="s">
        <v>25</v>
      </c>
      <c r="F144" s="33">
        <v>2</v>
      </c>
      <c r="G144" s="33" t="s">
        <v>26</v>
      </c>
      <c r="H144" s="33" t="s">
        <v>1443</v>
      </c>
      <c r="I144" s="33" t="s">
        <v>1624</v>
      </c>
      <c r="J144" s="33">
        <v>15</v>
      </c>
      <c r="K144" s="33">
        <v>0.06</v>
      </c>
      <c r="L144" s="33">
        <v>2</v>
      </c>
      <c r="M144" s="33">
        <v>980</v>
      </c>
      <c r="N144" s="33" t="s">
        <v>134</v>
      </c>
      <c r="O144" s="37" t="s">
        <v>228</v>
      </c>
      <c r="P144" s="245" t="s">
        <v>20</v>
      </c>
      <c r="Q144" s="34">
        <v>1909.11</v>
      </c>
      <c r="R144" s="35">
        <f t="shared" si="63"/>
        <v>3818.22</v>
      </c>
      <c r="S144" s="36">
        <f t="shared" si="64"/>
        <v>1909.11</v>
      </c>
      <c r="T144" s="36">
        <f t="shared" si="64"/>
        <v>3818.22</v>
      </c>
      <c r="U144" s="143">
        <v>0</v>
      </c>
      <c r="V144" s="144">
        <f t="shared" si="65"/>
        <v>0</v>
      </c>
      <c r="W144" s="144">
        <f t="shared" si="66"/>
        <v>0</v>
      </c>
      <c r="X144" s="145">
        <f t="shared" si="67"/>
        <v>0</v>
      </c>
      <c r="Y144" s="145">
        <f t="shared" si="68"/>
        <v>0</v>
      </c>
      <c r="Z144" s="211">
        <v>0</v>
      </c>
      <c r="AA144">
        <f>Z144/List2!L144</f>
        <v>0</v>
      </c>
    </row>
    <row r="145" spans="1:27" ht="120.75">
      <c r="A145" s="141" t="s">
        <v>229</v>
      </c>
      <c r="B145" s="141" t="s">
        <v>1207</v>
      </c>
      <c r="C145" s="142" t="s">
        <v>1190</v>
      </c>
      <c r="D145" s="33" t="s">
        <v>221</v>
      </c>
      <c r="E145" s="33" t="s">
        <v>25</v>
      </c>
      <c r="F145" s="33">
        <v>2</v>
      </c>
      <c r="G145" s="33" t="s">
        <v>26</v>
      </c>
      <c r="H145" s="33" t="s">
        <v>1443</v>
      </c>
      <c r="I145" s="33" t="s">
        <v>1624</v>
      </c>
      <c r="J145" s="33">
        <v>15</v>
      </c>
      <c r="K145" s="33">
        <v>0.06</v>
      </c>
      <c r="L145" s="33">
        <v>2</v>
      </c>
      <c r="M145" s="33">
        <v>980</v>
      </c>
      <c r="N145" s="33" t="s">
        <v>134</v>
      </c>
      <c r="O145" s="37" t="s">
        <v>230</v>
      </c>
      <c r="P145" s="245" t="s">
        <v>27</v>
      </c>
      <c r="Q145" s="34">
        <v>1909.11</v>
      </c>
      <c r="R145" s="35">
        <f t="shared" si="63"/>
        <v>3818.22</v>
      </c>
      <c r="S145" s="36">
        <f t="shared" si="64"/>
        <v>1909.11</v>
      </c>
      <c r="T145" s="36">
        <f t="shared" si="64"/>
        <v>3818.22</v>
      </c>
      <c r="U145" s="143">
        <v>0</v>
      </c>
      <c r="V145" s="144">
        <f t="shared" si="65"/>
        <v>0</v>
      </c>
      <c r="W145" s="144">
        <f t="shared" si="66"/>
        <v>0</v>
      </c>
      <c r="X145" s="145">
        <f t="shared" si="67"/>
        <v>0</v>
      </c>
      <c r="Y145" s="145">
        <f t="shared" si="68"/>
        <v>0</v>
      </c>
      <c r="Z145" s="211">
        <v>46</v>
      </c>
      <c r="AA145">
        <f>Z145/List2!L145</f>
        <v>23</v>
      </c>
    </row>
    <row r="146" spans="1:27" ht="120.75">
      <c r="A146" s="141" t="s">
        <v>231</v>
      </c>
      <c r="B146" s="141" t="s">
        <v>1208</v>
      </c>
      <c r="C146" s="142" t="s">
        <v>1190</v>
      </c>
      <c r="D146" s="33" t="s">
        <v>221</v>
      </c>
      <c r="E146" s="33" t="s">
        <v>25</v>
      </c>
      <c r="F146" s="33">
        <v>2</v>
      </c>
      <c r="G146" s="33" t="s">
        <v>26</v>
      </c>
      <c r="H146" s="33">
        <v>225</v>
      </c>
      <c r="I146" s="33"/>
      <c r="J146" s="33">
        <v>15</v>
      </c>
      <c r="K146" s="33">
        <v>3.5999999999999997E-2</v>
      </c>
      <c r="L146" s="33">
        <v>2</v>
      </c>
      <c r="M146" s="33">
        <v>441</v>
      </c>
      <c r="N146" s="33" t="s">
        <v>134</v>
      </c>
      <c r="O146" s="37" t="s">
        <v>232</v>
      </c>
      <c r="P146" s="38" t="s">
        <v>20</v>
      </c>
      <c r="Q146" s="34">
        <v>1269.93</v>
      </c>
      <c r="R146" s="35">
        <f t="shared" si="63"/>
        <v>2539.86</v>
      </c>
      <c r="S146" s="36">
        <f t="shared" si="64"/>
        <v>1269.93</v>
      </c>
      <c r="T146" s="36">
        <f t="shared" si="64"/>
        <v>2539.86</v>
      </c>
      <c r="U146" s="143">
        <v>0</v>
      </c>
      <c r="V146" s="144">
        <f t="shared" si="65"/>
        <v>0</v>
      </c>
      <c r="W146" s="144">
        <f t="shared" si="66"/>
        <v>0</v>
      </c>
      <c r="X146" s="145">
        <f t="shared" si="67"/>
        <v>0</v>
      </c>
      <c r="Y146" s="145">
        <f t="shared" si="68"/>
        <v>0</v>
      </c>
      <c r="Z146" s="211"/>
      <c r="AA146">
        <f>Z146/List2!L146</f>
        <v>0</v>
      </c>
    </row>
    <row r="147" spans="1:27" ht="150.75">
      <c r="A147" s="141" t="s">
        <v>233</v>
      </c>
      <c r="B147" s="141" t="s">
        <v>1209</v>
      </c>
      <c r="C147" s="142" t="s">
        <v>1190</v>
      </c>
      <c r="D147" s="33" t="s">
        <v>221</v>
      </c>
      <c r="E147" s="33" t="s">
        <v>25</v>
      </c>
      <c r="F147" s="33">
        <v>2</v>
      </c>
      <c r="G147" s="33" t="s">
        <v>26</v>
      </c>
      <c r="H147" s="33" t="s">
        <v>1443</v>
      </c>
      <c r="I147" s="33" t="s">
        <v>1624</v>
      </c>
      <c r="J147" s="33">
        <v>14.9</v>
      </c>
      <c r="K147" s="33">
        <v>3.5999999999999997E-2</v>
      </c>
      <c r="L147" s="33">
        <v>2</v>
      </c>
      <c r="M147" s="33">
        <v>980</v>
      </c>
      <c r="N147" s="33" t="s">
        <v>134</v>
      </c>
      <c r="O147" s="37" t="s">
        <v>234</v>
      </c>
      <c r="P147" s="272" t="s">
        <v>27</v>
      </c>
      <c r="Q147" s="34">
        <v>1262.0899999999999</v>
      </c>
      <c r="R147" s="35">
        <f t="shared" si="63"/>
        <v>2524.1799999999998</v>
      </c>
      <c r="S147" s="36">
        <f t="shared" si="64"/>
        <v>1262.0899999999999</v>
      </c>
      <c r="T147" s="36">
        <f t="shared" si="64"/>
        <v>2524.1799999999998</v>
      </c>
      <c r="U147" s="143">
        <v>0</v>
      </c>
      <c r="V147" s="144">
        <f t="shared" si="65"/>
        <v>0</v>
      </c>
      <c r="W147" s="144">
        <f t="shared" si="66"/>
        <v>0</v>
      </c>
      <c r="X147" s="145">
        <f t="shared" si="67"/>
        <v>0</v>
      </c>
      <c r="Y147" s="145">
        <f t="shared" si="68"/>
        <v>0</v>
      </c>
      <c r="Z147" s="211">
        <v>47</v>
      </c>
      <c r="AA147">
        <f>Z147/List2!L147</f>
        <v>23.5</v>
      </c>
    </row>
    <row r="148" spans="1:27" ht="18.75">
      <c r="A148" s="158" t="s">
        <v>235</v>
      </c>
      <c r="B148" s="158"/>
      <c r="C148" s="7"/>
      <c r="D148" s="31"/>
      <c r="E148" s="31"/>
      <c r="F148" s="31"/>
      <c r="G148" s="31"/>
      <c r="H148" s="31"/>
      <c r="I148" s="31"/>
      <c r="J148" s="31"/>
      <c r="K148" s="31"/>
      <c r="L148" s="31"/>
      <c r="M148" s="31"/>
      <c r="N148" s="31"/>
      <c r="O148" s="30"/>
      <c r="P148" s="31"/>
      <c r="Q148" s="45"/>
      <c r="R148" s="45"/>
      <c r="S148" s="44"/>
      <c r="T148" s="44"/>
      <c r="U148" s="7">
        <v>0</v>
      </c>
      <c r="V148" s="7"/>
      <c r="W148" s="144">
        <f t="shared" si="66"/>
        <v>0</v>
      </c>
      <c r="X148" s="145">
        <f t="shared" si="67"/>
        <v>0</v>
      </c>
      <c r="Y148" s="145">
        <f t="shared" si="68"/>
        <v>0</v>
      </c>
      <c r="Z148" s="211"/>
      <c r="AA148" t="e">
        <f>Z148/List2!L148</f>
        <v>#DIV/0!</v>
      </c>
    </row>
    <row r="149" spans="1:27" ht="409.6">
      <c r="A149" s="141" t="s">
        <v>236</v>
      </c>
      <c r="B149" s="141" t="s">
        <v>1210</v>
      </c>
      <c r="C149" s="167" t="s">
        <v>1190</v>
      </c>
      <c r="D149" s="33" t="s">
        <v>212</v>
      </c>
      <c r="E149" s="33" t="s">
        <v>18</v>
      </c>
      <c r="F149" s="33">
        <v>2</v>
      </c>
      <c r="G149" s="33" t="s">
        <v>26</v>
      </c>
      <c r="H149" s="33">
        <v>220</v>
      </c>
      <c r="I149" s="33"/>
      <c r="J149" s="33">
        <v>15</v>
      </c>
      <c r="K149" s="33">
        <v>5.33E-2</v>
      </c>
      <c r="L149" s="33">
        <v>3</v>
      </c>
      <c r="M149" s="33">
        <v>494</v>
      </c>
      <c r="N149" s="33" t="s">
        <v>77</v>
      </c>
      <c r="O149" s="37" t="s">
        <v>237</v>
      </c>
      <c r="P149" s="38" t="s">
        <v>20</v>
      </c>
      <c r="Q149" s="34">
        <v>1239.6600000000001</v>
      </c>
      <c r="R149" s="35">
        <f>Q149*L149</f>
        <v>3718.9800000000005</v>
      </c>
      <c r="S149" s="36">
        <f>Q149*(1-$C$13)</f>
        <v>1239.6600000000001</v>
      </c>
      <c r="T149" s="36">
        <f>R149*(1-$C$13)</f>
        <v>3718.9800000000005</v>
      </c>
      <c r="U149" s="143">
        <v>0</v>
      </c>
      <c r="V149" s="144">
        <f>T149*U149</f>
        <v>0</v>
      </c>
      <c r="W149" s="144">
        <f t="shared" si="66"/>
        <v>0</v>
      </c>
      <c r="X149" s="145">
        <f t="shared" si="67"/>
        <v>0</v>
      </c>
      <c r="Y149" s="145">
        <f t="shared" si="68"/>
        <v>0</v>
      </c>
      <c r="Z149" s="211"/>
      <c r="AA149">
        <f>Z149/List2!L149</f>
        <v>0</v>
      </c>
    </row>
    <row r="150" spans="1:27" ht="409.6">
      <c r="A150" s="141" t="s">
        <v>236</v>
      </c>
      <c r="B150" s="141" t="s">
        <v>238</v>
      </c>
      <c r="C150" s="162"/>
      <c r="D150" s="33" t="s">
        <v>212</v>
      </c>
      <c r="E150" s="33" t="s">
        <v>18</v>
      </c>
      <c r="F150" s="33">
        <v>2</v>
      </c>
      <c r="G150" s="33" t="s">
        <v>26</v>
      </c>
      <c r="H150" s="33">
        <v>220</v>
      </c>
      <c r="I150" s="33"/>
      <c r="J150" s="33">
        <v>15</v>
      </c>
      <c r="K150" s="33">
        <v>5.33E-2</v>
      </c>
      <c r="L150" s="33">
        <v>3</v>
      </c>
      <c r="M150" s="33">
        <v>494</v>
      </c>
      <c r="N150" s="33" t="s">
        <v>77</v>
      </c>
      <c r="O150" s="37" t="s">
        <v>237</v>
      </c>
      <c r="P150" s="38" t="s">
        <v>20</v>
      </c>
      <c r="Q150" s="34">
        <v>1479.3388429752067</v>
      </c>
      <c r="R150" s="35">
        <f>Q150*L150</f>
        <v>4438.0165289256202</v>
      </c>
      <c r="S150" s="36">
        <f>Q150*(1-$C$13)</f>
        <v>1479.3388429752067</v>
      </c>
      <c r="T150" s="36">
        <f>R150*(1-$C$13)</f>
        <v>4438.0165289256202</v>
      </c>
      <c r="U150" s="143">
        <v>0</v>
      </c>
      <c r="V150" s="144">
        <f>T150*U150</f>
        <v>0</v>
      </c>
      <c r="W150" s="144">
        <f t="shared" si="66"/>
        <v>0</v>
      </c>
      <c r="X150" s="145">
        <f t="shared" si="67"/>
        <v>0</v>
      </c>
      <c r="Y150" s="145">
        <f t="shared" si="68"/>
        <v>0</v>
      </c>
      <c r="Z150" s="211"/>
      <c r="AA150">
        <f>Z150/List2!L150</f>
        <v>0</v>
      </c>
    </row>
    <row r="151" spans="1:27" ht="18.75">
      <c r="A151" s="158" t="s">
        <v>239</v>
      </c>
      <c r="B151" s="158"/>
      <c r="C151" s="7"/>
      <c r="D151" s="31"/>
      <c r="E151" s="31"/>
      <c r="F151" s="31"/>
      <c r="G151" s="31"/>
      <c r="H151" s="31"/>
      <c r="I151" s="31"/>
      <c r="J151" s="31"/>
      <c r="K151" s="31"/>
      <c r="L151" s="31"/>
      <c r="M151" s="31"/>
      <c r="N151" s="31"/>
      <c r="O151" s="30"/>
      <c r="P151" s="31"/>
      <c r="Q151" s="45"/>
      <c r="R151" s="45"/>
      <c r="S151" s="44"/>
      <c r="T151" s="44"/>
      <c r="U151" s="7"/>
      <c r="V151" s="7"/>
      <c r="W151" s="7"/>
      <c r="X151" s="7"/>
      <c r="Y151" s="7"/>
      <c r="Z151" s="211"/>
      <c r="AA151" t="e">
        <f>Z151/List2!L151</f>
        <v>#DIV/0!</v>
      </c>
    </row>
    <row r="152" spans="1:27" ht="409.6">
      <c r="A152" s="141" t="s">
        <v>240</v>
      </c>
      <c r="B152" s="141" t="s">
        <v>1003</v>
      </c>
      <c r="C152" s="142" t="s">
        <v>1190</v>
      </c>
      <c r="D152" s="33" t="s">
        <v>221</v>
      </c>
      <c r="E152" s="33" t="s">
        <v>25</v>
      </c>
      <c r="F152" s="33">
        <v>2</v>
      </c>
      <c r="G152" s="33" t="s">
        <v>26</v>
      </c>
      <c r="H152" s="33" t="s">
        <v>1443</v>
      </c>
      <c r="I152" s="33" t="s">
        <v>1625</v>
      </c>
      <c r="J152" s="33">
        <v>13.1</v>
      </c>
      <c r="K152" s="33">
        <v>4.9000000000000002E-2</v>
      </c>
      <c r="L152" s="33">
        <v>2</v>
      </c>
      <c r="M152" s="33">
        <v>976</v>
      </c>
      <c r="N152" s="33" t="s">
        <v>77</v>
      </c>
      <c r="O152" s="37" t="s">
        <v>241</v>
      </c>
      <c r="P152" s="38" t="s">
        <v>20</v>
      </c>
      <c r="Q152" s="34">
        <v>1430.67</v>
      </c>
      <c r="R152" s="35">
        <f>Q152*L152</f>
        <v>2861.34</v>
      </c>
      <c r="S152" s="36">
        <f t="shared" ref="S152:T153" si="69">Q152*(1-$C$13)</f>
        <v>1430.67</v>
      </c>
      <c r="T152" s="36">
        <f t="shared" si="69"/>
        <v>2861.34</v>
      </c>
      <c r="U152" s="143">
        <v>0</v>
      </c>
      <c r="V152" s="144">
        <f>T152*U152</f>
        <v>0</v>
      </c>
      <c r="W152" s="144">
        <f>U152*T152</f>
        <v>0</v>
      </c>
      <c r="X152" s="145">
        <f>J152*U152</f>
        <v>0</v>
      </c>
      <c r="Y152" s="145">
        <f>U152*K152</f>
        <v>0</v>
      </c>
      <c r="Z152" s="211">
        <v>0</v>
      </c>
      <c r="AA152">
        <f>Z152/List2!L152</f>
        <v>0</v>
      </c>
    </row>
    <row r="153" spans="1:27" ht="409.6">
      <c r="A153" s="141" t="s">
        <v>242</v>
      </c>
      <c r="B153" s="141" t="s">
        <v>243</v>
      </c>
      <c r="C153" s="142" t="s">
        <v>1190</v>
      </c>
      <c r="D153" s="33" t="s">
        <v>221</v>
      </c>
      <c r="E153" s="33" t="s">
        <v>25</v>
      </c>
      <c r="F153" s="33">
        <v>2</v>
      </c>
      <c r="G153" s="33" t="s">
        <v>26</v>
      </c>
      <c r="H153" s="33" t="s">
        <v>1443</v>
      </c>
      <c r="I153" s="33" t="s">
        <v>1625</v>
      </c>
      <c r="J153" s="33">
        <v>13.1</v>
      </c>
      <c r="K153" s="33">
        <v>4.9099999999999998E-2</v>
      </c>
      <c r="L153" s="33">
        <v>2</v>
      </c>
      <c r="M153" s="33">
        <v>976</v>
      </c>
      <c r="N153" s="33" t="s">
        <v>138</v>
      </c>
      <c r="O153" s="37" t="s">
        <v>244</v>
      </c>
      <c r="P153" s="38" t="s">
        <v>126</v>
      </c>
      <c r="Q153" s="34">
        <v>1408</v>
      </c>
      <c r="R153" s="35">
        <f>Q153*L153</f>
        <v>2816</v>
      </c>
      <c r="S153" s="36">
        <f t="shared" si="69"/>
        <v>1408</v>
      </c>
      <c r="T153" s="36">
        <f t="shared" si="69"/>
        <v>2816</v>
      </c>
      <c r="U153" s="143">
        <v>0</v>
      </c>
      <c r="V153" s="144">
        <f>T153*U153</f>
        <v>0</v>
      </c>
      <c r="W153" s="144">
        <f>U153*T153</f>
        <v>0</v>
      </c>
      <c r="X153" s="145">
        <f>J153*U153</f>
        <v>0</v>
      </c>
      <c r="Y153" s="145">
        <f>U153*K153</f>
        <v>0</v>
      </c>
      <c r="Z153" s="211">
        <v>92</v>
      </c>
      <c r="AA153">
        <f>Z153/List2!L153</f>
        <v>46</v>
      </c>
    </row>
    <row r="154" spans="1:27" ht="18.75">
      <c r="A154" s="158" t="s">
        <v>1626</v>
      </c>
      <c r="B154" s="158"/>
      <c r="C154" s="159"/>
      <c r="D154" s="31"/>
      <c r="E154" s="31"/>
      <c r="F154" s="31"/>
      <c r="G154" s="31"/>
      <c r="H154" s="31"/>
      <c r="I154" s="31"/>
      <c r="J154" s="31"/>
      <c r="K154" s="31"/>
      <c r="L154" s="31"/>
      <c r="M154" s="31"/>
      <c r="N154" s="31"/>
      <c r="O154" s="30"/>
      <c r="P154" s="31"/>
      <c r="Q154" s="45"/>
      <c r="R154" s="45"/>
      <c r="S154" s="44"/>
      <c r="T154" s="44"/>
      <c r="U154" s="7"/>
      <c r="V154" s="7"/>
      <c r="W154" s="7"/>
      <c r="X154" s="7"/>
      <c r="Y154" s="7"/>
      <c r="Z154" s="211"/>
      <c r="AA154" t="e">
        <f>Z154/List2!L154</f>
        <v>#DIV/0!</v>
      </c>
    </row>
    <row r="155" spans="1:27" ht="18.75">
      <c r="A155" s="141" t="s">
        <v>918</v>
      </c>
      <c r="B155" s="141" t="s">
        <v>970</v>
      </c>
      <c r="C155" s="142" t="s">
        <v>1190</v>
      </c>
      <c r="D155" s="42" t="s">
        <v>221</v>
      </c>
      <c r="E155" s="33" t="s">
        <v>25</v>
      </c>
      <c r="F155" s="33">
        <v>2</v>
      </c>
      <c r="G155" s="33" t="s">
        <v>26</v>
      </c>
      <c r="H155" s="33" t="s">
        <v>1235</v>
      </c>
      <c r="I155" s="33" t="s">
        <v>1627</v>
      </c>
      <c r="J155" s="33">
        <v>16</v>
      </c>
      <c r="K155" s="33">
        <v>0.05</v>
      </c>
      <c r="L155" s="33">
        <v>2</v>
      </c>
      <c r="M155" s="33">
        <v>943</v>
      </c>
      <c r="N155" s="33" t="s">
        <v>73</v>
      </c>
      <c r="O155" s="273" t="s">
        <v>1711</v>
      </c>
      <c r="P155" s="247" t="s">
        <v>27</v>
      </c>
      <c r="Q155" s="34">
        <v>1847.6</v>
      </c>
      <c r="R155" s="35">
        <f t="shared" ref="R155:R161" si="70">Q155*L155</f>
        <v>3695.2</v>
      </c>
      <c r="S155" s="36">
        <f>Q155*(1-$C$13)</f>
        <v>1847.6</v>
      </c>
      <c r="T155" s="36">
        <f t="shared" ref="T155:T167" si="71">R155*(1-$C$13)</f>
        <v>3695.2</v>
      </c>
      <c r="U155" s="143">
        <v>0</v>
      </c>
      <c r="V155" s="144">
        <f t="shared" ref="V155:V161" si="72">T155*U155</f>
        <v>0</v>
      </c>
      <c r="W155" s="144">
        <f t="shared" ref="W155:W161" si="73">U155*T155</f>
        <v>0</v>
      </c>
      <c r="X155" s="145">
        <f t="shared" ref="X155:X161" si="74">J155*U155</f>
        <v>0</v>
      </c>
      <c r="Y155" s="145">
        <f t="shared" ref="Y155:Y161" si="75">U155*K155</f>
        <v>0</v>
      </c>
      <c r="Z155" s="308">
        <v>100</v>
      </c>
      <c r="AA155">
        <f>Z155/List2!L155</f>
        <v>50</v>
      </c>
    </row>
    <row r="156" spans="1:27" ht="18.75">
      <c r="A156" s="158" t="s">
        <v>245</v>
      </c>
      <c r="B156" s="158"/>
      <c r="C156" s="177"/>
      <c r="D156" s="31"/>
      <c r="E156" s="31"/>
      <c r="F156" s="31"/>
      <c r="G156" s="33" t="s">
        <v>26</v>
      </c>
      <c r="H156" s="33" t="s">
        <v>1309</v>
      </c>
      <c r="I156" s="33"/>
      <c r="J156" s="33">
        <v>16</v>
      </c>
      <c r="K156" s="33">
        <v>0.05</v>
      </c>
      <c r="L156" s="33">
        <v>2</v>
      </c>
      <c r="M156" s="33">
        <v>943</v>
      </c>
      <c r="N156" s="33" t="s">
        <v>73</v>
      </c>
      <c r="O156" s="30"/>
      <c r="P156" s="31"/>
      <c r="Q156" s="45"/>
      <c r="R156" s="35">
        <f t="shared" si="70"/>
        <v>0</v>
      </c>
      <c r="S156" s="36">
        <f t="shared" ref="S156:S167" si="76">Q156*(1-$C$13)</f>
        <v>0</v>
      </c>
      <c r="T156" s="36">
        <f t="shared" si="71"/>
        <v>0</v>
      </c>
      <c r="U156" s="143">
        <v>0</v>
      </c>
      <c r="V156" s="144">
        <f t="shared" si="72"/>
        <v>0</v>
      </c>
      <c r="W156" s="144">
        <f t="shared" si="73"/>
        <v>0</v>
      </c>
      <c r="X156" s="145">
        <f t="shared" si="74"/>
        <v>0</v>
      </c>
      <c r="Y156" s="145">
        <f t="shared" si="75"/>
        <v>0</v>
      </c>
      <c r="Z156" s="308"/>
      <c r="AA156">
        <f>Z156/List2!L156</f>
        <v>0</v>
      </c>
    </row>
    <row r="157" spans="1:27" ht="409.6">
      <c r="A157" s="141" t="s">
        <v>246</v>
      </c>
      <c r="B157" s="141" t="s">
        <v>247</v>
      </c>
      <c r="C157" s="148"/>
      <c r="D157" s="33" t="s">
        <v>184</v>
      </c>
      <c r="E157" s="33" t="s">
        <v>18</v>
      </c>
      <c r="F157" s="33">
        <v>1</v>
      </c>
      <c r="G157" s="33" t="s">
        <v>26</v>
      </c>
      <c r="H157" s="33" t="s">
        <v>1310</v>
      </c>
      <c r="I157" s="33"/>
      <c r="J157" s="33">
        <v>16</v>
      </c>
      <c r="K157" s="33">
        <v>0.05</v>
      </c>
      <c r="L157" s="33">
        <v>2</v>
      </c>
      <c r="M157" s="33">
        <v>943</v>
      </c>
      <c r="N157" s="33" t="s">
        <v>73</v>
      </c>
      <c r="O157" s="37" t="s">
        <v>248</v>
      </c>
      <c r="P157" s="38" t="s">
        <v>20</v>
      </c>
      <c r="Q157" s="34">
        <v>1238.8429752066115</v>
      </c>
      <c r="R157" s="35">
        <f t="shared" si="70"/>
        <v>2477.6859504132231</v>
      </c>
      <c r="S157" s="36">
        <f t="shared" si="76"/>
        <v>1238.8429752066115</v>
      </c>
      <c r="T157" s="36">
        <f t="shared" si="71"/>
        <v>2477.6859504132231</v>
      </c>
      <c r="U157" s="143">
        <v>0</v>
      </c>
      <c r="V157" s="144">
        <f t="shared" si="72"/>
        <v>0</v>
      </c>
      <c r="W157" s="144">
        <f t="shared" si="73"/>
        <v>0</v>
      </c>
      <c r="X157" s="145">
        <f t="shared" si="74"/>
        <v>0</v>
      </c>
      <c r="Y157" s="145">
        <f t="shared" si="75"/>
        <v>0</v>
      </c>
      <c r="Z157" s="308"/>
      <c r="AA157">
        <f>Z157/List2!L157</f>
        <v>0</v>
      </c>
    </row>
    <row r="158" spans="1:27" ht="18.75">
      <c r="A158" s="158" t="s">
        <v>249</v>
      </c>
      <c r="B158" s="158"/>
      <c r="C158" s="177"/>
      <c r="D158" s="31"/>
      <c r="E158" s="31"/>
      <c r="F158" s="31"/>
      <c r="G158" s="33" t="s">
        <v>26</v>
      </c>
      <c r="H158" s="33" t="s">
        <v>1311</v>
      </c>
      <c r="I158" s="33"/>
      <c r="J158" s="33">
        <v>16</v>
      </c>
      <c r="K158" s="33">
        <v>0.05</v>
      </c>
      <c r="L158" s="33">
        <v>2</v>
      </c>
      <c r="M158" s="33">
        <v>943</v>
      </c>
      <c r="N158" s="33" t="s">
        <v>73</v>
      </c>
      <c r="O158" s="30"/>
      <c r="P158" s="31"/>
      <c r="Q158" s="45"/>
      <c r="R158" s="35">
        <f t="shared" si="70"/>
        <v>0</v>
      </c>
      <c r="S158" s="36">
        <f t="shared" si="76"/>
        <v>0</v>
      </c>
      <c r="T158" s="36">
        <f t="shared" si="71"/>
        <v>0</v>
      </c>
      <c r="U158" s="143">
        <v>0</v>
      </c>
      <c r="V158" s="144">
        <f t="shared" si="72"/>
        <v>0</v>
      </c>
      <c r="W158" s="144">
        <f t="shared" si="73"/>
        <v>0</v>
      </c>
      <c r="X158" s="145">
        <f t="shared" si="74"/>
        <v>0</v>
      </c>
      <c r="Y158" s="145">
        <f t="shared" si="75"/>
        <v>0</v>
      </c>
      <c r="Z158" s="308"/>
      <c r="AA158">
        <f>Z158/List2!L158</f>
        <v>0</v>
      </c>
    </row>
    <row r="159" spans="1:27" ht="409.6">
      <c r="A159" s="141" t="s">
        <v>250</v>
      </c>
      <c r="B159" s="141" t="s">
        <v>251</v>
      </c>
      <c r="C159" s="148"/>
      <c r="D159" s="33" t="s">
        <v>184</v>
      </c>
      <c r="E159" s="33" t="s">
        <v>25</v>
      </c>
      <c r="F159" s="33">
        <v>2</v>
      </c>
      <c r="G159" s="33" t="s">
        <v>26</v>
      </c>
      <c r="H159" s="33" t="s">
        <v>1312</v>
      </c>
      <c r="I159" s="33"/>
      <c r="J159" s="33">
        <v>16</v>
      </c>
      <c r="K159" s="33">
        <v>0.05</v>
      </c>
      <c r="L159" s="33">
        <v>2</v>
      </c>
      <c r="M159" s="33">
        <v>943</v>
      </c>
      <c r="N159" s="33" t="s">
        <v>73</v>
      </c>
      <c r="O159" s="37" t="s">
        <v>252</v>
      </c>
      <c r="P159" s="38" t="s">
        <v>20</v>
      </c>
      <c r="Q159" s="34">
        <v>1537.19</v>
      </c>
      <c r="R159" s="35">
        <f t="shared" si="70"/>
        <v>3074.38</v>
      </c>
      <c r="S159" s="36">
        <f t="shared" si="76"/>
        <v>1537.19</v>
      </c>
      <c r="T159" s="36">
        <f t="shared" si="71"/>
        <v>3074.38</v>
      </c>
      <c r="U159" s="143">
        <v>0</v>
      </c>
      <c r="V159" s="144">
        <f t="shared" si="72"/>
        <v>0</v>
      </c>
      <c r="W159" s="144">
        <f t="shared" si="73"/>
        <v>0</v>
      </c>
      <c r="X159" s="145">
        <f t="shared" si="74"/>
        <v>0</v>
      </c>
      <c r="Y159" s="145">
        <f t="shared" si="75"/>
        <v>0</v>
      </c>
      <c r="Z159" s="308"/>
      <c r="AA159">
        <f>Z159/List2!L159</f>
        <v>0</v>
      </c>
    </row>
    <row r="160" spans="1:27" ht="409.6">
      <c r="A160" s="141" t="s">
        <v>250</v>
      </c>
      <c r="B160" s="141" t="s">
        <v>251</v>
      </c>
      <c r="C160" s="148"/>
      <c r="D160" s="33" t="s">
        <v>184</v>
      </c>
      <c r="E160" s="33" t="s">
        <v>25</v>
      </c>
      <c r="F160" s="33">
        <v>2</v>
      </c>
      <c r="G160" s="33" t="s">
        <v>26</v>
      </c>
      <c r="H160" s="33" t="s">
        <v>1313</v>
      </c>
      <c r="I160" s="33"/>
      <c r="J160" s="33">
        <v>16</v>
      </c>
      <c r="K160" s="33">
        <v>0.05</v>
      </c>
      <c r="L160" s="33">
        <v>2</v>
      </c>
      <c r="M160" s="33">
        <v>943</v>
      </c>
      <c r="N160" s="33" t="s">
        <v>73</v>
      </c>
      <c r="O160" s="37" t="s">
        <v>252</v>
      </c>
      <c r="P160" s="38" t="s">
        <v>20</v>
      </c>
      <c r="Q160" s="34">
        <v>1569.4214876033059</v>
      </c>
      <c r="R160" s="35">
        <f t="shared" si="70"/>
        <v>3138.8429752066118</v>
      </c>
      <c r="S160" s="36">
        <f t="shared" si="76"/>
        <v>1569.4214876033059</v>
      </c>
      <c r="T160" s="36">
        <f t="shared" si="71"/>
        <v>3138.8429752066118</v>
      </c>
      <c r="U160" s="143">
        <v>0</v>
      </c>
      <c r="V160" s="144">
        <f t="shared" si="72"/>
        <v>0</v>
      </c>
      <c r="W160" s="144">
        <f t="shared" si="73"/>
        <v>0</v>
      </c>
      <c r="X160" s="145">
        <f t="shared" si="74"/>
        <v>0</v>
      </c>
      <c r="Y160" s="145">
        <f t="shared" si="75"/>
        <v>0</v>
      </c>
      <c r="Z160" s="308"/>
      <c r="AA160">
        <f>Z160/List2!L160</f>
        <v>0</v>
      </c>
    </row>
    <row r="161" spans="1:27" ht="18.75">
      <c r="A161" s="141" t="s">
        <v>1308</v>
      </c>
      <c r="B161" s="166" t="s">
        <v>1684</v>
      </c>
      <c r="C161" s="142" t="s">
        <v>1190</v>
      </c>
      <c r="D161" s="42" t="s">
        <v>221</v>
      </c>
      <c r="E161" s="33" t="s">
        <v>25</v>
      </c>
      <c r="F161" s="33">
        <v>2</v>
      </c>
      <c r="G161" s="33" t="s">
        <v>26</v>
      </c>
      <c r="H161" s="33" t="s">
        <v>1235</v>
      </c>
      <c r="I161" s="33" t="s">
        <v>1627</v>
      </c>
      <c r="J161" s="33">
        <v>16</v>
      </c>
      <c r="K161" s="33">
        <v>0.05</v>
      </c>
      <c r="L161" s="33">
        <v>2</v>
      </c>
      <c r="M161" s="33">
        <v>943</v>
      </c>
      <c r="N161" s="33" t="s">
        <v>73</v>
      </c>
      <c r="O161" s="273" t="s">
        <v>1711</v>
      </c>
      <c r="P161" s="247" t="s">
        <v>27</v>
      </c>
      <c r="Q161" s="34">
        <v>1847.6</v>
      </c>
      <c r="R161" s="35">
        <f t="shared" si="70"/>
        <v>3695.2</v>
      </c>
      <c r="S161" s="36">
        <f t="shared" si="76"/>
        <v>1847.6</v>
      </c>
      <c r="T161" s="36">
        <f t="shared" si="71"/>
        <v>3695.2</v>
      </c>
      <c r="U161" s="143">
        <v>0</v>
      </c>
      <c r="V161" s="144">
        <f t="shared" si="72"/>
        <v>0</v>
      </c>
      <c r="W161" s="144">
        <f t="shared" si="73"/>
        <v>0</v>
      </c>
      <c r="X161" s="145">
        <f t="shared" si="74"/>
        <v>0</v>
      </c>
      <c r="Y161" s="145">
        <f t="shared" si="75"/>
        <v>0</v>
      </c>
      <c r="Z161" s="308">
        <v>77</v>
      </c>
      <c r="AA161">
        <f>Z161/List2!L161</f>
        <v>38.5</v>
      </c>
    </row>
    <row r="162" spans="1:27" ht="18.75">
      <c r="A162" s="158" t="s">
        <v>1628</v>
      </c>
      <c r="B162" s="158"/>
      <c r="C162" s="7"/>
      <c r="D162" s="31"/>
      <c r="E162" s="31"/>
      <c r="F162" s="31"/>
      <c r="G162" s="31"/>
      <c r="H162" s="31"/>
      <c r="I162" s="31"/>
      <c r="J162" s="31"/>
      <c r="K162" s="31"/>
      <c r="L162" s="31"/>
      <c r="M162" s="31"/>
      <c r="N162" s="31"/>
      <c r="O162" s="30"/>
      <c r="P162" s="31"/>
      <c r="Q162" s="45"/>
      <c r="R162" s="45"/>
      <c r="S162" s="45"/>
      <c r="T162" s="45"/>
      <c r="U162" s="7"/>
      <c r="V162" s="7"/>
      <c r="W162" s="7"/>
      <c r="X162" s="7"/>
      <c r="Y162" s="7"/>
      <c r="Z162" s="308"/>
      <c r="AA162" t="e">
        <f>Z162/List2!L162</f>
        <v>#DIV/0!</v>
      </c>
    </row>
    <row r="163" spans="1:27" ht="18.75">
      <c r="A163" s="141" t="s">
        <v>880</v>
      </c>
      <c r="B163" s="141" t="s">
        <v>1336</v>
      </c>
      <c r="C163" s="142" t="s">
        <v>1190</v>
      </c>
      <c r="D163" s="42" t="s">
        <v>184</v>
      </c>
      <c r="E163" s="33" t="s">
        <v>18</v>
      </c>
      <c r="F163" s="33">
        <v>2</v>
      </c>
      <c r="G163" s="33" t="s">
        <v>26</v>
      </c>
      <c r="H163" s="33" t="s">
        <v>1629</v>
      </c>
      <c r="I163" s="33" t="s">
        <v>1632</v>
      </c>
      <c r="J163" s="33">
        <v>14.8</v>
      </c>
      <c r="K163" s="33">
        <v>4.1000000000000002E-2</v>
      </c>
      <c r="L163" s="33">
        <v>4</v>
      </c>
      <c r="M163" s="33">
        <v>498</v>
      </c>
      <c r="N163" s="33" t="s">
        <v>1337</v>
      </c>
      <c r="O163" s="48" t="s">
        <v>1711</v>
      </c>
      <c r="P163" s="245" t="s">
        <v>27</v>
      </c>
      <c r="Q163" s="34">
        <v>936.03</v>
      </c>
      <c r="R163" s="35">
        <f>Q163*L163</f>
        <v>3744.12</v>
      </c>
      <c r="S163" s="36">
        <f t="shared" si="76"/>
        <v>936.03</v>
      </c>
      <c r="T163" s="36">
        <f t="shared" si="71"/>
        <v>3744.12</v>
      </c>
      <c r="U163" s="143">
        <v>0</v>
      </c>
      <c r="V163" s="144">
        <f>T163*U163</f>
        <v>0</v>
      </c>
      <c r="W163" s="144">
        <f>U163*T163</f>
        <v>0</v>
      </c>
      <c r="X163" s="145">
        <f>J163*U163</f>
        <v>0</v>
      </c>
      <c r="Y163" s="145">
        <f>U163*K163</f>
        <v>0</v>
      </c>
      <c r="Z163" s="308">
        <v>114</v>
      </c>
      <c r="AA163">
        <f>Z163/List2!L163</f>
        <v>28.5</v>
      </c>
    </row>
    <row r="164" spans="1:27" ht="18.75">
      <c r="A164" s="158" t="s">
        <v>1572</v>
      </c>
      <c r="B164" s="158"/>
      <c r="C164" s="7"/>
      <c r="D164" s="31"/>
      <c r="E164" s="31"/>
      <c r="F164" s="31"/>
      <c r="G164" s="31"/>
      <c r="H164" s="31"/>
      <c r="I164" s="31"/>
      <c r="J164" s="31"/>
      <c r="K164" s="31"/>
      <c r="L164" s="31"/>
      <c r="M164" s="31"/>
      <c r="N164" s="31"/>
      <c r="O164" s="30"/>
      <c r="P164" s="31"/>
      <c r="Q164" s="45"/>
      <c r="R164" s="45"/>
      <c r="S164" s="45"/>
      <c r="T164" s="45"/>
      <c r="U164" s="12"/>
      <c r="V164" s="12"/>
      <c r="W164" s="12">
        <f>U164*T164</f>
        <v>0</v>
      </c>
      <c r="X164" s="12"/>
      <c r="Y164" s="7"/>
      <c r="Z164" s="308"/>
      <c r="AA164" t="e">
        <f>Z164/List2!L164</f>
        <v>#DIV/0!</v>
      </c>
    </row>
    <row r="165" spans="1:27" ht="18.75">
      <c r="A165" s="166" t="s">
        <v>1453</v>
      </c>
      <c r="B165" s="166" t="s">
        <v>1685</v>
      </c>
      <c r="C165" s="142" t="s">
        <v>1190</v>
      </c>
      <c r="D165" s="42" t="s">
        <v>193</v>
      </c>
      <c r="E165" s="33" t="s">
        <v>18</v>
      </c>
      <c r="F165" s="33">
        <v>2</v>
      </c>
      <c r="G165" s="33" t="s">
        <v>26</v>
      </c>
      <c r="H165" s="33" t="s">
        <v>1234</v>
      </c>
      <c r="I165" s="33" t="s">
        <v>1645</v>
      </c>
      <c r="J165" s="33">
        <v>15.6</v>
      </c>
      <c r="K165" s="33">
        <v>5.8999999999999997E-2</v>
      </c>
      <c r="L165" s="33">
        <v>6</v>
      </c>
      <c r="M165" s="33">
        <v>360</v>
      </c>
      <c r="N165" s="33" t="s">
        <v>1468</v>
      </c>
      <c r="O165" s="48" t="s">
        <v>1711</v>
      </c>
      <c r="P165" s="246" t="s">
        <v>27</v>
      </c>
      <c r="Q165" s="34">
        <v>918.53</v>
      </c>
      <c r="R165" s="35">
        <v>5511.2</v>
      </c>
      <c r="S165" s="36">
        <f t="shared" si="76"/>
        <v>918.53</v>
      </c>
      <c r="T165" s="36">
        <f t="shared" si="71"/>
        <v>5511.2</v>
      </c>
      <c r="U165" s="143">
        <v>0</v>
      </c>
      <c r="V165" s="144">
        <f>T165*U165</f>
        <v>0</v>
      </c>
      <c r="W165" s="144">
        <f>U165*T165</f>
        <v>0</v>
      </c>
      <c r="X165" s="145">
        <f>J165*U165</f>
        <v>0</v>
      </c>
      <c r="Y165" s="145">
        <f>U165*K165</f>
        <v>0</v>
      </c>
      <c r="Z165" s="308"/>
      <c r="AA165">
        <f>Z165/List2!L165</f>
        <v>0</v>
      </c>
    </row>
    <row r="166" spans="1:27" ht="18.75">
      <c r="A166" s="158" t="s">
        <v>1724</v>
      </c>
      <c r="B166" s="158"/>
      <c r="C166" s="7"/>
      <c r="D166" s="31"/>
      <c r="E166" s="31"/>
      <c r="F166" s="31"/>
      <c r="G166" s="31"/>
      <c r="H166" s="31"/>
      <c r="I166" s="31"/>
      <c r="J166" s="31"/>
      <c r="K166" s="31"/>
      <c r="L166" s="31"/>
      <c r="M166" s="31"/>
      <c r="N166" s="31"/>
      <c r="O166" s="30"/>
      <c r="P166" s="31"/>
      <c r="Q166" s="45"/>
      <c r="R166" s="45"/>
      <c r="S166" s="45"/>
      <c r="T166" s="45"/>
      <c r="U166" s="12"/>
      <c r="V166" s="12"/>
      <c r="W166" s="12">
        <f>U166*T166</f>
        <v>0</v>
      </c>
      <c r="X166" s="12"/>
      <c r="Y166" s="7"/>
      <c r="Z166" s="308"/>
      <c r="AA166" t="e">
        <f>Z166/List2!L166</f>
        <v>#DIV/0!</v>
      </c>
    </row>
    <row r="167" spans="1:27" ht="18.75">
      <c r="A167" s="166" t="s">
        <v>1447</v>
      </c>
      <c r="B167" s="166" t="s">
        <v>1686</v>
      </c>
      <c r="C167" s="142" t="s">
        <v>1190</v>
      </c>
      <c r="D167" s="42" t="s">
        <v>281</v>
      </c>
      <c r="E167" s="33" t="s">
        <v>18</v>
      </c>
      <c r="F167" s="33">
        <v>2</v>
      </c>
      <c r="G167" s="33" t="s">
        <v>26</v>
      </c>
      <c r="H167" s="33" t="s">
        <v>1725</v>
      </c>
      <c r="I167" s="33" t="s">
        <v>1634</v>
      </c>
      <c r="J167" s="33">
        <v>11</v>
      </c>
      <c r="K167" s="33">
        <v>0.04</v>
      </c>
      <c r="L167" s="33">
        <v>1</v>
      </c>
      <c r="M167" s="33">
        <v>990</v>
      </c>
      <c r="N167" s="33">
        <v>74</v>
      </c>
      <c r="O167" s="48" t="s">
        <v>1711</v>
      </c>
      <c r="P167" s="246" t="s">
        <v>27</v>
      </c>
      <c r="Q167" s="34">
        <v>2797.93</v>
      </c>
      <c r="R167" s="35">
        <f t="shared" ref="R167" si="77">Q167*L167</f>
        <v>2797.93</v>
      </c>
      <c r="S167" s="36">
        <f t="shared" si="76"/>
        <v>2797.93</v>
      </c>
      <c r="T167" s="36">
        <f t="shared" si="71"/>
        <v>2797.93</v>
      </c>
      <c r="U167" s="143">
        <v>0</v>
      </c>
      <c r="V167" s="144">
        <f>T167*U167</f>
        <v>0</v>
      </c>
      <c r="W167" s="144">
        <f>U167*T167</f>
        <v>0</v>
      </c>
      <c r="X167" s="145">
        <f>J167*U167</f>
        <v>0</v>
      </c>
      <c r="Y167" s="145">
        <f>U167*K167</f>
        <v>0</v>
      </c>
      <c r="Z167" s="308"/>
      <c r="AA167">
        <f>Z167/List2!L167</f>
        <v>0</v>
      </c>
    </row>
    <row r="168" spans="1:27" ht="18.75">
      <c r="A168" s="158" t="s">
        <v>1570</v>
      </c>
      <c r="B168" s="158"/>
      <c r="C168" s="7"/>
      <c r="D168" s="31"/>
      <c r="E168" s="31"/>
      <c r="F168" s="31"/>
      <c r="G168" s="31"/>
      <c r="H168" s="31"/>
      <c r="I168" s="31"/>
      <c r="J168" s="31"/>
      <c r="K168" s="31"/>
      <c r="L168" s="31"/>
      <c r="M168" s="31"/>
      <c r="N168" s="31"/>
      <c r="O168" s="30"/>
      <c r="P168" s="31"/>
      <c r="Q168" s="45"/>
      <c r="R168" s="45"/>
      <c r="S168" s="44"/>
      <c r="T168" s="44"/>
      <c r="U168" s="7"/>
      <c r="V168" s="7"/>
      <c r="W168" s="7"/>
      <c r="X168" s="7"/>
      <c r="Y168" s="7"/>
      <c r="Z168" s="308"/>
      <c r="AA168" t="e">
        <f>Z168/List2!L168</f>
        <v>#DIV/0!</v>
      </c>
    </row>
    <row r="169" spans="1:27" ht="409.6">
      <c r="A169" s="141" t="s">
        <v>254</v>
      </c>
      <c r="B169" s="141" t="s">
        <v>255</v>
      </c>
      <c r="C169" s="142" t="s">
        <v>1190</v>
      </c>
      <c r="D169" s="33" t="s">
        <v>94</v>
      </c>
      <c r="E169" s="33" t="s">
        <v>18</v>
      </c>
      <c r="F169" s="33">
        <v>1</v>
      </c>
      <c r="G169" s="33" t="s">
        <v>26</v>
      </c>
      <c r="H169" s="33" t="s">
        <v>1445</v>
      </c>
      <c r="I169" s="33" t="s">
        <v>1635</v>
      </c>
      <c r="J169" s="33">
        <v>17</v>
      </c>
      <c r="K169" s="33">
        <v>0.03</v>
      </c>
      <c r="L169" s="33">
        <v>8</v>
      </c>
      <c r="M169" s="33">
        <v>220</v>
      </c>
      <c r="N169" s="33" t="s">
        <v>256</v>
      </c>
      <c r="O169" s="37" t="s">
        <v>257</v>
      </c>
      <c r="P169" s="246" t="s">
        <v>27</v>
      </c>
      <c r="Q169" s="34">
        <v>578.17999999999995</v>
      </c>
      <c r="R169" s="35">
        <f>Q169*L169</f>
        <v>4625.4399999999996</v>
      </c>
      <c r="S169" s="36">
        <f>Q169*(1-$C$13)</f>
        <v>578.17999999999995</v>
      </c>
      <c r="T169" s="36">
        <f>R169*(1-$C$13)</f>
        <v>4625.4399999999996</v>
      </c>
      <c r="U169" s="143">
        <v>0</v>
      </c>
      <c r="V169" s="144">
        <f>T169*U169</f>
        <v>0</v>
      </c>
      <c r="W169" s="144">
        <f>U169*T169</f>
        <v>0</v>
      </c>
      <c r="X169" s="145">
        <f>J169*U169</f>
        <v>0</v>
      </c>
      <c r="Y169" s="145">
        <f>U169*K169</f>
        <v>0</v>
      </c>
      <c r="Z169" s="308">
        <v>28</v>
      </c>
      <c r="AA169">
        <f>Z169/List2!L169</f>
        <v>3.5</v>
      </c>
    </row>
    <row r="170" spans="1:27" ht="18.75">
      <c r="A170" s="158" t="s">
        <v>1642</v>
      </c>
      <c r="B170" s="158"/>
      <c r="C170" s="7"/>
      <c r="D170" s="31"/>
      <c r="E170" s="31"/>
      <c r="F170" s="31"/>
      <c r="G170" s="31"/>
      <c r="H170" s="31"/>
      <c r="I170" s="31"/>
      <c r="J170" s="31"/>
      <c r="K170" s="31"/>
      <c r="L170" s="31"/>
      <c r="M170" s="31"/>
      <c r="N170" s="31"/>
      <c r="O170" s="30"/>
      <c r="P170" s="31"/>
      <c r="Q170" s="45"/>
      <c r="R170" s="45"/>
      <c r="S170" s="44"/>
      <c r="T170" s="44"/>
      <c r="U170" s="7"/>
      <c r="V170" s="7"/>
      <c r="W170" s="7"/>
      <c r="X170" s="7"/>
      <c r="Y170" s="7"/>
      <c r="Z170" s="308"/>
      <c r="AA170" t="e">
        <f>Z170/List2!L170</f>
        <v>#DIV/0!</v>
      </c>
    </row>
    <row r="171" spans="1:27" ht="375.75">
      <c r="A171" s="141" t="s">
        <v>262</v>
      </c>
      <c r="B171" s="141" t="s">
        <v>1006</v>
      </c>
      <c r="C171" s="142" t="s">
        <v>1190</v>
      </c>
      <c r="D171" s="33" t="s">
        <v>184</v>
      </c>
      <c r="E171" s="33" t="s">
        <v>18</v>
      </c>
      <c r="F171" s="33">
        <v>2</v>
      </c>
      <c r="G171" s="33" t="s">
        <v>26</v>
      </c>
      <c r="H171" s="33" t="s">
        <v>1234</v>
      </c>
      <c r="I171" s="33" t="s">
        <v>1636</v>
      </c>
      <c r="J171" s="33">
        <v>12.3</v>
      </c>
      <c r="K171" s="33">
        <v>3.1E-2</v>
      </c>
      <c r="L171" s="33">
        <v>4</v>
      </c>
      <c r="M171" s="33">
        <v>340</v>
      </c>
      <c r="N171" s="33" t="s">
        <v>73</v>
      </c>
      <c r="O171" s="37" t="s">
        <v>263</v>
      </c>
      <c r="P171" s="247" t="s">
        <v>20</v>
      </c>
      <c r="Q171" s="34">
        <v>699.57</v>
      </c>
      <c r="R171" s="35">
        <f t="shared" ref="R171" si="78">Q171*L171</f>
        <v>2798.28</v>
      </c>
      <c r="S171" s="36">
        <f>Q171*(1-$C$13)</f>
        <v>699.57</v>
      </c>
      <c r="T171" s="36">
        <f t="shared" ref="T171" si="79">R171*(1-$C$13)</f>
        <v>2798.28</v>
      </c>
      <c r="U171" s="143">
        <v>0</v>
      </c>
      <c r="V171" s="144">
        <f>T171*U171</f>
        <v>0</v>
      </c>
      <c r="W171" s="144">
        <f>U171*T171</f>
        <v>0</v>
      </c>
      <c r="X171" s="145">
        <f>J171*U171</f>
        <v>0</v>
      </c>
      <c r="Y171" s="145">
        <f>U171*K171</f>
        <v>0</v>
      </c>
      <c r="Z171" s="308">
        <v>0</v>
      </c>
      <c r="AA171">
        <f>Z171/List2!L171</f>
        <v>0</v>
      </c>
    </row>
    <row r="172" spans="1:27" ht="18.75">
      <c r="A172" s="158" t="s">
        <v>1356</v>
      </c>
      <c r="B172" s="158"/>
      <c r="C172" s="7"/>
      <c r="D172" s="31"/>
      <c r="E172" s="31"/>
      <c r="F172" s="31"/>
      <c r="G172" s="31"/>
      <c r="H172" s="31"/>
      <c r="I172" s="31"/>
      <c r="J172" s="31"/>
      <c r="K172" s="31"/>
      <c r="L172" s="31"/>
      <c r="M172" s="31"/>
      <c r="N172" s="31"/>
      <c r="O172" s="30"/>
      <c r="P172" s="31"/>
      <c r="Q172" s="45"/>
      <c r="R172" s="45"/>
      <c r="S172" s="44"/>
      <c r="T172" s="44"/>
      <c r="U172" s="7"/>
      <c r="V172" s="7"/>
      <c r="W172" s="7"/>
      <c r="X172" s="7"/>
      <c r="Y172" s="7"/>
      <c r="Z172" s="308"/>
      <c r="AA172" t="e">
        <f>Z172/List2!L172</f>
        <v>#DIV/0!</v>
      </c>
    </row>
    <row r="173" spans="1:27" ht="409.6">
      <c r="A173" s="141" t="s">
        <v>1358</v>
      </c>
      <c r="B173" s="141" t="s">
        <v>1357</v>
      </c>
      <c r="C173" s="142" t="s">
        <v>1190</v>
      </c>
      <c r="D173" s="42" t="s">
        <v>184</v>
      </c>
      <c r="E173" s="33" t="s">
        <v>25</v>
      </c>
      <c r="F173" s="33">
        <v>1</v>
      </c>
      <c r="G173" s="33" t="s">
        <v>26</v>
      </c>
      <c r="H173" s="33" t="s">
        <v>1359</v>
      </c>
      <c r="I173" s="33" t="s">
        <v>1637</v>
      </c>
      <c r="J173" s="33">
        <v>16</v>
      </c>
      <c r="K173" s="33">
        <v>3.4000000000000002E-2</v>
      </c>
      <c r="L173" s="33">
        <v>4</v>
      </c>
      <c r="M173" s="33">
        <v>665</v>
      </c>
      <c r="N173" s="33" t="s">
        <v>68</v>
      </c>
      <c r="O173" s="37" t="s">
        <v>257</v>
      </c>
      <c r="P173" s="247" t="s">
        <v>27</v>
      </c>
      <c r="Q173" s="34">
        <v>937.94</v>
      </c>
      <c r="R173" s="35">
        <f>Q173*L173</f>
        <v>3751.76</v>
      </c>
      <c r="S173" s="36">
        <f>Q173*(1-$C$13)</f>
        <v>937.94</v>
      </c>
      <c r="T173" s="36">
        <f>R173*(1-$C$13)</f>
        <v>3751.76</v>
      </c>
      <c r="U173" s="143">
        <v>0</v>
      </c>
      <c r="V173" s="144">
        <f>T173*U173</f>
        <v>0</v>
      </c>
      <c r="W173" s="144">
        <f>U173*T173</f>
        <v>0</v>
      </c>
      <c r="X173" s="145">
        <f>J173*U173</f>
        <v>0</v>
      </c>
      <c r="Y173" s="145">
        <f>U173*K173</f>
        <v>0</v>
      </c>
      <c r="Z173" s="308">
        <v>363</v>
      </c>
      <c r="AA173">
        <f>Z173/List2!L173</f>
        <v>90.75</v>
      </c>
    </row>
    <row r="174" spans="1:27" ht="18.75">
      <c r="A174" s="158" t="s">
        <v>253</v>
      </c>
      <c r="B174" s="158"/>
      <c r="C174" s="159"/>
      <c r="D174" s="31"/>
      <c r="E174" s="31"/>
      <c r="F174" s="31"/>
      <c r="G174" s="31"/>
      <c r="H174" s="31"/>
      <c r="I174" s="31"/>
      <c r="J174" s="31"/>
      <c r="K174" s="31"/>
      <c r="L174" s="31"/>
      <c r="M174" s="31"/>
      <c r="N174" s="31"/>
      <c r="O174" s="30"/>
      <c r="P174" s="31"/>
      <c r="Q174" s="45"/>
      <c r="R174" s="45"/>
      <c r="S174" s="45"/>
      <c r="T174" s="45"/>
      <c r="U174" s="12"/>
      <c r="V174" s="12"/>
      <c r="W174" s="12">
        <f>U174*T174</f>
        <v>0</v>
      </c>
      <c r="X174" s="12"/>
      <c r="Y174" s="7"/>
      <c r="Z174" s="308"/>
      <c r="AA174" t="e">
        <f>Z174/List2!L174</f>
        <v>#DIV/0!</v>
      </c>
    </row>
    <row r="175" spans="1:27" ht="18.75">
      <c r="A175" s="166" t="s">
        <v>1452</v>
      </c>
      <c r="B175" s="166" t="s">
        <v>1676</v>
      </c>
      <c r="C175" s="142" t="s">
        <v>1190</v>
      </c>
      <c r="D175" s="42" t="s">
        <v>184</v>
      </c>
      <c r="E175" s="33" t="s">
        <v>18</v>
      </c>
      <c r="F175" s="33">
        <v>2</v>
      </c>
      <c r="G175" s="33" t="s">
        <v>26</v>
      </c>
      <c r="H175" s="33" t="s">
        <v>1444</v>
      </c>
      <c r="I175" s="33" t="s">
        <v>1646</v>
      </c>
      <c r="J175" s="33">
        <v>15.7</v>
      </c>
      <c r="K175" s="33">
        <v>3.3000000000000002E-2</v>
      </c>
      <c r="L175" s="33">
        <v>4</v>
      </c>
      <c r="M175" s="33">
        <v>490</v>
      </c>
      <c r="N175" s="33" t="s">
        <v>1399</v>
      </c>
      <c r="O175" s="244" t="s">
        <v>1711</v>
      </c>
      <c r="P175" s="246" t="s">
        <v>27</v>
      </c>
      <c r="Q175" s="34">
        <v>898.55250000000001</v>
      </c>
      <c r="R175" s="35">
        <f t="shared" ref="R175" si="80">Q175*L175</f>
        <v>3594.21</v>
      </c>
      <c r="S175" s="36">
        <f t="shared" ref="S175:T175" si="81">Q175*(1-$C$13)</f>
        <v>898.55250000000001</v>
      </c>
      <c r="T175" s="36">
        <f t="shared" si="81"/>
        <v>3594.21</v>
      </c>
      <c r="U175" s="143">
        <v>0</v>
      </c>
      <c r="V175" s="144">
        <f>T175*U175</f>
        <v>0</v>
      </c>
      <c r="W175" s="144">
        <f>U175*T175</f>
        <v>0</v>
      </c>
      <c r="X175" s="145">
        <f>J175*U175</f>
        <v>0</v>
      </c>
      <c r="Y175" s="145">
        <f>U175*K175</f>
        <v>0</v>
      </c>
      <c r="Z175" s="308"/>
      <c r="AA175">
        <f>Z175/List2!L175</f>
        <v>0</v>
      </c>
    </row>
    <row r="176" spans="1:27" ht="18.75">
      <c r="A176" s="158" t="s">
        <v>253</v>
      </c>
      <c r="B176" s="158"/>
      <c r="C176" s="159"/>
      <c r="D176" s="31"/>
      <c r="E176" s="31"/>
      <c r="F176" s="31"/>
      <c r="G176" s="31"/>
      <c r="H176" s="31"/>
      <c r="I176" s="31"/>
      <c r="J176" s="31"/>
      <c r="K176" s="31"/>
      <c r="L176" s="31"/>
      <c r="M176" s="31"/>
      <c r="N176" s="31"/>
      <c r="O176" s="30"/>
      <c r="P176" s="31"/>
      <c r="Q176" s="45"/>
      <c r="R176" s="45"/>
      <c r="S176" s="44"/>
      <c r="T176" s="44"/>
      <c r="U176" s="7"/>
      <c r="V176" s="7"/>
      <c r="W176" s="7"/>
      <c r="X176" s="7"/>
      <c r="Y176" s="7"/>
      <c r="Z176" s="309"/>
      <c r="AA176" t="e">
        <f>Z176/List2!L176</f>
        <v>#DIV/0!</v>
      </c>
    </row>
    <row r="177" spans="1:27" ht="409.6">
      <c r="A177" s="141" t="s">
        <v>258</v>
      </c>
      <c r="B177" s="141" t="s">
        <v>1004</v>
      </c>
      <c r="C177" s="142" t="s">
        <v>1190</v>
      </c>
      <c r="D177" s="33" t="s">
        <v>184</v>
      </c>
      <c r="E177" s="33" t="s">
        <v>25</v>
      </c>
      <c r="F177" s="33">
        <v>2</v>
      </c>
      <c r="G177" s="33" t="s">
        <v>26</v>
      </c>
      <c r="H177" s="33" t="s">
        <v>1444</v>
      </c>
      <c r="I177" s="33" t="s">
        <v>1638</v>
      </c>
      <c r="J177" s="33">
        <v>21</v>
      </c>
      <c r="K177" s="33">
        <v>4.4999999999999998E-2</v>
      </c>
      <c r="L177" s="33">
        <v>4</v>
      </c>
      <c r="M177" s="33">
        <v>638</v>
      </c>
      <c r="N177" s="33" t="s">
        <v>68</v>
      </c>
      <c r="O177" s="37" t="s">
        <v>259</v>
      </c>
      <c r="P177" s="245" t="s">
        <v>20</v>
      </c>
      <c r="Q177" s="34">
        <v>938.63</v>
      </c>
      <c r="R177" s="35">
        <f t="shared" ref="R177:R185" si="82">Q177*L177</f>
        <v>3754.52</v>
      </c>
      <c r="S177" s="36">
        <f>Q177*(1-$C$13)</f>
        <v>938.63</v>
      </c>
      <c r="T177" s="36">
        <f t="shared" ref="T177:T185" si="83">R177*(1-$C$13)</f>
        <v>3754.52</v>
      </c>
      <c r="U177" s="143">
        <v>0</v>
      </c>
      <c r="V177" s="144">
        <f>T177*U177</f>
        <v>0</v>
      </c>
      <c r="W177" s="144">
        <f>U177*T177</f>
        <v>0</v>
      </c>
      <c r="X177" s="145">
        <f>J177*U177</f>
        <v>0</v>
      </c>
      <c r="Y177" s="145">
        <f>U177*K177</f>
        <v>0</v>
      </c>
      <c r="Z177" s="308">
        <v>2</v>
      </c>
      <c r="AA177">
        <f>Z177/List2!L177</f>
        <v>0.5</v>
      </c>
    </row>
    <row r="178" spans="1:27" ht="409.6">
      <c r="A178" s="141" t="s">
        <v>260</v>
      </c>
      <c r="B178" s="141" t="s">
        <v>1005</v>
      </c>
      <c r="C178" s="142" t="s">
        <v>1190</v>
      </c>
      <c r="D178" s="33" t="s">
        <v>221</v>
      </c>
      <c r="E178" s="33" t="s">
        <v>25</v>
      </c>
      <c r="F178" s="33">
        <v>2</v>
      </c>
      <c r="G178" s="33" t="s">
        <v>26</v>
      </c>
      <c r="H178" s="33">
        <v>150</v>
      </c>
      <c r="I178" s="33"/>
      <c r="J178" s="33">
        <v>10.4</v>
      </c>
      <c r="K178" s="33">
        <v>3.3099999999999997E-2</v>
      </c>
      <c r="L178" s="33">
        <v>2</v>
      </c>
      <c r="M178" s="33">
        <v>736.4</v>
      </c>
      <c r="N178" s="33" t="s">
        <v>124</v>
      </c>
      <c r="O178" s="37" t="s">
        <v>261</v>
      </c>
      <c r="P178" s="38" t="s">
        <v>20</v>
      </c>
      <c r="Q178" s="34">
        <v>1454.5454545454545</v>
      </c>
      <c r="R178" s="35">
        <f t="shared" si="82"/>
        <v>2909.090909090909</v>
      </c>
      <c r="S178" s="36">
        <f>Q178*(1-$C$13)</f>
        <v>1454.5454545454545</v>
      </c>
      <c r="T178" s="36">
        <f t="shared" si="83"/>
        <v>2909.090909090909</v>
      </c>
      <c r="U178" s="143">
        <v>0</v>
      </c>
      <c r="V178" s="144">
        <f>T178*U178</f>
        <v>0</v>
      </c>
      <c r="W178" s="144">
        <f>U178*T178</f>
        <v>0</v>
      </c>
      <c r="X178" s="145">
        <f>J178*U178</f>
        <v>0</v>
      </c>
      <c r="Y178" s="145">
        <f>U178*K178</f>
        <v>0</v>
      </c>
      <c r="Z178" s="308"/>
      <c r="AA178">
        <f>Z178/List2!L178</f>
        <v>0</v>
      </c>
    </row>
    <row r="179" spans="1:27" ht="375.75">
      <c r="A179" s="141" t="s">
        <v>264</v>
      </c>
      <c r="B179" s="141" t="s">
        <v>1007</v>
      </c>
      <c r="C179" s="142" t="s">
        <v>1190</v>
      </c>
      <c r="D179" s="33" t="s">
        <v>184</v>
      </c>
      <c r="E179" s="33" t="s">
        <v>25</v>
      </c>
      <c r="F179" s="33">
        <v>1</v>
      </c>
      <c r="G179" s="33" t="s">
        <v>26</v>
      </c>
      <c r="H179" s="33" t="s">
        <v>1444</v>
      </c>
      <c r="I179" s="33" t="s">
        <v>1639</v>
      </c>
      <c r="J179" s="33">
        <v>16</v>
      </c>
      <c r="K179" s="33">
        <v>3.4000000000000002E-2</v>
      </c>
      <c r="L179" s="33">
        <v>4</v>
      </c>
      <c r="M179" s="33">
        <v>600</v>
      </c>
      <c r="N179" s="33" t="s">
        <v>213</v>
      </c>
      <c r="O179" s="37" t="s">
        <v>265</v>
      </c>
      <c r="P179" s="247" t="s">
        <v>27</v>
      </c>
      <c r="Q179" s="34">
        <v>993.65</v>
      </c>
      <c r="R179" s="35">
        <f t="shared" si="82"/>
        <v>3974.6</v>
      </c>
      <c r="S179" s="36">
        <f>Q179*(1-$C$13)</f>
        <v>993.65</v>
      </c>
      <c r="T179" s="36">
        <f t="shared" si="83"/>
        <v>3974.6</v>
      </c>
      <c r="U179" s="143">
        <v>0</v>
      </c>
      <c r="V179" s="144">
        <f>T179*U179</f>
        <v>0</v>
      </c>
      <c r="W179" s="144">
        <f>U179*T179</f>
        <v>0</v>
      </c>
      <c r="X179" s="145">
        <f>J179*U179</f>
        <v>0</v>
      </c>
      <c r="Y179" s="145">
        <f>U179*K179</f>
        <v>0</v>
      </c>
      <c r="Z179" s="308">
        <v>75</v>
      </c>
      <c r="AA179">
        <f>Z179/List2!L179</f>
        <v>18.75</v>
      </c>
    </row>
    <row r="180" spans="1:27" ht="90.75">
      <c r="A180" s="141" t="s">
        <v>915</v>
      </c>
      <c r="B180" s="141" t="s">
        <v>916</v>
      </c>
      <c r="C180" s="162"/>
      <c r="D180" s="42" t="s">
        <v>184</v>
      </c>
      <c r="E180" s="33" t="s">
        <v>25</v>
      </c>
      <c r="F180" s="33">
        <v>2</v>
      </c>
      <c r="G180" s="33" t="s">
        <v>26</v>
      </c>
      <c r="H180" s="33">
        <v>100</v>
      </c>
      <c r="I180" s="33"/>
      <c r="J180" s="33"/>
      <c r="K180" s="33">
        <v>0.05</v>
      </c>
      <c r="L180" s="33">
        <v>4</v>
      </c>
      <c r="M180" s="33">
        <v>638</v>
      </c>
      <c r="N180" s="33" t="s">
        <v>194</v>
      </c>
      <c r="O180" s="37" t="s">
        <v>917</v>
      </c>
      <c r="P180" s="245" t="s">
        <v>27</v>
      </c>
      <c r="Q180" s="34">
        <v>938.63</v>
      </c>
      <c r="R180" s="35">
        <f t="shared" si="82"/>
        <v>3754.52</v>
      </c>
      <c r="S180" s="36">
        <f t="shared" ref="S180:S185" si="84">Q180*(1-$C$13)</f>
        <v>938.63</v>
      </c>
      <c r="T180" s="36">
        <f t="shared" si="83"/>
        <v>3754.52</v>
      </c>
      <c r="U180" s="143">
        <v>0</v>
      </c>
      <c r="V180" s="144">
        <f>T180*U180</f>
        <v>0</v>
      </c>
      <c r="W180" s="144">
        <f>U180*T180</f>
        <v>0</v>
      </c>
      <c r="X180" s="145">
        <f>J180*U180</f>
        <v>0</v>
      </c>
      <c r="Y180" s="145">
        <f>U180*K180</f>
        <v>0</v>
      </c>
      <c r="Z180" s="211"/>
      <c r="AA180">
        <f>Z180/List2!L180</f>
        <v>0</v>
      </c>
    </row>
    <row r="181" spans="1:27" ht="229.5">
      <c r="A181" s="141" t="s">
        <v>931</v>
      </c>
      <c r="B181" s="141" t="s">
        <v>932</v>
      </c>
      <c r="C181" s="162"/>
      <c r="D181" s="42" t="s">
        <v>184</v>
      </c>
      <c r="E181" s="33" t="s">
        <v>18</v>
      </c>
      <c r="F181" s="33">
        <v>2</v>
      </c>
      <c r="G181" s="33" t="s">
        <v>26</v>
      </c>
      <c r="H181" s="33">
        <v>200</v>
      </c>
      <c r="I181" s="33"/>
      <c r="J181" s="33">
        <v>20</v>
      </c>
      <c r="K181" s="33">
        <v>5.1999999999999998E-2</v>
      </c>
      <c r="L181" s="33">
        <v>4</v>
      </c>
      <c r="M181" s="33">
        <v>691</v>
      </c>
      <c r="N181" s="33" t="s">
        <v>87</v>
      </c>
      <c r="O181" s="274" t="s">
        <v>938</v>
      </c>
      <c r="P181" s="245" t="s">
        <v>928</v>
      </c>
      <c r="Q181" s="34">
        <v>1020.83</v>
      </c>
      <c r="R181" s="35">
        <f t="shared" si="82"/>
        <v>4083.32</v>
      </c>
      <c r="S181" s="36">
        <f t="shared" si="84"/>
        <v>1020.83</v>
      </c>
      <c r="T181" s="36">
        <f t="shared" si="83"/>
        <v>4083.32</v>
      </c>
      <c r="U181" s="143">
        <v>0</v>
      </c>
      <c r="V181" s="144">
        <f>T181*U181</f>
        <v>0</v>
      </c>
      <c r="W181" s="144">
        <f>U181*T181</f>
        <v>0</v>
      </c>
      <c r="X181" s="145">
        <f>J181*U181</f>
        <v>0</v>
      </c>
      <c r="Y181" s="145">
        <f>U181*K181</f>
        <v>0</v>
      </c>
      <c r="Z181" s="211"/>
      <c r="AA181">
        <f>Z181/List2!L181</f>
        <v>0</v>
      </c>
    </row>
    <row r="182" spans="1:27" ht="18.75">
      <c r="A182" s="158" t="s">
        <v>266</v>
      </c>
      <c r="B182" s="158"/>
      <c r="C182" s="159"/>
      <c r="D182" s="31"/>
      <c r="E182" s="31"/>
      <c r="F182" s="31"/>
      <c r="G182" s="31"/>
      <c r="H182" s="31"/>
      <c r="I182" s="31"/>
      <c r="J182" s="31"/>
      <c r="K182" s="31"/>
      <c r="L182" s="31"/>
      <c r="M182" s="31"/>
      <c r="N182" s="31"/>
      <c r="O182" s="30"/>
      <c r="P182" s="31"/>
      <c r="Q182" s="45"/>
      <c r="R182" s="45"/>
      <c r="S182" s="44"/>
      <c r="T182" s="44"/>
      <c r="U182" s="7"/>
      <c r="V182" s="7"/>
      <c r="W182" s="7"/>
      <c r="X182" s="7"/>
      <c r="Y182" s="7"/>
      <c r="Z182" s="211"/>
      <c r="AA182" t="e">
        <f>Z182/List2!L182</f>
        <v>#DIV/0!</v>
      </c>
    </row>
    <row r="183" spans="1:27" ht="18.75">
      <c r="A183" s="141" t="s">
        <v>267</v>
      </c>
      <c r="B183" s="141" t="s">
        <v>1008</v>
      </c>
      <c r="C183" s="142" t="s">
        <v>1190</v>
      </c>
      <c r="D183" s="42" t="s">
        <v>184</v>
      </c>
      <c r="E183" s="33" t="s">
        <v>25</v>
      </c>
      <c r="F183" s="33">
        <v>2</v>
      </c>
      <c r="G183" s="33" t="s">
        <v>26</v>
      </c>
      <c r="H183" s="33" t="s">
        <v>1442</v>
      </c>
      <c r="I183" s="33" t="s">
        <v>1640</v>
      </c>
      <c r="J183" s="33">
        <v>24.4</v>
      </c>
      <c r="K183" s="33">
        <v>5.8999999999999997E-2</v>
      </c>
      <c r="L183" s="33">
        <v>4</v>
      </c>
      <c r="M183" s="33">
        <v>980</v>
      </c>
      <c r="N183" s="33" t="s">
        <v>217</v>
      </c>
      <c r="O183" s="244" t="s">
        <v>1711</v>
      </c>
      <c r="P183" s="245" t="s">
        <v>20</v>
      </c>
      <c r="Q183" s="34">
        <v>1298.1500000000001</v>
      </c>
      <c r="R183" s="35">
        <f>Q183*L183</f>
        <v>5192.6000000000004</v>
      </c>
      <c r="S183" s="36">
        <f>Q183*(1-$C$13)</f>
        <v>1298.1500000000001</v>
      </c>
      <c r="T183" s="36">
        <f>R183*(1-$C$13)</f>
        <v>5192.6000000000004</v>
      </c>
      <c r="U183" s="143">
        <v>0</v>
      </c>
      <c r="V183" s="144">
        <f>T183*U183</f>
        <v>0</v>
      </c>
      <c r="W183" s="144">
        <f>U183*T183</f>
        <v>0</v>
      </c>
      <c r="X183" s="145">
        <f>J183*U183</f>
        <v>0</v>
      </c>
      <c r="Y183" s="145">
        <f>U183*K183</f>
        <v>0</v>
      </c>
      <c r="Z183" s="211">
        <v>0</v>
      </c>
      <c r="AA183">
        <f>Z183/List2!L183</f>
        <v>0</v>
      </c>
    </row>
    <row r="184" spans="1:27" ht="18.75">
      <c r="A184" s="158" t="s">
        <v>1348</v>
      </c>
      <c r="B184" s="158"/>
      <c r="C184" s="159"/>
      <c r="D184" s="31"/>
      <c r="E184" s="31"/>
      <c r="F184" s="31"/>
      <c r="G184" s="31"/>
      <c r="H184" s="31"/>
      <c r="I184" s="31"/>
      <c r="J184" s="31"/>
      <c r="K184" s="31"/>
      <c r="L184" s="31"/>
      <c r="M184" s="31"/>
      <c r="N184" s="31"/>
      <c r="O184" s="30"/>
      <c r="P184" s="31"/>
      <c r="Q184" s="45"/>
      <c r="R184" s="45"/>
      <c r="S184" s="45"/>
      <c r="T184" s="45"/>
      <c r="U184" s="12"/>
      <c r="V184" s="12"/>
      <c r="W184" s="12">
        <f>U184*T184</f>
        <v>0</v>
      </c>
      <c r="X184" s="12"/>
      <c r="Y184" s="7"/>
      <c r="Z184" s="211"/>
      <c r="AA184" t="e">
        <f>Z184/List2!L184</f>
        <v>#DIV/0!</v>
      </c>
    </row>
    <row r="185" spans="1:27" ht="18.75">
      <c r="A185" s="166" t="s">
        <v>1349</v>
      </c>
      <c r="B185" s="166" t="s">
        <v>1687</v>
      </c>
      <c r="C185" s="142" t="s">
        <v>1190</v>
      </c>
      <c r="D185" s="42" t="s">
        <v>184</v>
      </c>
      <c r="E185" s="33" t="s">
        <v>25</v>
      </c>
      <c r="F185" s="275">
        <v>1</v>
      </c>
      <c r="G185" s="33" t="s">
        <v>26</v>
      </c>
      <c r="H185" s="33" t="s">
        <v>1444</v>
      </c>
      <c r="I185" s="33" t="s">
        <v>1641</v>
      </c>
      <c r="J185" s="33">
        <v>18.100000000000001</v>
      </c>
      <c r="K185" s="33">
        <v>4.2000000000000003E-2</v>
      </c>
      <c r="L185" s="33">
        <v>4</v>
      </c>
      <c r="M185" s="33">
        <v>666</v>
      </c>
      <c r="N185" s="33" t="s">
        <v>56</v>
      </c>
      <c r="O185" s="244" t="s">
        <v>1711</v>
      </c>
      <c r="P185" s="246" t="s">
        <v>20</v>
      </c>
      <c r="Q185" s="34">
        <v>1101.8</v>
      </c>
      <c r="R185" s="35">
        <f t="shared" si="82"/>
        <v>4407.2</v>
      </c>
      <c r="S185" s="36">
        <f t="shared" si="84"/>
        <v>1101.8</v>
      </c>
      <c r="T185" s="36">
        <f t="shared" si="83"/>
        <v>4407.2</v>
      </c>
      <c r="U185" s="143">
        <v>0</v>
      </c>
      <c r="V185" s="144">
        <f>T185*U185</f>
        <v>0</v>
      </c>
      <c r="W185" s="144">
        <f>U185*T185</f>
        <v>0</v>
      </c>
      <c r="X185" s="145">
        <f>J185*U185</f>
        <v>0</v>
      </c>
      <c r="Y185" s="145">
        <f>U185*K185</f>
        <v>0</v>
      </c>
      <c r="Z185" s="211">
        <v>0</v>
      </c>
      <c r="AA185">
        <f>Z185/List2!L185</f>
        <v>0</v>
      </c>
    </row>
    <row r="186" spans="1:27" ht="18.75">
      <c r="A186" s="158" t="s">
        <v>1448</v>
      </c>
      <c r="B186" s="158"/>
      <c r="C186" s="12"/>
      <c r="D186" s="31"/>
      <c r="E186" s="31"/>
      <c r="F186" s="31"/>
      <c r="G186" s="31"/>
      <c r="H186" s="31"/>
      <c r="I186" s="31"/>
      <c r="J186" s="31"/>
      <c r="K186" s="31"/>
      <c r="L186" s="31"/>
      <c r="M186" s="31"/>
      <c r="N186" s="31"/>
      <c r="O186" s="30"/>
      <c r="P186" s="31"/>
      <c r="Q186" s="45"/>
      <c r="R186" s="45"/>
      <c r="S186" s="45"/>
      <c r="T186" s="45"/>
      <c r="U186" s="12"/>
      <c r="V186" s="12"/>
      <c r="W186" s="12">
        <f>U186*T186</f>
        <v>0</v>
      </c>
      <c r="X186" s="12"/>
      <c r="Y186" s="7"/>
      <c r="Z186" s="211"/>
      <c r="AA186" t="e">
        <f>Z186/List2!L186</f>
        <v>#DIV/0!</v>
      </c>
    </row>
    <row r="187" spans="1:27" ht="18.75">
      <c r="A187" s="166" t="s">
        <v>1449</v>
      </c>
      <c r="B187" s="166" t="s">
        <v>1673</v>
      </c>
      <c r="C187" s="142" t="s">
        <v>1190</v>
      </c>
      <c r="D187" s="42" t="s">
        <v>281</v>
      </c>
      <c r="E187" s="33" t="s">
        <v>18</v>
      </c>
      <c r="F187" s="33">
        <v>2</v>
      </c>
      <c r="G187" s="33" t="s">
        <v>26</v>
      </c>
      <c r="H187" s="33" t="s">
        <v>1450</v>
      </c>
      <c r="I187" s="33" t="s">
        <v>1643</v>
      </c>
      <c r="J187" s="33">
        <v>14</v>
      </c>
      <c r="K187" s="33">
        <v>0.04</v>
      </c>
      <c r="L187" s="33">
        <v>1</v>
      </c>
      <c r="M187" s="33">
        <v>1850</v>
      </c>
      <c r="N187" s="33" t="s">
        <v>1451</v>
      </c>
      <c r="O187" s="244" t="s">
        <v>1711</v>
      </c>
      <c r="P187" s="246" t="s">
        <v>27</v>
      </c>
      <c r="Q187" s="34">
        <v>3380.74</v>
      </c>
      <c r="R187" s="35">
        <f t="shared" ref="R187" si="85">Q187*L187</f>
        <v>3380.74</v>
      </c>
      <c r="S187" s="36">
        <f t="shared" ref="S187:T187" si="86">Q187*(1-$C$13)</f>
        <v>3380.74</v>
      </c>
      <c r="T187" s="36">
        <f t="shared" si="86"/>
        <v>3380.74</v>
      </c>
      <c r="U187" s="143">
        <v>0</v>
      </c>
      <c r="V187" s="144">
        <f>T187*U187</f>
        <v>0</v>
      </c>
      <c r="W187" s="144">
        <f>U187*T187</f>
        <v>0</v>
      </c>
      <c r="X187" s="145">
        <f>J187*U187</f>
        <v>0</v>
      </c>
      <c r="Y187" s="145">
        <f>U187*K187</f>
        <v>0</v>
      </c>
      <c r="Z187" s="211"/>
      <c r="AA187">
        <f>Z187/List2!L187</f>
        <v>0</v>
      </c>
    </row>
    <row r="188" spans="1:27" ht="18.75">
      <c r="A188" s="158" t="s">
        <v>268</v>
      </c>
      <c r="B188" s="158"/>
      <c r="C188" s="159"/>
      <c r="D188" s="31"/>
      <c r="E188" s="31"/>
      <c r="F188" s="31"/>
      <c r="G188" s="31"/>
      <c r="H188" s="31"/>
      <c r="I188" s="31"/>
      <c r="J188" s="31"/>
      <c r="K188" s="31"/>
      <c r="L188" s="31"/>
      <c r="M188" s="31"/>
      <c r="N188" s="31"/>
      <c r="O188" s="30"/>
      <c r="P188" s="31"/>
      <c r="Q188" s="45"/>
      <c r="R188" s="45"/>
      <c r="S188" s="44"/>
      <c r="T188" s="44"/>
      <c r="U188" s="7"/>
      <c r="V188" s="7"/>
      <c r="W188" s="7"/>
      <c r="X188" s="7"/>
      <c r="Y188" s="7"/>
      <c r="Z188" s="211"/>
      <c r="AA188" t="e">
        <f>Z188/List2!L188</f>
        <v>#DIV/0!</v>
      </c>
    </row>
    <row r="189" spans="1:27" ht="409.6">
      <c r="A189" s="141" t="s">
        <v>269</v>
      </c>
      <c r="B189" s="141" t="s">
        <v>1010</v>
      </c>
      <c r="C189" s="142" t="s">
        <v>1190</v>
      </c>
      <c r="D189" s="33" t="s">
        <v>184</v>
      </c>
      <c r="E189" s="33" t="s">
        <v>25</v>
      </c>
      <c r="F189" s="33">
        <v>2</v>
      </c>
      <c r="G189" s="33" t="s">
        <v>26</v>
      </c>
      <c r="H189" s="33" t="s">
        <v>1444</v>
      </c>
      <c r="I189" s="33" t="s">
        <v>1644</v>
      </c>
      <c r="J189" s="33">
        <v>22</v>
      </c>
      <c r="K189" s="33">
        <v>5.7000000000000002E-2</v>
      </c>
      <c r="L189" s="33">
        <v>4</v>
      </c>
      <c r="M189" s="33">
        <v>938</v>
      </c>
      <c r="N189" s="33" t="s">
        <v>256</v>
      </c>
      <c r="O189" s="37" t="s">
        <v>270</v>
      </c>
      <c r="P189" s="245" t="s">
        <v>20</v>
      </c>
      <c r="Q189" s="34">
        <v>1258.24</v>
      </c>
      <c r="R189" s="35">
        <f>Q189*L189</f>
        <v>5032.96</v>
      </c>
      <c r="S189" s="36">
        <f>Q189*(1-$C$13)</f>
        <v>1258.24</v>
      </c>
      <c r="T189" s="36">
        <f>R189*(1-$C$13)</f>
        <v>5032.96</v>
      </c>
      <c r="U189" s="143">
        <v>0</v>
      </c>
      <c r="V189" s="144">
        <f>T189*U189</f>
        <v>0</v>
      </c>
      <c r="W189" s="144">
        <f t="shared" ref="W189:W206" si="87">U189*T189</f>
        <v>0</v>
      </c>
      <c r="X189" s="145">
        <f t="shared" ref="X189:X200" si="88">J189*U189</f>
        <v>0</v>
      </c>
      <c r="Y189" s="145">
        <f t="shared" ref="Y189:Y200" si="89">U189*K189</f>
        <v>0</v>
      </c>
      <c r="Z189" s="211"/>
      <c r="AA189">
        <f>Z189/List2!L189</f>
        <v>0</v>
      </c>
    </row>
    <row r="190" spans="1:27" ht="18.75">
      <c r="A190" s="141" t="s">
        <v>904</v>
      </c>
      <c r="B190" s="141" t="s">
        <v>905</v>
      </c>
      <c r="C190" s="162"/>
      <c r="D190" s="42" t="s">
        <v>184</v>
      </c>
      <c r="E190" s="33" t="s">
        <v>18</v>
      </c>
      <c r="F190" s="33">
        <v>2</v>
      </c>
      <c r="G190" s="33" t="s">
        <v>26</v>
      </c>
      <c r="H190" s="33">
        <v>100</v>
      </c>
      <c r="I190" s="33"/>
      <c r="J190" s="33">
        <v>25</v>
      </c>
      <c r="K190" s="33">
        <v>0.56999999999999995</v>
      </c>
      <c r="L190" s="33">
        <v>4</v>
      </c>
      <c r="M190" s="33">
        <v>938</v>
      </c>
      <c r="N190" s="33" t="s">
        <v>58</v>
      </c>
      <c r="O190" s="260" t="s">
        <v>906</v>
      </c>
      <c r="P190" s="245" t="s">
        <v>897</v>
      </c>
      <c r="Q190" s="34">
        <v>1258.24</v>
      </c>
      <c r="R190" s="35">
        <f>Q190*L190</f>
        <v>5032.96</v>
      </c>
      <c r="S190" s="36">
        <f t="shared" ref="S190:T198" si="90">Q190*(1-$C$13)</f>
        <v>1258.24</v>
      </c>
      <c r="T190" s="36">
        <f t="shared" si="90"/>
        <v>5032.96</v>
      </c>
      <c r="U190" s="143">
        <v>0</v>
      </c>
      <c r="V190" s="144">
        <f>T190*U190</f>
        <v>0</v>
      </c>
      <c r="W190" s="144">
        <f t="shared" si="87"/>
        <v>0</v>
      </c>
      <c r="X190" s="145">
        <f t="shared" si="88"/>
        <v>0</v>
      </c>
      <c r="Y190" s="145">
        <f t="shared" si="89"/>
        <v>0</v>
      </c>
      <c r="Z190" s="211"/>
      <c r="AA190">
        <f>Z190/List2!L190</f>
        <v>0</v>
      </c>
    </row>
    <row r="191" spans="1:27" ht="18.75">
      <c r="A191" s="158" t="s">
        <v>271</v>
      </c>
      <c r="B191" s="158"/>
      <c r="C191" s="7"/>
      <c r="D191" s="31"/>
      <c r="E191" s="31"/>
      <c r="F191" s="31"/>
      <c r="G191" s="31"/>
      <c r="H191" s="31"/>
      <c r="I191" s="31"/>
      <c r="J191" s="31"/>
      <c r="K191" s="31"/>
      <c r="L191" s="31"/>
      <c r="M191" s="31"/>
      <c r="N191" s="31"/>
      <c r="O191" s="30"/>
      <c r="P191" s="31"/>
      <c r="Q191" s="45"/>
      <c r="R191" s="45"/>
      <c r="S191" s="45"/>
      <c r="T191" s="45"/>
      <c r="U191" s="12">
        <v>0</v>
      </c>
      <c r="V191" s="12"/>
      <c r="W191" s="144">
        <f t="shared" si="87"/>
        <v>0</v>
      </c>
      <c r="X191" s="145">
        <f t="shared" si="88"/>
        <v>0</v>
      </c>
      <c r="Y191" s="145">
        <f t="shared" si="89"/>
        <v>0</v>
      </c>
      <c r="Z191" s="307"/>
      <c r="AA191" t="e">
        <f>Z191/List2!L191</f>
        <v>#DIV/0!</v>
      </c>
    </row>
    <row r="192" spans="1:27" ht="409.6">
      <c r="A192" s="141" t="s">
        <v>272</v>
      </c>
      <c r="B192" s="141" t="s">
        <v>1009</v>
      </c>
      <c r="C192" s="167" t="s">
        <v>1190</v>
      </c>
      <c r="D192" s="33" t="s">
        <v>221</v>
      </c>
      <c r="E192" s="33" t="s">
        <v>25</v>
      </c>
      <c r="F192" s="33">
        <v>1</v>
      </c>
      <c r="G192" s="33" t="s">
        <v>26</v>
      </c>
      <c r="H192" s="33">
        <v>150</v>
      </c>
      <c r="I192" s="33"/>
      <c r="J192" s="33">
        <v>12.3</v>
      </c>
      <c r="K192" s="33">
        <v>3.2000000000000001E-2</v>
      </c>
      <c r="L192" s="33">
        <v>2</v>
      </c>
      <c r="M192" s="33">
        <v>975</v>
      </c>
      <c r="N192" s="33" t="s">
        <v>68</v>
      </c>
      <c r="O192" s="37" t="s">
        <v>270</v>
      </c>
      <c r="P192" s="38" t="s">
        <v>20</v>
      </c>
      <c r="Q192" s="34">
        <v>1336.7</v>
      </c>
      <c r="R192" s="35">
        <f>Q192*L192</f>
        <v>2673.4</v>
      </c>
      <c r="S192" s="36">
        <f t="shared" si="90"/>
        <v>1336.7</v>
      </c>
      <c r="T192" s="36">
        <f t="shared" si="90"/>
        <v>2673.4</v>
      </c>
      <c r="U192" s="143">
        <v>0</v>
      </c>
      <c r="V192" s="144">
        <f>T192*U192</f>
        <v>0</v>
      </c>
      <c r="W192" s="144">
        <f t="shared" si="87"/>
        <v>0</v>
      </c>
      <c r="X192" s="145">
        <f t="shared" si="88"/>
        <v>0</v>
      </c>
      <c r="Y192" s="145">
        <f t="shared" si="89"/>
        <v>0</v>
      </c>
      <c r="Z192" s="211"/>
      <c r="AA192">
        <f>Z192/List2!L192</f>
        <v>0</v>
      </c>
    </row>
    <row r="193" spans="1:27" ht="18.75">
      <c r="A193" s="158" t="s">
        <v>958</v>
      </c>
      <c r="B193" s="158"/>
      <c r="C193" s="12"/>
      <c r="D193" s="276"/>
      <c r="E193" s="276"/>
      <c r="F193" s="31"/>
      <c r="G193" s="31"/>
      <c r="H193" s="31"/>
      <c r="I193" s="31"/>
      <c r="J193" s="31"/>
      <c r="K193" s="31"/>
      <c r="L193" s="31"/>
      <c r="M193" s="31"/>
      <c r="N193" s="31"/>
      <c r="O193" s="30"/>
      <c r="P193" s="31"/>
      <c r="Q193" s="45"/>
      <c r="R193" s="45"/>
      <c r="S193" s="45"/>
      <c r="T193" s="45"/>
      <c r="U193" s="12">
        <v>0</v>
      </c>
      <c r="V193" s="12"/>
      <c r="W193" s="144">
        <f t="shared" si="87"/>
        <v>0</v>
      </c>
      <c r="X193" s="145">
        <f t="shared" si="88"/>
        <v>0</v>
      </c>
      <c r="Y193" s="145">
        <f t="shared" si="89"/>
        <v>0</v>
      </c>
      <c r="Z193" s="211"/>
      <c r="AA193" t="e">
        <f>Z193/List2!L193</f>
        <v>#DIV/0!</v>
      </c>
    </row>
    <row r="194" spans="1:27" ht="409.5">
      <c r="A194" s="141" t="s">
        <v>959</v>
      </c>
      <c r="B194" s="141" t="s">
        <v>960</v>
      </c>
      <c r="C194" s="162"/>
      <c r="D194" s="42" t="s">
        <v>281</v>
      </c>
      <c r="E194" s="33" t="s">
        <v>25</v>
      </c>
      <c r="F194" s="33">
        <v>2</v>
      </c>
      <c r="G194" s="33" t="s">
        <v>26</v>
      </c>
      <c r="H194" s="33">
        <v>100</v>
      </c>
      <c r="I194" s="33"/>
      <c r="J194" s="33">
        <v>27</v>
      </c>
      <c r="K194" s="33">
        <v>0.107</v>
      </c>
      <c r="L194" s="33">
        <v>1</v>
      </c>
      <c r="M194" s="33">
        <v>3771.4</v>
      </c>
      <c r="N194" s="33" t="s">
        <v>58</v>
      </c>
      <c r="O194" s="277" t="s">
        <v>961</v>
      </c>
      <c r="P194" s="245" t="s">
        <v>1305</v>
      </c>
      <c r="Q194" s="34">
        <v>7040.07</v>
      </c>
      <c r="R194" s="35">
        <f>Q194*L194</f>
        <v>7040.07</v>
      </c>
      <c r="S194" s="36">
        <f t="shared" si="90"/>
        <v>7040.07</v>
      </c>
      <c r="T194" s="36">
        <f t="shared" si="90"/>
        <v>7040.07</v>
      </c>
      <c r="U194" s="143">
        <v>0</v>
      </c>
      <c r="V194" s="144">
        <f>T194*U194</f>
        <v>0</v>
      </c>
      <c r="W194" s="144">
        <f t="shared" si="87"/>
        <v>0</v>
      </c>
      <c r="X194" s="145">
        <f t="shared" si="88"/>
        <v>0</v>
      </c>
      <c r="Y194" s="145">
        <f t="shared" si="89"/>
        <v>0</v>
      </c>
      <c r="Z194" s="219"/>
      <c r="AA194">
        <f>Z194/List2!L194</f>
        <v>0</v>
      </c>
    </row>
    <row r="195" spans="1:27" ht="18.75">
      <c r="A195" s="158" t="s">
        <v>954</v>
      </c>
      <c r="B195" s="158"/>
      <c r="C195" s="159"/>
      <c r="D195" s="276"/>
      <c r="E195" s="276"/>
      <c r="F195" s="31"/>
      <c r="G195" s="31"/>
      <c r="H195" s="31"/>
      <c r="I195" s="31"/>
      <c r="J195" s="31"/>
      <c r="K195" s="31"/>
      <c r="L195" s="31"/>
      <c r="M195" s="31"/>
      <c r="N195" s="31"/>
      <c r="O195" s="30"/>
      <c r="P195" s="31"/>
      <c r="Q195" s="45"/>
      <c r="R195" s="45"/>
      <c r="S195" s="45"/>
      <c r="T195" s="45"/>
      <c r="U195" s="12">
        <v>0</v>
      </c>
      <c r="V195" s="12"/>
      <c r="W195" s="144">
        <f t="shared" si="87"/>
        <v>0</v>
      </c>
      <c r="X195" s="145">
        <f t="shared" si="88"/>
        <v>0</v>
      </c>
      <c r="Y195" s="145">
        <f t="shared" si="89"/>
        <v>0</v>
      </c>
      <c r="Z195" s="211"/>
      <c r="AA195" t="e">
        <f>Z195/List2!L195</f>
        <v>#DIV/0!</v>
      </c>
    </row>
    <row r="196" spans="1:27" ht="228">
      <c r="A196" s="141" t="s">
        <v>955</v>
      </c>
      <c r="B196" s="141" t="s">
        <v>956</v>
      </c>
      <c r="C196" s="162"/>
      <c r="D196" s="42" t="s">
        <v>281</v>
      </c>
      <c r="E196" s="33" t="s">
        <v>25</v>
      </c>
      <c r="F196" s="33">
        <v>2</v>
      </c>
      <c r="G196" s="33" t="s">
        <v>26</v>
      </c>
      <c r="H196" s="33">
        <v>100</v>
      </c>
      <c r="I196" s="33"/>
      <c r="J196" s="33">
        <v>29</v>
      </c>
      <c r="K196" s="33">
        <v>0.114</v>
      </c>
      <c r="L196" s="33">
        <v>1</v>
      </c>
      <c r="M196" s="33">
        <v>3659.5</v>
      </c>
      <c r="N196" s="33" t="s">
        <v>58</v>
      </c>
      <c r="O196" s="277" t="s">
        <v>957</v>
      </c>
      <c r="P196" s="245" t="s">
        <v>1305</v>
      </c>
      <c r="Q196" s="34">
        <v>7305.99</v>
      </c>
      <c r="R196" s="35">
        <f>Q196*L196</f>
        <v>7305.99</v>
      </c>
      <c r="S196" s="36">
        <f t="shared" si="90"/>
        <v>7305.99</v>
      </c>
      <c r="T196" s="36">
        <f t="shared" si="90"/>
        <v>7305.99</v>
      </c>
      <c r="U196" s="143">
        <v>0</v>
      </c>
      <c r="V196" s="144">
        <f>T196*U196</f>
        <v>0</v>
      </c>
      <c r="W196" s="144">
        <f t="shared" si="87"/>
        <v>0</v>
      </c>
      <c r="X196" s="145">
        <f t="shared" si="88"/>
        <v>0</v>
      </c>
      <c r="Y196" s="145">
        <f t="shared" si="89"/>
        <v>0</v>
      </c>
      <c r="Z196" s="211"/>
      <c r="AA196">
        <f>Z196/List2!L196</f>
        <v>0</v>
      </c>
    </row>
    <row r="197" spans="1:27" ht="18.75">
      <c r="A197" s="158" t="s">
        <v>1396</v>
      </c>
      <c r="B197" s="158"/>
      <c r="C197" s="159"/>
      <c r="D197" s="276"/>
      <c r="E197" s="276"/>
      <c r="F197" s="276"/>
      <c r="G197" s="31"/>
      <c r="H197" s="31"/>
      <c r="I197" s="31"/>
      <c r="J197" s="31"/>
      <c r="K197" s="31"/>
      <c r="L197" s="31"/>
      <c r="M197" s="31"/>
      <c r="N197" s="31"/>
      <c r="O197" s="30"/>
      <c r="P197" s="31"/>
      <c r="Q197" s="45"/>
      <c r="R197" s="45"/>
      <c r="S197" s="45"/>
      <c r="T197" s="45"/>
      <c r="U197" s="12">
        <v>0</v>
      </c>
      <c r="V197" s="12"/>
      <c r="W197" s="144">
        <f t="shared" si="87"/>
        <v>0</v>
      </c>
      <c r="X197" s="145">
        <f t="shared" si="88"/>
        <v>0</v>
      </c>
      <c r="Y197" s="145">
        <f t="shared" si="89"/>
        <v>0</v>
      </c>
      <c r="Z197" s="211"/>
      <c r="AA197" t="e">
        <f>Z197/List2!L197</f>
        <v>#DIV/0!</v>
      </c>
    </row>
    <row r="198" spans="1:27" ht="18.75">
      <c r="A198" s="141" t="s">
        <v>955</v>
      </c>
      <c r="B198" s="141" t="s">
        <v>956</v>
      </c>
      <c r="C198" s="162"/>
      <c r="D198" s="42" t="s">
        <v>281</v>
      </c>
      <c r="E198" s="33" t="s">
        <v>25</v>
      </c>
      <c r="F198" s="33"/>
      <c r="G198" s="33" t="s">
        <v>26</v>
      </c>
      <c r="H198" s="33"/>
      <c r="I198" s="33"/>
      <c r="J198" s="33">
        <v>30</v>
      </c>
      <c r="K198" s="33">
        <v>0.114</v>
      </c>
      <c r="L198" s="33">
        <v>1</v>
      </c>
      <c r="M198" s="33"/>
      <c r="N198" s="33"/>
      <c r="O198" s="277"/>
      <c r="P198" s="278" t="s">
        <v>1395</v>
      </c>
      <c r="Q198" s="34">
        <v>7305.99</v>
      </c>
      <c r="R198" s="35">
        <f>Q198*L198</f>
        <v>7305.99</v>
      </c>
      <c r="S198" s="36">
        <f t="shared" si="90"/>
        <v>7305.99</v>
      </c>
      <c r="T198" s="36">
        <f t="shared" si="90"/>
        <v>7305.99</v>
      </c>
      <c r="U198" s="143">
        <v>0</v>
      </c>
      <c r="V198" s="144">
        <f>T198*U198</f>
        <v>0</v>
      </c>
      <c r="W198" s="144">
        <f t="shared" si="87"/>
        <v>0</v>
      </c>
      <c r="X198" s="145">
        <f t="shared" si="88"/>
        <v>0</v>
      </c>
      <c r="Y198" s="145">
        <f t="shared" si="89"/>
        <v>0</v>
      </c>
      <c r="Z198" s="211"/>
      <c r="AA198">
        <f>Z198/List2!L198</f>
        <v>0</v>
      </c>
    </row>
    <row r="199" spans="1:27" ht="18.75">
      <c r="A199" s="158" t="s">
        <v>939</v>
      </c>
      <c r="B199" s="158"/>
      <c r="C199" s="159"/>
      <c r="D199" s="276"/>
      <c r="E199" s="276"/>
      <c r="F199" s="276"/>
      <c r="G199" s="31"/>
      <c r="H199" s="31"/>
      <c r="I199" s="31"/>
      <c r="J199" s="31"/>
      <c r="K199" s="31"/>
      <c r="L199" s="31"/>
      <c r="M199" s="31"/>
      <c r="N199" s="31"/>
      <c r="O199" s="30"/>
      <c r="P199" s="31"/>
      <c r="Q199" s="45"/>
      <c r="R199" s="45"/>
      <c r="S199" s="44"/>
      <c r="T199" s="44"/>
      <c r="U199" s="7">
        <v>0</v>
      </c>
      <c r="V199" s="7"/>
      <c r="W199" s="144">
        <f t="shared" si="87"/>
        <v>0</v>
      </c>
      <c r="X199" s="145">
        <f t="shared" si="88"/>
        <v>0</v>
      </c>
      <c r="Y199" s="145">
        <f t="shared" si="89"/>
        <v>0</v>
      </c>
      <c r="Z199" s="211"/>
      <c r="AA199" t="e">
        <f>Z199/List2!L199</f>
        <v>#DIV/0!</v>
      </c>
    </row>
    <row r="200" spans="1:27" ht="409.5">
      <c r="A200" s="168" t="s">
        <v>940</v>
      </c>
      <c r="B200" s="168" t="s">
        <v>941</v>
      </c>
      <c r="C200" s="167" t="s">
        <v>1190</v>
      </c>
      <c r="D200" s="42" t="s">
        <v>281</v>
      </c>
      <c r="E200" s="33" t="s">
        <v>25</v>
      </c>
      <c r="F200" s="33">
        <v>2</v>
      </c>
      <c r="G200" s="33" t="s">
        <v>26</v>
      </c>
      <c r="H200" s="33">
        <v>100</v>
      </c>
      <c r="I200" s="33"/>
      <c r="J200" s="33"/>
      <c r="K200" s="33">
        <v>0.108</v>
      </c>
      <c r="L200" s="33">
        <v>1</v>
      </c>
      <c r="M200" s="33">
        <v>3740</v>
      </c>
      <c r="N200" s="33" t="s">
        <v>942</v>
      </c>
      <c r="O200" s="277" t="s">
        <v>943</v>
      </c>
      <c r="P200" s="278" t="s">
        <v>1395</v>
      </c>
      <c r="Q200" s="34">
        <v>7084.46</v>
      </c>
      <c r="R200" s="35">
        <f>Q200*L200</f>
        <v>7084.46</v>
      </c>
      <c r="S200" s="36">
        <f>Q200*(1-$C$13)</f>
        <v>7084.46</v>
      </c>
      <c r="T200" s="36">
        <f>R200*(1-$C$13)</f>
        <v>7084.46</v>
      </c>
      <c r="U200" s="143">
        <v>0</v>
      </c>
      <c r="V200" s="144">
        <f>T200*U200</f>
        <v>0</v>
      </c>
      <c r="W200" s="144">
        <f t="shared" si="87"/>
        <v>0</v>
      </c>
      <c r="X200" s="145">
        <f t="shared" si="88"/>
        <v>0</v>
      </c>
      <c r="Y200" s="145">
        <f t="shared" si="89"/>
        <v>0</v>
      </c>
      <c r="Z200" s="211"/>
      <c r="AA200">
        <f>Z200/List2!L200</f>
        <v>0</v>
      </c>
    </row>
    <row r="201" spans="1:27" ht="18.75">
      <c r="A201" s="158" t="s">
        <v>1647</v>
      </c>
      <c r="B201" s="158"/>
      <c r="C201" s="159"/>
      <c r="D201" s="31"/>
      <c r="E201" s="31"/>
      <c r="F201" s="31"/>
      <c r="G201" s="31"/>
      <c r="H201" s="31"/>
      <c r="I201" s="31"/>
      <c r="J201" s="31"/>
      <c r="K201" s="31"/>
      <c r="L201" s="31"/>
      <c r="M201" s="31"/>
      <c r="N201" s="31"/>
      <c r="O201" s="30"/>
      <c r="P201" s="31"/>
      <c r="Q201" s="45"/>
      <c r="R201" s="45"/>
      <c r="S201" s="45"/>
      <c r="T201" s="45"/>
      <c r="U201" s="12"/>
      <c r="V201" s="12"/>
      <c r="W201" s="12">
        <f t="shared" si="87"/>
        <v>0</v>
      </c>
      <c r="X201" s="12"/>
      <c r="Y201" s="7"/>
      <c r="Z201" s="211"/>
      <c r="AA201" t="e">
        <f>Z201/List2!L201</f>
        <v>#DIV/0!</v>
      </c>
    </row>
    <row r="202" spans="1:27" ht="18.75">
      <c r="A202" s="166" t="s">
        <v>1454</v>
      </c>
      <c r="B202" s="166" t="s">
        <v>1677</v>
      </c>
      <c r="C202" s="142" t="s">
        <v>1190</v>
      </c>
      <c r="D202" s="42" t="s">
        <v>221</v>
      </c>
      <c r="E202" s="33" t="s">
        <v>25</v>
      </c>
      <c r="F202" s="33">
        <v>2</v>
      </c>
      <c r="G202" s="33" t="s">
        <v>26</v>
      </c>
      <c r="H202" s="33" t="s">
        <v>1469</v>
      </c>
      <c r="I202" s="33" t="s">
        <v>1648</v>
      </c>
      <c r="J202" s="33">
        <v>13</v>
      </c>
      <c r="K202" s="33">
        <v>3.9E-2</v>
      </c>
      <c r="L202" s="33">
        <v>2</v>
      </c>
      <c r="M202" s="33">
        <v>990</v>
      </c>
      <c r="N202" s="33" t="s">
        <v>1451</v>
      </c>
      <c r="O202" s="273" t="s">
        <v>1711</v>
      </c>
      <c r="P202" s="246" t="s">
        <v>1806</v>
      </c>
      <c r="Q202" s="279">
        <v>1642.86</v>
      </c>
      <c r="R202" s="35">
        <f t="shared" ref="R202:R204" si="91">Q202*L202</f>
        <v>3285.72</v>
      </c>
      <c r="S202" s="36">
        <f t="shared" ref="S202:T206" si="92">Q202*(1-$C$13)</f>
        <v>1642.86</v>
      </c>
      <c r="T202" s="36">
        <f t="shared" si="92"/>
        <v>3285.72</v>
      </c>
      <c r="U202" s="143">
        <v>0</v>
      </c>
      <c r="V202" s="144">
        <f>T202*U202</f>
        <v>0</v>
      </c>
      <c r="W202" s="144">
        <f t="shared" si="87"/>
        <v>0</v>
      </c>
      <c r="X202" s="145">
        <f>J202*U202</f>
        <v>0</v>
      </c>
      <c r="Y202" s="145">
        <f>U202*K202</f>
        <v>0</v>
      </c>
      <c r="Z202" s="211"/>
      <c r="AA202">
        <f>Z202/List2!L202</f>
        <v>0</v>
      </c>
    </row>
    <row r="203" spans="1:27" ht="18.75">
      <c r="A203" s="158" t="s">
        <v>1726</v>
      </c>
      <c r="B203" s="158"/>
      <c r="C203" s="159"/>
      <c r="D203" s="31"/>
      <c r="E203" s="31"/>
      <c r="F203" s="31"/>
      <c r="G203" s="31"/>
      <c r="H203" s="31"/>
      <c r="I203" s="31"/>
      <c r="J203" s="31"/>
      <c r="K203" s="31"/>
      <c r="L203" s="31"/>
      <c r="M203" s="31"/>
      <c r="N203" s="31"/>
      <c r="O203" s="30"/>
      <c r="P203" s="31"/>
      <c r="Q203" s="45"/>
      <c r="R203" s="45"/>
      <c r="S203" s="45"/>
      <c r="T203" s="45"/>
      <c r="U203" s="12"/>
      <c r="V203" s="12"/>
      <c r="W203" s="12">
        <f t="shared" si="87"/>
        <v>0</v>
      </c>
      <c r="X203" s="12"/>
      <c r="Y203" s="7"/>
      <c r="Z203" s="211"/>
      <c r="AA203" t="e">
        <f>Z203/List2!L203</f>
        <v>#DIV/0!</v>
      </c>
    </row>
    <row r="204" spans="1:27" ht="18.75">
      <c r="A204" s="166" t="s">
        <v>1455</v>
      </c>
      <c r="B204" s="166" t="s">
        <v>1674</v>
      </c>
      <c r="C204" s="142" t="s">
        <v>1190</v>
      </c>
      <c r="D204" s="42" t="s">
        <v>281</v>
      </c>
      <c r="E204" s="33" t="s">
        <v>18</v>
      </c>
      <c r="F204" s="33">
        <v>2</v>
      </c>
      <c r="G204" s="33" t="s">
        <v>26</v>
      </c>
      <c r="H204" s="33" t="s">
        <v>1649</v>
      </c>
      <c r="I204" s="33" t="s">
        <v>1650</v>
      </c>
      <c r="J204" s="33">
        <v>16.100000000000001</v>
      </c>
      <c r="K204" s="33">
        <v>3.7999999999999999E-2</v>
      </c>
      <c r="L204" s="33">
        <v>1</v>
      </c>
      <c r="M204" s="33">
        <v>1750</v>
      </c>
      <c r="N204" s="33" t="s">
        <v>1456</v>
      </c>
      <c r="O204" s="273" t="s">
        <v>1711</v>
      </c>
      <c r="P204" s="246" t="s">
        <v>27</v>
      </c>
      <c r="Q204" s="279">
        <v>3716.11</v>
      </c>
      <c r="R204" s="35">
        <f t="shared" si="91"/>
        <v>3716.11</v>
      </c>
      <c r="S204" s="36">
        <f t="shared" si="92"/>
        <v>3716.11</v>
      </c>
      <c r="T204" s="36">
        <f t="shared" si="92"/>
        <v>3716.11</v>
      </c>
      <c r="U204" s="143">
        <v>0</v>
      </c>
      <c r="V204" s="144">
        <f>T204*U204</f>
        <v>0</v>
      </c>
      <c r="W204" s="144">
        <f t="shared" si="87"/>
        <v>0</v>
      </c>
      <c r="X204" s="145">
        <f>J204*U204</f>
        <v>0</v>
      </c>
      <c r="Y204" s="145">
        <f>U204*K204</f>
        <v>0</v>
      </c>
      <c r="Z204" s="211"/>
      <c r="AA204">
        <f>Z204/List2!L204</f>
        <v>0</v>
      </c>
    </row>
    <row r="205" spans="1:27" ht="18.75">
      <c r="A205" s="158" t="s">
        <v>1457</v>
      </c>
      <c r="B205" s="158"/>
      <c r="C205" s="12"/>
      <c r="D205" s="31"/>
      <c r="E205" s="31"/>
      <c r="F205" s="31"/>
      <c r="G205" s="31"/>
      <c r="H205" s="31"/>
      <c r="I205" s="31"/>
      <c r="J205" s="31"/>
      <c r="K205" s="31"/>
      <c r="L205" s="31"/>
      <c r="M205" s="31"/>
      <c r="N205" s="31"/>
      <c r="O205" s="30"/>
      <c r="P205" s="31"/>
      <c r="Q205" s="45"/>
      <c r="R205" s="45"/>
      <c r="S205" s="45"/>
      <c r="T205" s="45"/>
      <c r="U205" s="12"/>
      <c r="V205" s="12"/>
      <c r="W205" s="12">
        <f t="shared" si="87"/>
        <v>0</v>
      </c>
      <c r="X205" s="53"/>
      <c r="Y205" s="7"/>
      <c r="Z205" s="211"/>
      <c r="AA205" t="e">
        <f>Z205/List2!L205</f>
        <v>#DIV/0!</v>
      </c>
    </row>
    <row r="206" spans="1:27" ht="18.75">
      <c r="A206" s="166" t="s">
        <v>1447</v>
      </c>
      <c r="B206" s="166" t="s">
        <v>1675</v>
      </c>
      <c r="C206" s="142" t="s">
        <v>1190</v>
      </c>
      <c r="D206" s="42" t="s">
        <v>281</v>
      </c>
      <c r="E206" s="33" t="s">
        <v>18</v>
      </c>
      <c r="F206" s="33">
        <v>2</v>
      </c>
      <c r="G206" s="33" t="s">
        <v>26</v>
      </c>
      <c r="H206" s="33" t="s">
        <v>1633</v>
      </c>
      <c r="I206" s="33" t="s">
        <v>1651</v>
      </c>
      <c r="J206" s="33">
        <v>16</v>
      </c>
      <c r="K206" s="33">
        <v>0.04</v>
      </c>
      <c r="L206" s="33">
        <v>1</v>
      </c>
      <c r="M206" s="33">
        <v>1850</v>
      </c>
      <c r="N206" s="33" t="s">
        <v>1458</v>
      </c>
      <c r="O206" s="273" t="s">
        <v>1711</v>
      </c>
      <c r="P206" s="246" t="s">
        <v>27</v>
      </c>
      <c r="Q206" s="279">
        <v>3547.26</v>
      </c>
      <c r="R206" s="35">
        <f t="shared" ref="R206" si="93">Q206*L218</f>
        <v>3547.26</v>
      </c>
      <c r="S206" s="36">
        <f t="shared" si="92"/>
        <v>3547.26</v>
      </c>
      <c r="T206" s="36">
        <f t="shared" si="92"/>
        <v>3547.26</v>
      </c>
      <c r="U206" s="143">
        <v>0</v>
      </c>
      <c r="V206" s="144">
        <f>T206*U206</f>
        <v>0</v>
      </c>
      <c r="W206" s="144">
        <f t="shared" si="87"/>
        <v>0</v>
      </c>
      <c r="X206" s="145">
        <f>J206*U206</f>
        <v>0</v>
      </c>
      <c r="Y206" s="145">
        <f>U206*K206</f>
        <v>0</v>
      </c>
      <c r="Z206" s="211"/>
      <c r="AA206">
        <f>Z206/List2!L206</f>
        <v>0</v>
      </c>
    </row>
    <row r="207" spans="1:27" ht="18.75">
      <c r="A207" s="158" t="s">
        <v>273</v>
      </c>
      <c r="B207" s="158"/>
      <c r="C207" s="7"/>
      <c r="D207" s="31"/>
      <c r="E207" s="31"/>
      <c r="F207" s="31"/>
      <c r="G207" s="31"/>
      <c r="H207" s="31"/>
      <c r="I207" s="31"/>
      <c r="J207" s="31"/>
      <c r="K207" s="31"/>
      <c r="L207" s="31"/>
      <c r="M207" s="31"/>
      <c r="N207" s="31"/>
      <c r="O207" s="30"/>
      <c r="P207" s="31"/>
      <c r="Q207" s="45"/>
      <c r="R207" s="45"/>
      <c r="S207" s="44"/>
      <c r="T207" s="44"/>
      <c r="U207" s="7"/>
      <c r="V207" s="7"/>
      <c r="W207" s="7"/>
      <c r="X207" s="7"/>
      <c r="Y207" s="7"/>
      <c r="Z207" s="211"/>
      <c r="AA207" t="e">
        <f>Z207/List2!L207</f>
        <v>#DIV/0!</v>
      </c>
    </row>
    <row r="208" spans="1:27" ht="18.75">
      <c r="A208" s="141" t="s">
        <v>274</v>
      </c>
      <c r="B208" s="141" t="s">
        <v>1011</v>
      </c>
      <c r="C208" s="142" t="s">
        <v>1190</v>
      </c>
      <c r="D208" s="33" t="s">
        <v>221</v>
      </c>
      <c r="E208" s="33" t="s">
        <v>25</v>
      </c>
      <c r="F208" s="33">
        <v>2</v>
      </c>
      <c r="G208" s="33" t="s">
        <v>26</v>
      </c>
      <c r="H208" s="33" t="s">
        <v>1444</v>
      </c>
      <c r="I208" s="33" t="s">
        <v>1652</v>
      </c>
      <c r="J208" s="33">
        <v>16.899999999999999</v>
      </c>
      <c r="K208" s="33">
        <v>4.8000000000000001E-2</v>
      </c>
      <c r="L208" s="33">
        <v>2</v>
      </c>
      <c r="M208" s="33">
        <v>950</v>
      </c>
      <c r="N208" s="33" t="s">
        <v>256</v>
      </c>
      <c r="O208" s="244" t="s">
        <v>1711</v>
      </c>
      <c r="P208" s="245" t="s">
        <v>27</v>
      </c>
      <c r="Q208" s="34">
        <v>2384.86</v>
      </c>
      <c r="R208" s="35">
        <f>Q208*L208</f>
        <v>4769.72</v>
      </c>
      <c r="S208" s="36">
        <f t="shared" ref="S208:T218" si="94">Q208*(1-$C$13)</f>
        <v>2384.86</v>
      </c>
      <c r="T208" s="36">
        <f t="shared" si="94"/>
        <v>4769.72</v>
      </c>
      <c r="U208" s="143">
        <v>0</v>
      </c>
      <c r="V208" s="144">
        <f>T208*U208</f>
        <v>0</v>
      </c>
      <c r="W208" s="144">
        <f t="shared" ref="W208:W224" si="95">U208*T208</f>
        <v>0</v>
      </c>
      <c r="X208" s="145">
        <f t="shared" ref="X208:X214" si="96">J208*U208</f>
        <v>0</v>
      </c>
      <c r="Y208" s="145">
        <f t="shared" ref="Y208:Y214" si="97">U208*K208</f>
        <v>0</v>
      </c>
      <c r="Z208" s="211">
        <v>38</v>
      </c>
      <c r="AA208">
        <f>Z208/List2!L208</f>
        <v>19</v>
      </c>
    </row>
    <row r="209" spans="1:27" ht="409.6">
      <c r="A209" s="141" t="s">
        <v>275</v>
      </c>
      <c r="B209" s="141" t="s">
        <v>1012</v>
      </c>
      <c r="C209" s="142" t="s">
        <v>1190</v>
      </c>
      <c r="D209" s="33" t="s">
        <v>221</v>
      </c>
      <c r="E209" s="33" t="s">
        <v>25</v>
      </c>
      <c r="F209" s="33">
        <v>2</v>
      </c>
      <c r="G209" s="33" t="s">
        <v>26</v>
      </c>
      <c r="H209" s="33" t="s">
        <v>1444</v>
      </c>
      <c r="I209" s="33" t="s">
        <v>1652</v>
      </c>
      <c r="J209" s="33">
        <v>19.5</v>
      </c>
      <c r="K209" s="33">
        <v>4.8000000000000001E-2</v>
      </c>
      <c r="L209" s="33">
        <v>2</v>
      </c>
      <c r="M209" s="33">
        <v>950</v>
      </c>
      <c r="N209" s="33" t="s">
        <v>256</v>
      </c>
      <c r="O209" s="37" t="s">
        <v>276</v>
      </c>
      <c r="P209" s="245" t="s">
        <v>20</v>
      </c>
      <c r="Q209" s="34">
        <v>2150.84</v>
      </c>
      <c r="R209" s="35">
        <f>Q209*L209</f>
        <v>4301.68</v>
      </c>
      <c r="S209" s="36">
        <f t="shared" si="94"/>
        <v>2150.84</v>
      </c>
      <c r="T209" s="36">
        <f t="shared" si="94"/>
        <v>4301.68</v>
      </c>
      <c r="U209" s="143">
        <v>0</v>
      </c>
      <c r="V209" s="144">
        <f>T209*U209</f>
        <v>0</v>
      </c>
      <c r="W209" s="144">
        <f t="shared" si="95"/>
        <v>0</v>
      </c>
      <c r="X209" s="145">
        <f t="shared" si="96"/>
        <v>0</v>
      </c>
      <c r="Y209" s="145">
        <f t="shared" si="97"/>
        <v>0</v>
      </c>
      <c r="Z209" s="211"/>
      <c r="AA209">
        <f>Z209/List2!L209</f>
        <v>0</v>
      </c>
    </row>
    <row r="210" spans="1:27" ht="409.6">
      <c r="A210" s="141" t="s">
        <v>277</v>
      </c>
      <c r="B210" s="141" t="s">
        <v>278</v>
      </c>
      <c r="C210" s="162"/>
      <c r="D210" s="33" t="s">
        <v>221</v>
      </c>
      <c r="E210" s="33" t="s">
        <v>25</v>
      </c>
      <c r="F210" s="33">
        <v>2</v>
      </c>
      <c r="G210" s="33" t="s">
        <v>26</v>
      </c>
      <c r="H210" s="33">
        <v>120</v>
      </c>
      <c r="I210" s="33"/>
      <c r="J210" s="33">
        <v>16</v>
      </c>
      <c r="K210" s="33">
        <v>4.8000000000000001E-2</v>
      </c>
      <c r="L210" s="33">
        <v>2</v>
      </c>
      <c r="M210" s="33">
        <v>1000</v>
      </c>
      <c r="N210" s="33" t="s">
        <v>256</v>
      </c>
      <c r="O210" s="37" t="s">
        <v>276</v>
      </c>
      <c r="P210" s="38" t="s">
        <v>20</v>
      </c>
      <c r="Q210" s="34">
        <v>2280.9917355371899</v>
      </c>
      <c r="R210" s="35">
        <f t="shared" ref="R210:R212" si="98">Q210*L210</f>
        <v>4561.9834710743798</v>
      </c>
      <c r="S210" s="36">
        <f t="shared" si="94"/>
        <v>2280.9917355371899</v>
      </c>
      <c r="T210" s="36">
        <f t="shared" si="94"/>
        <v>4561.9834710743798</v>
      </c>
      <c r="U210" s="143">
        <v>0</v>
      </c>
      <c r="V210" s="144">
        <f>T210*U210</f>
        <v>0</v>
      </c>
      <c r="W210" s="144">
        <f t="shared" si="95"/>
        <v>0</v>
      </c>
      <c r="X210" s="145">
        <f t="shared" si="96"/>
        <v>0</v>
      </c>
      <c r="Y210" s="145">
        <f t="shared" si="97"/>
        <v>0</v>
      </c>
      <c r="Z210" s="211"/>
      <c r="AA210">
        <f>Z210/List2!L210</f>
        <v>0</v>
      </c>
    </row>
    <row r="211" spans="1:27" ht="306">
      <c r="A211" s="141" t="s">
        <v>920</v>
      </c>
      <c r="B211" s="141" t="s">
        <v>921</v>
      </c>
      <c r="C211" s="162"/>
      <c r="D211" s="42" t="s">
        <v>221</v>
      </c>
      <c r="E211" s="280" t="s">
        <v>1307</v>
      </c>
      <c r="F211" s="33">
        <v>2</v>
      </c>
      <c r="G211" s="33" t="s">
        <v>26</v>
      </c>
      <c r="H211" s="33">
        <v>200</v>
      </c>
      <c r="I211" s="33"/>
      <c r="J211" s="33">
        <v>20</v>
      </c>
      <c r="K211" s="33">
        <v>5.0999999999999997E-2</v>
      </c>
      <c r="L211" s="33">
        <v>2</v>
      </c>
      <c r="M211" s="33">
        <v>1300</v>
      </c>
      <c r="N211" s="33" t="s">
        <v>58</v>
      </c>
      <c r="O211" s="281" t="s">
        <v>935</v>
      </c>
      <c r="P211" s="245" t="s">
        <v>1305</v>
      </c>
      <c r="Q211" s="279">
        <v>2320.5100000000002</v>
      </c>
      <c r="R211" s="35">
        <f t="shared" si="98"/>
        <v>4641.0200000000004</v>
      </c>
      <c r="S211" s="36">
        <f t="shared" si="94"/>
        <v>2320.5100000000002</v>
      </c>
      <c r="T211" s="36">
        <f t="shared" si="94"/>
        <v>4641.0200000000004</v>
      </c>
      <c r="U211" s="143">
        <v>0</v>
      </c>
      <c r="V211" s="144">
        <f>T211*U211</f>
        <v>0</v>
      </c>
      <c r="W211" s="144">
        <f t="shared" si="95"/>
        <v>0</v>
      </c>
      <c r="X211" s="145">
        <f t="shared" si="96"/>
        <v>0</v>
      </c>
      <c r="Y211" s="145">
        <f t="shared" si="97"/>
        <v>0</v>
      </c>
      <c r="Z211" s="211"/>
      <c r="AA211">
        <f>Z211/List2!L211</f>
        <v>0</v>
      </c>
    </row>
    <row r="212" spans="1:27" ht="370.5">
      <c r="A212" s="141" t="s">
        <v>933</v>
      </c>
      <c r="B212" s="141" t="s">
        <v>934</v>
      </c>
      <c r="C212" s="167" t="s">
        <v>1190</v>
      </c>
      <c r="D212" s="42" t="s">
        <v>221</v>
      </c>
      <c r="E212" s="33" t="s">
        <v>18</v>
      </c>
      <c r="F212" s="33">
        <v>2</v>
      </c>
      <c r="G212" s="33" t="s">
        <v>26</v>
      </c>
      <c r="H212" s="33">
        <v>150</v>
      </c>
      <c r="I212" s="33"/>
      <c r="J212" s="33">
        <v>18</v>
      </c>
      <c r="K212" s="33">
        <v>2.5999999999999999E-2</v>
      </c>
      <c r="L212" s="33">
        <v>2</v>
      </c>
      <c r="M212" s="33">
        <v>1391</v>
      </c>
      <c r="N212" s="33" t="s">
        <v>284</v>
      </c>
      <c r="O212" s="282" t="s">
        <v>936</v>
      </c>
      <c r="P212" s="278" t="s">
        <v>1395</v>
      </c>
      <c r="Q212" s="279">
        <v>1903.96</v>
      </c>
      <c r="R212" s="35">
        <f t="shared" si="98"/>
        <v>3807.92</v>
      </c>
      <c r="S212" s="36">
        <f t="shared" si="94"/>
        <v>1903.96</v>
      </c>
      <c r="T212" s="36">
        <f t="shared" si="94"/>
        <v>3807.92</v>
      </c>
      <c r="U212" s="143">
        <v>0</v>
      </c>
      <c r="V212" s="144">
        <f>T212*U212</f>
        <v>0</v>
      </c>
      <c r="W212" s="144">
        <f t="shared" si="95"/>
        <v>0</v>
      </c>
      <c r="X212" s="145">
        <f t="shared" si="96"/>
        <v>0</v>
      </c>
      <c r="Y212" s="145">
        <f t="shared" si="97"/>
        <v>0</v>
      </c>
      <c r="Z212" s="211"/>
      <c r="AA212">
        <f>Z212/List2!L212</f>
        <v>0</v>
      </c>
    </row>
    <row r="213" spans="1:27" ht="18.75">
      <c r="A213" s="158" t="s">
        <v>949</v>
      </c>
      <c r="B213" s="158"/>
      <c r="C213" s="159"/>
      <c r="D213" s="31"/>
      <c r="E213" s="31"/>
      <c r="F213" s="31"/>
      <c r="G213" s="31"/>
      <c r="H213" s="31"/>
      <c r="I213" s="31"/>
      <c r="J213" s="31"/>
      <c r="K213" s="31"/>
      <c r="L213" s="31"/>
      <c r="M213" s="31"/>
      <c r="N213" s="31"/>
      <c r="O213" s="30"/>
      <c r="P213" s="31"/>
      <c r="Q213" s="45"/>
      <c r="R213" s="45"/>
      <c r="S213" s="45"/>
      <c r="T213" s="45"/>
      <c r="U213" s="12">
        <v>0</v>
      </c>
      <c r="V213" s="12"/>
      <c r="W213" s="144">
        <f t="shared" si="95"/>
        <v>0</v>
      </c>
      <c r="X213" s="145">
        <f t="shared" si="96"/>
        <v>0</v>
      </c>
      <c r="Y213" s="145">
        <f t="shared" si="97"/>
        <v>0</v>
      </c>
      <c r="Z213" s="219"/>
      <c r="AA213" t="e">
        <f>Z213/List2!L213</f>
        <v>#DIV/0!</v>
      </c>
    </row>
    <row r="214" spans="1:27" ht="409.5">
      <c r="A214" s="141" t="s">
        <v>950</v>
      </c>
      <c r="B214" s="141" t="s">
        <v>951</v>
      </c>
      <c r="C214" s="162"/>
      <c r="D214" s="283" t="s">
        <v>281</v>
      </c>
      <c r="E214" s="33" t="s">
        <v>25</v>
      </c>
      <c r="F214" s="275">
        <v>2</v>
      </c>
      <c r="G214" s="275" t="s">
        <v>26</v>
      </c>
      <c r="H214" s="275">
        <v>100</v>
      </c>
      <c r="I214" s="275"/>
      <c r="J214" s="275">
        <v>29</v>
      </c>
      <c r="K214" s="275">
        <v>7.3999999999999996E-2</v>
      </c>
      <c r="L214" s="275">
        <v>1</v>
      </c>
      <c r="M214" s="275">
        <v>3900</v>
      </c>
      <c r="N214" s="275" t="s">
        <v>952</v>
      </c>
      <c r="O214" s="277" t="s">
        <v>953</v>
      </c>
      <c r="P214" s="284" t="s">
        <v>928</v>
      </c>
      <c r="Q214" s="279">
        <v>5228.1499999999996</v>
      </c>
      <c r="R214" s="35">
        <f t="shared" ref="R214:R218" si="99">Q214*L214</f>
        <v>5228.1499999999996</v>
      </c>
      <c r="S214" s="36">
        <f t="shared" si="94"/>
        <v>5228.1499999999996</v>
      </c>
      <c r="T214" s="36">
        <f t="shared" si="94"/>
        <v>5228.1499999999996</v>
      </c>
      <c r="U214" s="143">
        <v>0</v>
      </c>
      <c r="V214" s="144">
        <f>T214*U214</f>
        <v>0</v>
      </c>
      <c r="W214" s="144">
        <f t="shared" si="95"/>
        <v>0</v>
      </c>
      <c r="X214" s="145">
        <f t="shared" si="96"/>
        <v>0</v>
      </c>
      <c r="Y214" s="145">
        <f t="shared" si="97"/>
        <v>0</v>
      </c>
      <c r="Z214" s="211"/>
      <c r="AA214">
        <f>Z214/List2!L214</f>
        <v>0</v>
      </c>
    </row>
    <row r="215" spans="1:27" ht="18.75">
      <c r="A215" s="158" t="s">
        <v>1350</v>
      </c>
      <c r="B215" s="158"/>
      <c r="C215" s="159"/>
      <c r="D215" s="276"/>
      <c r="E215" s="276"/>
      <c r="F215" s="276"/>
      <c r="G215" s="31"/>
      <c r="H215" s="31"/>
      <c r="I215" s="31"/>
      <c r="J215" s="31"/>
      <c r="K215" s="31"/>
      <c r="L215" s="31"/>
      <c r="M215" s="31"/>
      <c r="N215" s="31"/>
      <c r="O215" s="30"/>
      <c r="P215" s="31"/>
      <c r="Q215" s="45"/>
      <c r="R215" s="45"/>
      <c r="S215" s="45"/>
      <c r="T215" s="45"/>
      <c r="U215" s="12"/>
      <c r="V215" s="12"/>
      <c r="W215" s="12">
        <f t="shared" si="95"/>
        <v>0</v>
      </c>
      <c r="X215" s="12"/>
      <c r="Y215" s="7"/>
      <c r="Z215" s="211"/>
      <c r="AA215" t="e">
        <f>Z215/List2!L215</f>
        <v>#DIV/0!</v>
      </c>
    </row>
    <row r="216" spans="1:27" ht="18.75">
      <c r="A216" s="186" t="s">
        <v>1351</v>
      </c>
      <c r="B216" s="187" t="s">
        <v>1688</v>
      </c>
      <c r="C216" s="142" t="s">
        <v>1190</v>
      </c>
      <c r="D216" s="42" t="s">
        <v>281</v>
      </c>
      <c r="E216" s="33" t="s">
        <v>18</v>
      </c>
      <c r="F216" s="33">
        <v>2</v>
      </c>
      <c r="G216" s="33" t="s">
        <v>26</v>
      </c>
      <c r="H216" s="33" t="s">
        <v>1653</v>
      </c>
      <c r="I216" s="33" t="s">
        <v>1654</v>
      </c>
      <c r="J216" s="33">
        <v>20</v>
      </c>
      <c r="K216" s="33">
        <v>5.2999999999999999E-2</v>
      </c>
      <c r="L216" s="33">
        <v>1</v>
      </c>
      <c r="M216" s="33">
        <v>1971</v>
      </c>
      <c r="N216" s="33" t="s">
        <v>1352</v>
      </c>
      <c r="O216" s="273" t="s">
        <v>1711</v>
      </c>
      <c r="P216" s="245" t="s">
        <v>20</v>
      </c>
      <c r="Q216" s="279">
        <v>5057.4399999999996</v>
      </c>
      <c r="R216" s="35">
        <f t="shared" si="99"/>
        <v>5057.4399999999996</v>
      </c>
      <c r="S216" s="36">
        <f t="shared" si="94"/>
        <v>5057.4399999999996</v>
      </c>
      <c r="T216" s="36">
        <f t="shared" si="94"/>
        <v>5057.4399999999996</v>
      </c>
      <c r="U216" s="143">
        <v>0</v>
      </c>
      <c r="V216" s="144">
        <f>T216*U216</f>
        <v>0</v>
      </c>
      <c r="W216" s="144">
        <f t="shared" si="95"/>
        <v>0</v>
      </c>
      <c r="X216" s="145">
        <f>J216*U216</f>
        <v>0</v>
      </c>
      <c r="Y216" s="145">
        <f>U216*K216</f>
        <v>0</v>
      </c>
      <c r="Z216" s="211">
        <v>2</v>
      </c>
      <c r="AA216">
        <f>Z216/List2!L216</f>
        <v>2</v>
      </c>
    </row>
    <row r="217" spans="1:27" ht="18.75">
      <c r="A217" s="158" t="s">
        <v>1353</v>
      </c>
      <c r="B217" s="158"/>
      <c r="C217" s="159"/>
      <c r="D217" s="276"/>
      <c r="E217" s="276"/>
      <c r="F217" s="276"/>
      <c r="G217" s="31"/>
      <c r="H217" s="31"/>
      <c r="I217" s="31"/>
      <c r="J217" s="31"/>
      <c r="K217" s="31"/>
      <c r="L217" s="31"/>
      <c r="M217" s="31"/>
      <c r="N217" s="31"/>
      <c r="O217" s="30"/>
      <c r="P217" s="31"/>
      <c r="Q217" s="45"/>
      <c r="R217" s="45"/>
      <c r="S217" s="45"/>
      <c r="T217" s="45"/>
      <c r="U217" s="12"/>
      <c r="V217" s="12"/>
      <c r="W217" s="12">
        <f t="shared" si="95"/>
        <v>0</v>
      </c>
      <c r="X217" s="12"/>
      <c r="Y217" s="7"/>
      <c r="Z217" s="211"/>
      <c r="AA217" t="e">
        <f>Z217/List2!L217</f>
        <v>#DIV/0!</v>
      </c>
    </row>
    <row r="218" spans="1:27" ht="21">
      <c r="A218" s="188" t="s">
        <v>1354</v>
      </c>
      <c r="B218" s="189" t="s">
        <v>1689</v>
      </c>
      <c r="C218" s="142" t="s">
        <v>1190</v>
      </c>
      <c r="D218" s="42" t="s">
        <v>281</v>
      </c>
      <c r="E218" s="33" t="s">
        <v>18</v>
      </c>
      <c r="F218" s="33">
        <v>2</v>
      </c>
      <c r="G218" s="33" t="s">
        <v>26</v>
      </c>
      <c r="H218" s="33" t="s">
        <v>1633</v>
      </c>
      <c r="I218" s="33" t="s">
        <v>1655</v>
      </c>
      <c r="J218" s="33">
        <v>17</v>
      </c>
      <c r="K218" s="33">
        <v>5.5E-2</v>
      </c>
      <c r="L218" s="33">
        <v>1</v>
      </c>
      <c r="M218" s="33">
        <v>1764</v>
      </c>
      <c r="N218" s="33" t="s">
        <v>1355</v>
      </c>
      <c r="O218" s="273" t="s">
        <v>1711</v>
      </c>
      <c r="P218" s="245" t="s">
        <v>20</v>
      </c>
      <c r="Q218" s="279">
        <v>4491.8100000000004</v>
      </c>
      <c r="R218" s="35">
        <f t="shared" si="99"/>
        <v>4491.8100000000004</v>
      </c>
      <c r="S218" s="36">
        <f t="shared" si="94"/>
        <v>4491.8100000000004</v>
      </c>
      <c r="T218" s="36">
        <f t="shared" si="94"/>
        <v>4491.8100000000004</v>
      </c>
      <c r="U218" s="143">
        <v>0</v>
      </c>
      <c r="V218" s="144">
        <f>T218*U218</f>
        <v>0</v>
      </c>
      <c r="W218" s="144">
        <f t="shared" si="95"/>
        <v>0</v>
      </c>
      <c r="X218" s="145">
        <f t="shared" ref="X218:X224" si="100">J218*U218</f>
        <v>0</v>
      </c>
      <c r="Y218" s="145">
        <f t="shared" ref="Y218:Y224" si="101">U218*K218</f>
        <v>0</v>
      </c>
      <c r="Z218" s="211">
        <v>2</v>
      </c>
      <c r="AA218">
        <f>Z218/List2!L218</f>
        <v>2</v>
      </c>
    </row>
    <row r="219" spans="1:27" ht="18.75">
      <c r="A219" s="158" t="s">
        <v>944</v>
      </c>
      <c r="B219" s="158"/>
      <c r="C219" s="159"/>
      <c r="D219" s="276"/>
      <c r="E219" s="276"/>
      <c r="F219" s="276"/>
      <c r="G219" s="31"/>
      <c r="H219" s="31"/>
      <c r="I219" s="31"/>
      <c r="J219" s="31"/>
      <c r="K219" s="31"/>
      <c r="L219" s="31"/>
      <c r="M219" s="31"/>
      <c r="N219" s="31"/>
      <c r="O219" s="30"/>
      <c r="P219" s="31"/>
      <c r="Q219" s="45"/>
      <c r="R219" s="45"/>
      <c r="S219" s="44"/>
      <c r="T219" s="44"/>
      <c r="U219" s="7">
        <v>0</v>
      </c>
      <c r="V219" s="7"/>
      <c r="W219" s="144">
        <f t="shared" si="95"/>
        <v>0</v>
      </c>
      <c r="X219" s="145">
        <f t="shared" si="100"/>
        <v>0</v>
      </c>
      <c r="Y219" s="145">
        <f t="shared" si="101"/>
        <v>0</v>
      </c>
      <c r="Z219" s="211"/>
      <c r="AA219" t="e">
        <f>Z219/List2!L219</f>
        <v>#DIV/0!</v>
      </c>
    </row>
    <row r="220" spans="1:27" ht="409.5">
      <c r="A220" s="141" t="s">
        <v>945</v>
      </c>
      <c r="B220" s="141" t="s">
        <v>946</v>
      </c>
      <c r="C220" s="167" t="s">
        <v>1190</v>
      </c>
      <c r="D220" s="42" t="s">
        <v>281</v>
      </c>
      <c r="E220" s="33" t="s">
        <v>25</v>
      </c>
      <c r="F220" s="33">
        <v>2</v>
      </c>
      <c r="G220" s="33" t="s">
        <v>26</v>
      </c>
      <c r="H220" s="33"/>
      <c r="I220" s="33"/>
      <c r="J220" s="33"/>
      <c r="K220" s="33">
        <v>7.9000000000000001E-2</v>
      </c>
      <c r="L220" s="33">
        <v>1</v>
      </c>
      <c r="M220" s="33">
        <v>3700</v>
      </c>
      <c r="N220" s="33" t="s">
        <v>947</v>
      </c>
      <c r="O220" s="277" t="s">
        <v>948</v>
      </c>
      <c r="P220" s="278" t="s">
        <v>1395</v>
      </c>
      <c r="Q220" s="279">
        <v>6386.98</v>
      </c>
      <c r="R220" s="35">
        <f>Q220*L220</f>
        <v>6386.98</v>
      </c>
      <c r="S220" s="36">
        <f>Q220*(1-$C$13)</f>
        <v>6386.98</v>
      </c>
      <c r="T220" s="36">
        <f>R220*(1-$C$13)</f>
        <v>6386.98</v>
      </c>
      <c r="U220" s="143">
        <v>0</v>
      </c>
      <c r="V220" s="144">
        <f>T220*U220</f>
        <v>0</v>
      </c>
      <c r="W220" s="144">
        <f t="shared" si="95"/>
        <v>0</v>
      </c>
      <c r="X220" s="145">
        <f t="shared" si="100"/>
        <v>0</v>
      </c>
      <c r="Y220" s="145">
        <f t="shared" si="101"/>
        <v>0</v>
      </c>
      <c r="Z220" s="211"/>
      <c r="AA220">
        <f>Z220/List2!L220</f>
        <v>0</v>
      </c>
    </row>
    <row r="221" spans="1:27" ht="18.75">
      <c r="A221" s="158" t="s">
        <v>926</v>
      </c>
      <c r="B221" s="158"/>
      <c r="C221" s="7"/>
      <c r="D221" s="31"/>
      <c r="E221" s="31"/>
      <c r="F221" s="31"/>
      <c r="G221" s="31"/>
      <c r="H221" s="31"/>
      <c r="I221" s="31"/>
      <c r="J221" s="31"/>
      <c r="K221" s="31"/>
      <c r="L221" s="31"/>
      <c r="M221" s="31"/>
      <c r="N221" s="31"/>
      <c r="O221" s="30"/>
      <c r="P221" s="30"/>
      <c r="Q221" s="45"/>
      <c r="R221" s="45"/>
      <c r="S221" s="44"/>
      <c r="T221" s="44"/>
      <c r="U221" s="7">
        <v>0</v>
      </c>
      <c r="V221" s="7"/>
      <c r="W221" s="144">
        <f t="shared" si="95"/>
        <v>0</v>
      </c>
      <c r="X221" s="145">
        <f t="shared" si="100"/>
        <v>0</v>
      </c>
      <c r="Y221" s="145">
        <f t="shared" si="101"/>
        <v>0</v>
      </c>
      <c r="Z221" s="211"/>
      <c r="AA221" t="e">
        <f>Z221/List2!L221</f>
        <v>#DIV/0!</v>
      </c>
    </row>
    <row r="222" spans="1:27" ht="356.25">
      <c r="A222" s="168" t="s">
        <v>924</v>
      </c>
      <c r="B222" s="168" t="s">
        <v>925</v>
      </c>
      <c r="C222" s="167" t="s">
        <v>1190</v>
      </c>
      <c r="D222" s="42" t="s">
        <v>281</v>
      </c>
      <c r="E222" s="33" t="s">
        <v>18</v>
      </c>
      <c r="F222" s="33">
        <v>2</v>
      </c>
      <c r="G222" s="33" t="s">
        <v>26</v>
      </c>
      <c r="H222" s="33">
        <v>200</v>
      </c>
      <c r="I222" s="33"/>
      <c r="J222" s="33">
        <v>17</v>
      </c>
      <c r="K222" s="33">
        <v>5.2999999999999999E-2</v>
      </c>
      <c r="L222" s="33">
        <v>1</v>
      </c>
      <c r="M222" s="33">
        <v>1920</v>
      </c>
      <c r="N222" s="33" t="s">
        <v>927</v>
      </c>
      <c r="O222" s="285" t="s">
        <v>937</v>
      </c>
      <c r="P222" s="278" t="s">
        <v>1395</v>
      </c>
      <c r="Q222" s="279">
        <v>4151.34</v>
      </c>
      <c r="R222" s="35">
        <f>Q222*L222</f>
        <v>4151.34</v>
      </c>
      <c r="S222" s="36">
        <f>Q222*(1-$C$13)</f>
        <v>4151.34</v>
      </c>
      <c r="T222" s="36">
        <f>R222*(1-$C$13)</f>
        <v>4151.34</v>
      </c>
      <c r="U222" s="143">
        <v>0</v>
      </c>
      <c r="V222" s="144">
        <f>T222*U222</f>
        <v>0</v>
      </c>
      <c r="W222" s="144">
        <f t="shared" si="95"/>
        <v>0</v>
      </c>
      <c r="X222" s="145">
        <f t="shared" si="100"/>
        <v>0</v>
      </c>
      <c r="Y222" s="145">
        <f t="shared" si="101"/>
        <v>0</v>
      </c>
      <c r="Z222" s="211"/>
      <c r="AA222">
        <f>Z222/List2!L222</f>
        <v>0</v>
      </c>
    </row>
    <row r="223" spans="1:27" ht="18.75">
      <c r="A223" s="158" t="s">
        <v>926</v>
      </c>
      <c r="B223" s="158"/>
      <c r="C223" s="7"/>
      <c r="D223" s="31"/>
      <c r="E223" s="31"/>
      <c r="F223" s="31"/>
      <c r="G223" s="31"/>
      <c r="H223" s="31"/>
      <c r="I223" s="31"/>
      <c r="J223" s="31"/>
      <c r="K223" s="31"/>
      <c r="L223" s="31"/>
      <c r="M223" s="31"/>
      <c r="N223" s="31"/>
      <c r="O223" s="30"/>
      <c r="P223" s="30"/>
      <c r="Q223" s="45"/>
      <c r="R223" s="45"/>
      <c r="S223" s="44"/>
      <c r="T223" s="44"/>
      <c r="U223" s="7">
        <v>0</v>
      </c>
      <c r="V223" s="7"/>
      <c r="W223" s="144">
        <f t="shared" si="95"/>
        <v>0</v>
      </c>
      <c r="X223" s="145">
        <f t="shared" si="100"/>
        <v>0</v>
      </c>
      <c r="Y223" s="145">
        <f t="shared" si="101"/>
        <v>0</v>
      </c>
      <c r="Z223" s="211"/>
      <c r="AA223" t="e">
        <f>Z223/List2!L223</f>
        <v>#DIV/0!</v>
      </c>
    </row>
    <row r="224" spans="1:27" ht="409.6">
      <c r="A224" s="141" t="s">
        <v>929</v>
      </c>
      <c r="B224" s="141" t="s">
        <v>930</v>
      </c>
      <c r="C224" s="167" t="s">
        <v>1190</v>
      </c>
      <c r="D224" s="42" t="s">
        <v>281</v>
      </c>
      <c r="E224" s="286" t="s">
        <v>1307</v>
      </c>
      <c r="F224" s="33">
        <v>2</v>
      </c>
      <c r="G224" s="33" t="s">
        <v>26</v>
      </c>
      <c r="H224" s="33">
        <v>200</v>
      </c>
      <c r="I224" s="33"/>
      <c r="J224" s="33">
        <v>19.5</v>
      </c>
      <c r="K224" s="33">
        <v>4.5999999999999999E-2</v>
      </c>
      <c r="L224" s="33">
        <v>1</v>
      </c>
      <c r="M224" s="33">
        <v>1937.5</v>
      </c>
      <c r="N224" s="33" t="s">
        <v>59</v>
      </c>
      <c r="O224" s="37" t="s">
        <v>922</v>
      </c>
      <c r="P224" s="278" t="s">
        <v>1395</v>
      </c>
      <c r="Q224" s="279">
        <v>4147.75</v>
      </c>
      <c r="R224" s="35">
        <f>Q224*L224</f>
        <v>4147.75</v>
      </c>
      <c r="S224" s="36">
        <f>Q224*(1-$C$13)</f>
        <v>4147.75</v>
      </c>
      <c r="T224" s="36">
        <f>R224*(1-$C$13)</f>
        <v>4147.75</v>
      </c>
      <c r="U224" s="143">
        <v>0</v>
      </c>
      <c r="V224" s="144">
        <f>T224*U224</f>
        <v>0</v>
      </c>
      <c r="W224" s="144">
        <f t="shared" si="95"/>
        <v>0</v>
      </c>
      <c r="X224" s="145">
        <f t="shared" si="100"/>
        <v>0</v>
      </c>
      <c r="Y224" s="145">
        <f t="shared" si="101"/>
        <v>0</v>
      </c>
      <c r="Z224" s="219"/>
      <c r="AA224">
        <f>Z224/List2!L224</f>
        <v>0</v>
      </c>
    </row>
    <row r="225" spans="1:27" ht="18.75">
      <c r="A225" s="158" t="s">
        <v>279</v>
      </c>
      <c r="B225" s="158"/>
      <c r="C225" s="159"/>
      <c r="D225" s="276"/>
      <c r="E225" s="31"/>
      <c r="F225" s="31"/>
      <c r="G225" s="31"/>
      <c r="H225" s="31"/>
      <c r="I225" s="31"/>
      <c r="J225" s="31"/>
      <c r="K225" s="31"/>
      <c r="L225" s="31"/>
      <c r="M225" s="31"/>
      <c r="N225" s="31"/>
      <c r="O225" s="30"/>
      <c r="P225" s="31"/>
      <c r="Q225" s="45"/>
      <c r="R225" s="45"/>
      <c r="S225" s="44"/>
      <c r="T225" s="44"/>
      <c r="U225" s="7"/>
      <c r="V225" s="7"/>
      <c r="W225" s="7"/>
      <c r="X225" s="7"/>
      <c r="Y225" s="7"/>
      <c r="Z225" s="307"/>
      <c r="AA225" t="e">
        <f>Z225/List2!L225</f>
        <v>#DIV/0!</v>
      </c>
    </row>
    <row r="226" spans="1:27" ht="45.75">
      <c r="A226" s="141" t="s">
        <v>280</v>
      </c>
      <c r="B226" s="141" t="s">
        <v>1013</v>
      </c>
      <c r="C226" s="167" t="s">
        <v>1190</v>
      </c>
      <c r="D226" s="33" t="s">
        <v>281</v>
      </c>
      <c r="E226" s="33" t="s">
        <v>18</v>
      </c>
      <c r="F226" s="33">
        <v>2</v>
      </c>
      <c r="G226" s="33" t="s">
        <v>26</v>
      </c>
      <c r="H226" s="33">
        <v>150</v>
      </c>
      <c r="I226" s="33"/>
      <c r="J226" s="33">
        <v>17</v>
      </c>
      <c r="K226" s="33">
        <v>3.4700000000000002E-2</v>
      </c>
      <c r="L226" s="33">
        <v>1</v>
      </c>
      <c r="M226" s="33">
        <v>1955</v>
      </c>
      <c r="N226" s="33" t="s">
        <v>59</v>
      </c>
      <c r="O226" s="37" t="s">
        <v>282</v>
      </c>
      <c r="P226" s="246" t="s">
        <v>20</v>
      </c>
      <c r="Q226" s="34">
        <v>4206.6115702479337</v>
      </c>
      <c r="R226" s="35">
        <f t="shared" ref="R226:R236" si="102">Q226*L226</f>
        <v>4206.6115702479337</v>
      </c>
      <c r="S226" s="36">
        <f t="shared" ref="S226:T236" si="103">Q226*(1-$C$13)</f>
        <v>4206.6115702479337</v>
      </c>
      <c r="T226" s="36">
        <f t="shared" si="103"/>
        <v>4206.6115702479337</v>
      </c>
      <c r="U226" s="143">
        <v>0</v>
      </c>
      <c r="V226" s="144">
        <f t="shared" ref="V226:V236" si="104">T226*U226</f>
        <v>0</v>
      </c>
      <c r="W226" s="144">
        <f t="shared" ref="W226:W236" si="105">U226*T226</f>
        <v>0</v>
      </c>
      <c r="X226" s="145">
        <f t="shared" ref="X226:X236" si="106">J226*U226</f>
        <v>0</v>
      </c>
      <c r="Y226" s="145">
        <f t="shared" ref="Y226:Y236" si="107">U226*K226</f>
        <v>0</v>
      </c>
      <c r="Z226" s="308"/>
      <c r="AA226">
        <f>Z226/List2!L226</f>
        <v>0</v>
      </c>
    </row>
    <row r="227" spans="1:27" ht="18.75">
      <c r="A227" s="141" t="s">
        <v>283</v>
      </c>
      <c r="B227" s="141" t="s">
        <v>1405</v>
      </c>
      <c r="C227" s="142" t="s">
        <v>1190</v>
      </c>
      <c r="D227" s="33" t="s">
        <v>184</v>
      </c>
      <c r="E227" s="33" t="s">
        <v>18</v>
      </c>
      <c r="F227" s="33">
        <v>2</v>
      </c>
      <c r="G227" s="33" t="s">
        <v>26</v>
      </c>
      <c r="H227" s="33" t="s">
        <v>1633</v>
      </c>
      <c r="I227" s="33" t="s">
        <v>1659</v>
      </c>
      <c r="J227" s="33">
        <v>20</v>
      </c>
      <c r="K227" s="33">
        <v>4.2999999999999997E-2</v>
      </c>
      <c r="L227" s="33">
        <v>4</v>
      </c>
      <c r="M227" s="33">
        <v>725.8</v>
      </c>
      <c r="N227" s="33" t="s">
        <v>284</v>
      </c>
      <c r="O227" s="244" t="s">
        <v>1716</v>
      </c>
      <c r="P227" s="245" t="s">
        <v>20</v>
      </c>
      <c r="Q227" s="34">
        <v>1467.25</v>
      </c>
      <c r="R227" s="35">
        <f t="shared" si="102"/>
        <v>5869</v>
      </c>
      <c r="S227" s="36">
        <f t="shared" si="103"/>
        <v>1467.25</v>
      </c>
      <c r="T227" s="36">
        <f t="shared" si="103"/>
        <v>5869</v>
      </c>
      <c r="U227" s="143">
        <v>0</v>
      </c>
      <c r="V227" s="144">
        <f t="shared" si="104"/>
        <v>0</v>
      </c>
      <c r="W227" s="144">
        <f t="shared" si="105"/>
        <v>0</v>
      </c>
      <c r="X227" s="145">
        <f t="shared" si="106"/>
        <v>0</v>
      </c>
      <c r="Y227" s="145">
        <f t="shared" si="107"/>
        <v>0</v>
      </c>
      <c r="Z227" s="308"/>
      <c r="AA227">
        <f>Z227/List2!L227</f>
        <v>0</v>
      </c>
    </row>
    <row r="228" spans="1:27" ht="45.75">
      <c r="A228" s="141" t="s">
        <v>882</v>
      </c>
      <c r="B228" s="141" t="s">
        <v>1409</v>
      </c>
      <c r="C228" s="142" t="s">
        <v>1190</v>
      </c>
      <c r="D228" s="33" t="s">
        <v>281</v>
      </c>
      <c r="E228" s="33" t="s">
        <v>18</v>
      </c>
      <c r="F228" s="33">
        <v>2</v>
      </c>
      <c r="G228" s="33" t="s">
        <v>26</v>
      </c>
      <c r="H228" s="33" t="s">
        <v>1442</v>
      </c>
      <c r="I228" s="33" t="s">
        <v>1669</v>
      </c>
      <c r="J228" s="33">
        <v>11.9</v>
      </c>
      <c r="K228" s="33">
        <v>2.9000000000000001E-2</v>
      </c>
      <c r="L228" s="33">
        <v>1</v>
      </c>
      <c r="M228" s="33">
        <v>1515</v>
      </c>
      <c r="N228" s="33" t="s">
        <v>256</v>
      </c>
      <c r="O228" s="37" t="s">
        <v>285</v>
      </c>
      <c r="P228" s="245" t="s">
        <v>27</v>
      </c>
      <c r="Q228" s="34">
        <v>4057.8512396694218</v>
      </c>
      <c r="R228" s="35">
        <f t="shared" si="102"/>
        <v>4057.8512396694218</v>
      </c>
      <c r="S228" s="36">
        <f t="shared" si="103"/>
        <v>4057.8512396694218</v>
      </c>
      <c r="T228" s="36">
        <f t="shared" si="103"/>
        <v>4057.8512396694218</v>
      </c>
      <c r="U228" s="143">
        <v>0</v>
      </c>
      <c r="V228" s="144">
        <f t="shared" si="104"/>
        <v>0</v>
      </c>
      <c r="W228" s="144">
        <f t="shared" si="105"/>
        <v>0</v>
      </c>
      <c r="X228" s="145">
        <f t="shared" si="106"/>
        <v>0</v>
      </c>
      <c r="Y228" s="145">
        <f t="shared" si="107"/>
        <v>0</v>
      </c>
      <c r="Z228" s="308">
        <v>59</v>
      </c>
      <c r="AA228">
        <f>Z228/List2!L228</f>
        <v>59</v>
      </c>
    </row>
    <row r="229" spans="1:27" ht="60.75">
      <c r="A229" s="141" t="s">
        <v>286</v>
      </c>
      <c r="B229" s="141" t="s">
        <v>287</v>
      </c>
      <c r="C229" s="148"/>
      <c r="D229" s="33" t="s">
        <v>281</v>
      </c>
      <c r="E229" s="33" t="s">
        <v>25</v>
      </c>
      <c r="F229" s="33">
        <v>2</v>
      </c>
      <c r="G229" s="33" t="s">
        <v>26</v>
      </c>
      <c r="H229" s="33" t="s">
        <v>288</v>
      </c>
      <c r="I229" s="33"/>
      <c r="J229" s="33">
        <v>29</v>
      </c>
      <c r="K229" s="33">
        <v>0.105</v>
      </c>
      <c r="L229" s="33">
        <v>1</v>
      </c>
      <c r="M229" s="33">
        <v>3888.9</v>
      </c>
      <c r="N229" s="33" t="s">
        <v>289</v>
      </c>
      <c r="O229" s="37" t="s">
        <v>290</v>
      </c>
      <c r="P229" s="38" t="s">
        <v>20</v>
      </c>
      <c r="Q229" s="34">
        <v>9247.9338842975212</v>
      </c>
      <c r="R229" s="35">
        <f t="shared" si="102"/>
        <v>9247.9338842975212</v>
      </c>
      <c r="S229" s="36">
        <f t="shared" si="103"/>
        <v>9247.9338842975212</v>
      </c>
      <c r="T229" s="36">
        <f t="shared" si="103"/>
        <v>9247.9338842975212</v>
      </c>
      <c r="U229" s="143">
        <v>0</v>
      </c>
      <c r="V229" s="144">
        <f t="shared" si="104"/>
        <v>0</v>
      </c>
      <c r="W229" s="144">
        <f t="shared" si="105"/>
        <v>0</v>
      </c>
      <c r="X229" s="145">
        <f t="shared" si="106"/>
        <v>0</v>
      </c>
      <c r="Y229" s="145">
        <f t="shared" si="107"/>
        <v>0</v>
      </c>
      <c r="Z229" s="308"/>
      <c r="AA229">
        <f>Z229/List2!L229</f>
        <v>0</v>
      </c>
    </row>
    <row r="230" spans="1:27" ht="45.75">
      <c r="A230" s="141" t="s">
        <v>291</v>
      </c>
      <c r="B230" s="141" t="s">
        <v>292</v>
      </c>
      <c r="C230" s="148"/>
      <c r="D230" s="33" t="s">
        <v>281</v>
      </c>
      <c r="E230" s="33" t="s">
        <v>25</v>
      </c>
      <c r="F230" s="33">
        <v>2</v>
      </c>
      <c r="G230" s="33" t="s">
        <v>26</v>
      </c>
      <c r="H230" s="33" t="s">
        <v>293</v>
      </c>
      <c r="I230" s="33"/>
      <c r="J230" s="33">
        <v>20</v>
      </c>
      <c r="K230" s="33">
        <v>6.1699999999999998E-2</v>
      </c>
      <c r="L230" s="33">
        <v>1</v>
      </c>
      <c r="M230" s="33">
        <v>2509.1</v>
      </c>
      <c r="N230" s="33" t="s">
        <v>59</v>
      </c>
      <c r="O230" s="37" t="s">
        <v>294</v>
      </c>
      <c r="P230" s="38" t="s">
        <v>20</v>
      </c>
      <c r="Q230" s="34">
        <v>7023.9669421487606</v>
      </c>
      <c r="R230" s="35">
        <f t="shared" si="102"/>
        <v>7023.9669421487606</v>
      </c>
      <c r="S230" s="36">
        <f t="shared" si="103"/>
        <v>7023.9669421487606</v>
      </c>
      <c r="T230" s="36">
        <f t="shared" si="103"/>
        <v>7023.9669421487606</v>
      </c>
      <c r="U230" s="143">
        <v>0</v>
      </c>
      <c r="V230" s="144">
        <f t="shared" si="104"/>
        <v>0</v>
      </c>
      <c r="W230" s="144">
        <f t="shared" si="105"/>
        <v>0</v>
      </c>
      <c r="X230" s="145">
        <f t="shared" si="106"/>
        <v>0</v>
      </c>
      <c r="Y230" s="145">
        <f t="shared" si="107"/>
        <v>0</v>
      </c>
      <c r="Z230" s="308"/>
      <c r="AA230">
        <f>Z230/List2!L230</f>
        <v>0</v>
      </c>
    </row>
    <row r="231" spans="1:27" ht="45.75">
      <c r="A231" s="141" t="s">
        <v>295</v>
      </c>
      <c r="B231" s="141" t="s">
        <v>1406</v>
      </c>
      <c r="C231" s="142" t="s">
        <v>1190</v>
      </c>
      <c r="D231" s="33" t="s">
        <v>281</v>
      </c>
      <c r="E231" s="33" t="s">
        <v>25</v>
      </c>
      <c r="F231" s="33">
        <v>2</v>
      </c>
      <c r="G231" s="33" t="s">
        <v>26</v>
      </c>
      <c r="H231" s="33" t="s">
        <v>1443</v>
      </c>
      <c r="I231" s="33" t="s">
        <v>1658</v>
      </c>
      <c r="J231" s="33">
        <v>28</v>
      </c>
      <c r="K231" s="33">
        <v>6.7000000000000004E-2</v>
      </c>
      <c r="L231" s="33">
        <v>1</v>
      </c>
      <c r="M231" s="33">
        <v>3108</v>
      </c>
      <c r="N231" s="33" t="s">
        <v>256</v>
      </c>
      <c r="O231" s="37" t="s">
        <v>296</v>
      </c>
      <c r="P231" s="245" t="s">
        <v>1806</v>
      </c>
      <c r="Q231" s="34">
        <v>6750.98</v>
      </c>
      <c r="R231" s="35">
        <f t="shared" si="102"/>
        <v>6750.98</v>
      </c>
      <c r="S231" s="36">
        <f t="shared" si="103"/>
        <v>6750.98</v>
      </c>
      <c r="T231" s="36">
        <f t="shared" si="103"/>
        <v>6750.98</v>
      </c>
      <c r="U231" s="143">
        <v>0</v>
      </c>
      <c r="V231" s="144">
        <f t="shared" si="104"/>
        <v>0</v>
      </c>
      <c r="W231" s="144">
        <f t="shared" si="105"/>
        <v>0</v>
      </c>
      <c r="X231" s="145">
        <f t="shared" si="106"/>
        <v>0</v>
      </c>
      <c r="Y231" s="145">
        <f t="shared" si="107"/>
        <v>0</v>
      </c>
      <c r="Z231" s="308"/>
      <c r="AA231">
        <f>Z231/List2!L231</f>
        <v>0</v>
      </c>
    </row>
    <row r="232" spans="1:27" ht="45.75">
      <c r="A232" s="141" t="s">
        <v>297</v>
      </c>
      <c r="B232" s="141" t="s">
        <v>1407</v>
      </c>
      <c r="C232" s="142" t="s">
        <v>1190</v>
      </c>
      <c r="D232" s="33" t="s">
        <v>281</v>
      </c>
      <c r="E232" s="33" t="s">
        <v>25</v>
      </c>
      <c r="F232" s="33">
        <v>2</v>
      </c>
      <c r="G232" s="33" t="s">
        <v>26</v>
      </c>
      <c r="H232" s="33" t="s">
        <v>1443</v>
      </c>
      <c r="I232" s="33" t="s">
        <v>1656</v>
      </c>
      <c r="J232" s="33">
        <v>17.899999999999999</v>
      </c>
      <c r="K232" s="33">
        <v>0.05</v>
      </c>
      <c r="L232" s="33">
        <v>1</v>
      </c>
      <c r="M232" s="33">
        <v>2262</v>
      </c>
      <c r="N232" s="33" t="s">
        <v>298</v>
      </c>
      <c r="O232" s="37" t="s">
        <v>299</v>
      </c>
      <c r="P232" s="245" t="s">
        <v>1806</v>
      </c>
      <c r="Q232" s="34">
        <v>4531.78</v>
      </c>
      <c r="R232" s="35">
        <f t="shared" si="102"/>
        <v>4531.78</v>
      </c>
      <c r="S232" s="36">
        <f t="shared" si="103"/>
        <v>4531.78</v>
      </c>
      <c r="T232" s="36">
        <f t="shared" si="103"/>
        <v>4531.78</v>
      </c>
      <c r="U232" s="143">
        <v>0</v>
      </c>
      <c r="V232" s="144">
        <f t="shared" si="104"/>
        <v>0</v>
      </c>
      <c r="W232" s="144">
        <f t="shared" si="105"/>
        <v>0</v>
      </c>
      <c r="X232" s="145">
        <f t="shared" si="106"/>
        <v>0</v>
      </c>
      <c r="Y232" s="145">
        <f t="shared" si="107"/>
        <v>0</v>
      </c>
      <c r="Z232" s="308"/>
      <c r="AA232">
        <f>Z232/List2!L232</f>
        <v>0</v>
      </c>
    </row>
    <row r="233" spans="1:27" ht="45.75">
      <c r="A233" s="141" t="s">
        <v>300</v>
      </c>
      <c r="B233" s="141" t="s">
        <v>1408</v>
      </c>
      <c r="C233" s="142" t="s">
        <v>1190</v>
      </c>
      <c r="D233" s="33" t="s">
        <v>281</v>
      </c>
      <c r="E233" s="33" t="s">
        <v>18</v>
      </c>
      <c r="F233" s="33">
        <v>2</v>
      </c>
      <c r="G233" s="33" t="s">
        <v>26</v>
      </c>
      <c r="H233" s="33" t="s">
        <v>1629</v>
      </c>
      <c r="I233" s="33" t="s">
        <v>1670</v>
      </c>
      <c r="J233" s="33">
        <v>16.600000000000001</v>
      </c>
      <c r="K233" s="33">
        <v>4.9000000000000002E-2</v>
      </c>
      <c r="L233" s="33">
        <v>1</v>
      </c>
      <c r="M233" s="33">
        <v>1968</v>
      </c>
      <c r="N233" s="33" t="s">
        <v>256</v>
      </c>
      <c r="O233" s="37" t="s">
        <v>301</v>
      </c>
      <c r="P233" s="245" t="s">
        <v>27</v>
      </c>
      <c r="Q233" s="34">
        <v>3573.21</v>
      </c>
      <c r="R233" s="35">
        <f t="shared" si="102"/>
        <v>3573.21</v>
      </c>
      <c r="S233" s="36">
        <f t="shared" si="103"/>
        <v>3573.21</v>
      </c>
      <c r="T233" s="36">
        <f t="shared" si="103"/>
        <v>3573.21</v>
      </c>
      <c r="U233" s="143">
        <v>0</v>
      </c>
      <c r="V233" s="144">
        <f t="shared" si="104"/>
        <v>0</v>
      </c>
      <c r="W233" s="144">
        <f t="shared" si="105"/>
        <v>0</v>
      </c>
      <c r="X233" s="145">
        <f t="shared" si="106"/>
        <v>0</v>
      </c>
      <c r="Y233" s="145">
        <f t="shared" si="107"/>
        <v>0</v>
      </c>
      <c r="Z233" s="308"/>
      <c r="AA233">
        <f>Z233/List2!L233</f>
        <v>0</v>
      </c>
    </row>
    <row r="234" spans="1:27" ht="45">
      <c r="A234" s="141" t="s">
        <v>302</v>
      </c>
      <c r="B234" s="141" t="s">
        <v>1410</v>
      </c>
      <c r="C234" s="142" t="s">
        <v>1190</v>
      </c>
      <c r="D234" s="33" t="s">
        <v>221</v>
      </c>
      <c r="E234" s="33" t="s">
        <v>18</v>
      </c>
      <c r="F234" s="33">
        <v>2</v>
      </c>
      <c r="G234" s="33" t="s">
        <v>26</v>
      </c>
      <c r="H234" s="33" t="s">
        <v>1444</v>
      </c>
      <c r="I234" s="33" t="s">
        <v>1671</v>
      </c>
      <c r="J234" s="33">
        <v>21.1</v>
      </c>
      <c r="K234" s="33">
        <v>5.5E-2</v>
      </c>
      <c r="L234" s="33">
        <v>2</v>
      </c>
      <c r="M234" s="33">
        <v>1321</v>
      </c>
      <c r="N234" s="33" t="s">
        <v>256</v>
      </c>
      <c r="O234" s="37" t="s">
        <v>303</v>
      </c>
      <c r="P234" s="245" t="s">
        <v>20</v>
      </c>
      <c r="Q234" s="34">
        <v>2478.29</v>
      </c>
      <c r="R234" s="35">
        <f t="shared" si="102"/>
        <v>4956.58</v>
      </c>
      <c r="S234" s="36">
        <f t="shared" si="103"/>
        <v>2478.29</v>
      </c>
      <c r="T234" s="36">
        <f t="shared" si="103"/>
        <v>4956.58</v>
      </c>
      <c r="U234" s="143">
        <v>0</v>
      </c>
      <c r="V234" s="144">
        <f t="shared" si="104"/>
        <v>0</v>
      </c>
      <c r="W234" s="144">
        <f t="shared" si="105"/>
        <v>0</v>
      </c>
      <c r="X234" s="145">
        <f t="shared" si="106"/>
        <v>0</v>
      </c>
      <c r="Y234" s="145">
        <f t="shared" si="107"/>
        <v>0</v>
      </c>
      <c r="Z234" s="212">
        <v>3</v>
      </c>
      <c r="AA234">
        <f>Z234/List2!L234</f>
        <v>1.5</v>
      </c>
    </row>
    <row r="235" spans="1:27" ht="45">
      <c r="A235" s="141" t="s">
        <v>304</v>
      </c>
      <c r="B235" s="141" t="s">
        <v>1014</v>
      </c>
      <c r="C235" s="148"/>
      <c r="D235" s="33" t="s">
        <v>281</v>
      </c>
      <c r="E235" s="33" t="s">
        <v>18</v>
      </c>
      <c r="F235" s="33">
        <v>2</v>
      </c>
      <c r="G235" s="33" t="s">
        <v>26</v>
      </c>
      <c r="H235" s="33">
        <v>225</v>
      </c>
      <c r="I235" s="33"/>
      <c r="J235" s="33">
        <v>15</v>
      </c>
      <c r="K235" s="33">
        <v>4.2999999999999997E-2</v>
      </c>
      <c r="L235" s="33">
        <v>1</v>
      </c>
      <c r="M235" s="33">
        <v>1900</v>
      </c>
      <c r="N235" s="33" t="s">
        <v>77</v>
      </c>
      <c r="O235" s="37" t="s">
        <v>305</v>
      </c>
      <c r="P235" s="38" t="s">
        <v>20</v>
      </c>
      <c r="Q235" s="34">
        <v>4347.1074380165292</v>
      </c>
      <c r="R235" s="35">
        <f t="shared" si="102"/>
        <v>4347.1074380165292</v>
      </c>
      <c r="S235" s="36">
        <f t="shared" si="103"/>
        <v>4347.1074380165292</v>
      </c>
      <c r="T235" s="36">
        <f t="shared" si="103"/>
        <v>4347.1074380165292</v>
      </c>
      <c r="U235" s="143">
        <v>0</v>
      </c>
      <c r="V235" s="144">
        <f t="shared" si="104"/>
        <v>0</v>
      </c>
      <c r="W235" s="144">
        <f t="shared" si="105"/>
        <v>0</v>
      </c>
      <c r="X235" s="145">
        <f t="shared" si="106"/>
        <v>0</v>
      </c>
      <c r="Y235" s="145">
        <f t="shared" si="107"/>
        <v>0</v>
      </c>
      <c r="Z235" s="309"/>
      <c r="AA235">
        <f>Z235/List2!L235</f>
        <v>0</v>
      </c>
    </row>
    <row r="236" spans="1:27" ht="45">
      <c r="A236" s="141" t="s">
        <v>881</v>
      </c>
      <c r="B236" s="141" t="s">
        <v>1411</v>
      </c>
      <c r="C236" s="142" t="s">
        <v>1190</v>
      </c>
      <c r="D236" s="42" t="s">
        <v>221</v>
      </c>
      <c r="E236" s="33" t="s">
        <v>18</v>
      </c>
      <c r="F236" s="33">
        <v>2</v>
      </c>
      <c r="G236" s="33" t="s">
        <v>26</v>
      </c>
      <c r="H236" s="33" t="s">
        <v>1442</v>
      </c>
      <c r="I236" s="33" t="s">
        <v>1657</v>
      </c>
      <c r="J236" s="33">
        <v>18</v>
      </c>
      <c r="K236" s="33">
        <v>7.9000000000000001E-2</v>
      </c>
      <c r="L236" s="33">
        <v>2</v>
      </c>
      <c r="M236" s="33">
        <v>2086</v>
      </c>
      <c r="N236" s="33" t="s">
        <v>298</v>
      </c>
      <c r="O236" s="37" t="s">
        <v>1306</v>
      </c>
      <c r="P236" s="245" t="s">
        <v>1806</v>
      </c>
      <c r="Q236" s="34">
        <v>4081.79</v>
      </c>
      <c r="R236" s="35">
        <f t="shared" si="102"/>
        <v>8163.58</v>
      </c>
      <c r="S236" s="36">
        <f t="shared" si="103"/>
        <v>4081.79</v>
      </c>
      <c r="T236" s="36">
        <f t="shared" si="103"/>
        <v>8163.58</v>
      </c>
      <c r="U236" s="143">
        <v>0</v>
      </c>
      <c r="V236" s="144">
        <f t="shared" si="104"/>
        <v>0</v>
      </c>
      <c r="W236" s="144">
        <f t="shared" si="105"/>
        <v>0</v>
      </c>
      <c r="X236" s="145">
        <f t="shared" si="106"/>
        <v>0</v>
      </c>
      <c r="Y236" s="145">
        <f t="shared" si="107"/>
        <v>0</v>
      </c>
      <c r="Z236" s="309"/>
      <c r="AA236">
        <f>Z236/List2!L236</f>
        <v>0</v>
      </c>
    </row>
    <row r="237" spans="1:27" ht="18.75">
      <c r="A237" s="158" t="s">
        <v>1400</v>
      </c>
      <c r="B237" s="158"/>
      <c r="C237" s="7"/>
      <c r="D237" s="276"/>
      <c r="E237" s="31"/>
      <c r="F237" s="31"/>
      <c r="G237" s="31"/>
      <c r="H237" s="31"/>
      <c r="I237" s="31"/>
      <c r="J237" s="31"/>
      <c r="K237" s="31"/>
      <c r="L237" s="31"/>
      <c r="M237" s="31"/>
      <c r="N237" s="31"/>
      <c r="O237" s="30"/>
      <c r="P237" s="31"/>
      <c r="Q237" s="45"/>
      <c r="R237" s="45"/>
      <c r="S237" s="44"/>
      <c r="T237" s="44"/>
      <c r="U237" s="7"/>
      <c r="V237" s="7"/>
      <c r="W237" s="7"/>
      <c r="X237" s="7"/>
      <c r="Y237" s="7"/>
      <c r="Z237" s="309"/>
      <c r="AA237" t="e">
        <f>Z237/List2!L237</f>
        <v>#DIV/0!</v>
      </c>
    </row>
    <row r="238" spans="1:27" ht="18.75">
      <c r="A238" s="141" t="s">
        <v>1477</v>
      </c>
      <c r="B238" s="141" t="s">
        <v>1480</v>
      </c>
      <c r="C238" s="142" t="s">
        <v>1190</v>
      </c>
      <c r="D238" s="42" t="s">
        <v>281</v>
      </c>
      <c r="E238" s="33" t="s">
        <v>18</v>
      </c>
      <c r="F238" s="33">
        <v>1</v>
      </c>
      <c r="G238" s="33" t="s">
        <v>26</v>
      </c>
      <c r="H238" s="33" t="s">
        <v>1443</v>
      </c>
      <c r="I238" s="33" t="s">
        <v>1663</v>
      </c>
      <c r="J238" s="33">
        <v>17.5</v>
      </c>
      <c r="K238" s="33">
        <v>5.3999999999999999E-2</v>
      </c>
      <c r="L238" s="33">
        <v>1</v>
      </c>
      <c r="M238" s="33">
        <v>1931.5</v>
      </c>
      <c r="N238" s="33" t="s">
        <v>58</v>
      </c>
      <c r="O238" s="244" t="s">
        <v>1711</v>
      </c>
      <c r="P238" s="247">
        <v>45726</v>
      </c>
      <c r="Q238" s="279">
        <v>4126.71</v>
      </c>
      <c r="R238" s="35">
        <f t="shared" ref="R238:R244" si="108">Q238*L238</f>
        <v>4126.71</v>
      </c>
      <c r="S238" s="36">
        <f t="shared" ref="S238:T246" si="109">Q238*(1-$C$13)</f>
        <v>4126.71</v>
      </c>
      <c r="T238" s="36">
        <f t="shared" si="109"/>
        <v>4126.71</v>
      </c>
      <c r="U238" s="143">
        <v>0</v>
      </c>
      <c r="V238" s="144">
        <f t="shared" ref="V238:V244" si="110">T238*U238</f>
        <v>0</v>
      </c>
      <c r="W238" s="144">
        <f t="shared" ref="W238:W246" si="111">U238*T238</f>
        <v>0</v>
      </c>
      <c r="X238" s="145">
        <f t="shared" ref="X238:X244" si="112">J238*U238</f>
        <v>0</v>
      </c>
      <c r="Y238" s="145">
        <f t="shared" ref="Y238:Y244" si="113">U238*K238</f>
        <v>0</v>
      </c>
      <c r="Z238" s="309"/>
      <c r="AA238">
        <f>Z238/List2!L238</f>
        <v>0</v>
      </c>
    </row>
    <row r="239" spans="1:27" ht="370.5">
      <c r="A239" s="141" t="s">
        <v>933</v>
      </c>
      <c r="B239" s="141" t="s">
        <v>934</v>
      </c>
      <c r="C239" s="142" t="s">
        <v>1190</v>
      </c>
      <c r="D239" s="42" t="s">
        <v>221</v>
      </c>
      <c r="E239" s="33" t="s">
        <v>18</v>
      </c>
      <c r="F239" s="33">
        <v>2</v>
      </c>
      <c r="G239" s="33" t="s">
        <v>26</v>
      </c>
      <c r="H239" s="33">
        <v>150</v>
      </c>
      <c r="I239" s="33"/>
      <c r="J239" s="33">
        <v>18</v>
      </c>
      <c r="K239" s="33">
        <v>2.5999999999999999E-2</v>
      </c>
      <c r="L239" s="33">
        <v>2</v>
      </c>
      <c r="M239" s="33">
        <v>1391</v>
      </c>
      <c r="N239" s="33" t="s">
        <v>284</v>
      </c>
      <c r="O239" s="282" t="s">
        <v>936</v>
      </c>
      <c r="P239" s="278" t="s">
        <v>1395</v>
      </c>
      <c r="Q239" s="279">
        <v>1903.96</v>
      </c>
      <c r="R239" s="35">
        <f t="shared" si="108"/>
        <v>3807.92</v>
      </c>
      <c r="S239" s="36">
        <f t="shared" si="109"/>
        <v>1903.96</v>
      </c>
      <c r="T239" s="36">
        <f t="shared" si="109"/>
        <v>3807.92</v>
      </c>
      <c r="U239" s="143">
        <v>0</v>
      </c>
      <c r="V239" s="144">
        <f t="shared" si="110"/>
        <v>0</v>
      </c>
      <c r="W239" s="144">
        <f t="shared" si="111"/>
        <v>0</v>
      </c>
      <c r="X239" s="145">
        <f t="shared" si="112"/>
        <v>0</v>
      </c>
      <c r="Y239" s="145">
        <f t="shared" si="113"/>
        <v>0</v>
      </c>
      <c r="Z239" s="309"/>
      <c r="AA239">
        <f>Z239/List2!L239</f>
        <v>0</v>
      </c>
    </row>
    <row r="240" spans="1:27" ht="18.75">
      <c r="A240" s="141" t="s">
        <v>929</v>
      </c>
      <c r="B240" s="141" t="s">
        <v>1478</v>
      </c>
      <c r="C240" s="142" t="s">
        <v>1190</v>
      </c>
      <c r="D240" s="42" t="s">
        <v>281</v>
      </c>
      <c r="E240" s="280" t="s">
        <v>1307</v>
      </c>
      <c r="F240" s="33">
        <v>2</v>
      </c>
      <c r="G240" s="33" t="s">
        <v>26</v>
      </c>
      <c r="H240" s="33" t="s">
        <v>1444</v>
      </c>
      <c r="I240" s="33" t="s">
        <v>1664</v>
      </c>
      <c r="J240" s="33">
        <v>19.5</v>
      </c>
      <c r="K240" s="33">
        <v>4.5999999999999999E-2</v>
      </c>
      <c r="L240" s="33">
        <v>1</v>
      </c>
      <c r="M240" s="33">
        <v>1937.5</v>
      </c>
      <c r="N240" s="33" t="s">
        <v>59</v>
      </c>
      <c r="O240" s="244" t="s">
        <v>1711</v>
      </c>
      <c r="P240" s="245" t="s">
        <v>20</v>
      </c>
      <c r="Q240" s="279">
        <v>4506.12</v>
      </c>
      <c r="R240" s="35">
        <f t="shared" si="108"/>
        <v>4506.12</v>
      </c>
      <c r="S240" s="36">
        <f t="shared" si="109"/>
        <v>4506.12</v>
      </c>
      <c r="T240" s="36">
        <f t="shared" si="109"/>
        <v>4506.12</v>
      </c>
      <c r="U240" s="143">
        <v>0</v>
      </c>
      <c r="V240" s="144">
        <f t="shared" si="110"/>
        <v>0</v>
      </c>
      <c r="W240" s="144">
        <f t="shared" si="111"/>
        <v>0</v>
      </c>
      <c r="X240" s="145">
        <f t="shared" si="112"/>
        <v>0</v>
      </c>
      <c r="Y240" s="145">
        <f t="shared" si="113"/>
        <v>0</v>
      </c>
      <c r="Z240" s="309"/>
      <c r="AA240">
        <f>Z240/List2!L240</f>
        <v>0</v>
      </c>
    </row>
    <row r="241" spans="1:27" ht="18.75">
      <c r="A241" s="141" t="s">
        <v>945</v>
      </c>
      <c r="B241" s="141" t="s">
        <v>1479</v>
      </c>
      <c r="C241" s="142" t="s">
        <v>1190</v>
      </c>
      <c r="D241" s="42" t="s">
        <v>281</v>
      </c>
      <c r="E241" s="33" t="s">
        <v>25</v>
      </c>
      <c r="F241" s="33">
        <v>2</v>
      </c>
      <c r="G241" s="33" t="s">
        <v>26</v>
      </c>
      <c r="H241" s="287" t="s">
        <v>1660</v>
      </c>
      <c r="I241" s="33" t="s">
        <v>1665</v>
      </c>
      <c r="J241" s="33">
        <v>29</v>
      </c>
      <c r="K241" s="33">
        <v>7.9000000000000001E-2</v>
      </c>
      <c r="L241" s="33">
        <v>1</v>
      </c>
      <c r="M241" s="33">
        <v>3700</v>
      </c>
      <c r="N241" s="33" t="s">
        <v>947</v>
      </c>
      <c r="O241" s="273" t="s">
        <v>1711</v>
      </c>
      <c r="P241" s="245" t="s">
        <v>20</v>
      </c>
      <c r="Q241" s="279">
        <v>7010.15</v>
      </c>
      <c r="R241" s="35">
        <f t="shared" si="108"/>
        <v>7010.15</v>
      </c>
      <c r="S241" s="36">
        <f t="shared" si="109"/>
        <v>7010.15</v>
      </c>
      <c r="T241" s="36">
        <f t="shared" si="109"/>
        <v>7010.15</v>
      </c>
      <c r="U241" s="143">
        <v>0</v>
      </c>
      <c r="V241" s="144">
        <f t="shared" si="110"/>
        <v>0</v>
      </c>
      <c r="W241" s="144">
        <f t="shared" si="111"/>
        <v>0</v>
      </c>
      <c r="X241" s="145">
        <f t="shared" si="112"/>
        <v>0</v>
      </c>
      <c r="Y241" s="145">
        <f t="shared" si="113"/>
        <v>0</v>
      </c>
      <c r="Z241" s="309">
        <v>1</v>
      </c>
      <c r="AA241">
        <f>Z241/List2!L241</f>
        <v>1</v>
      </c>
    </row>
    <row r="242" spans="1:27" ht="18.75">
      <c r="A242" s="141" t="s">
        <v>959</v>
      </c>
      <c r="B242" s="141" t="s">
        <v>1552</v>
      </c>
      <c r="C242" s="142" t="s">
        <v>1190</v>
      </c>
      <c r="D242" s="42" t="s">
        <v>281</v>
      </c>
      <c r="E242" s="33" t="s">
        <v>25</v>
      </c>
      <c r="F242" s="33">
        <v>2</v>
      </c>
      <c r="G242" s="33" t="s">
        <v>26</v>
      </c>
      <c r="H242" s="33" t="s">
        <v>1631</v>
      </c>
      <c r="I242" s="33" t="s">
        <v>1666</v>
      </c>
      <c r="J242" s="33">
        <v>27</v>
      </c>
      <c r="K242" s="33">
        <v>0.107</v>
      </c>
      <c r="L242" s="33">
        <v>1</v>
      </c>
      <c r="M242" s="33">
        <v>3771.4</v>
      </c>
      <c r="N242" s="33" t="s">
        <v>947</v>
      </c>
      <c r="O242" s="244" t="s">
        <v>1711</v>
      </c>
      <c r="P242" s="247">
        <v>45726</v>
      </c>
      <c r="Q242" s="279">
        <v>7879.55</v>
      </c>
      <c r="R242" s="35">
        <f t="shared" si="108"/>
        <v>7879.55</v>
      </c>
      <c r="S242" s="36">
        <f t="shared" si="109"/>
        <v>7879.55</v>
      </c>
      <c r="T242" s="36">
        <f t="shared" si="109"/>
        <v>7879.55</v>
      </c>
      <c r="U242" s="143">
        <v>0</v>
      </c>
      <c r="V242" s="144">
        <f t="shared" si="110"/>
        <v>0</v>
      </c>
      <c r="W242" s="144">
        <f t="shared" si="111"/>
        <v>0</v>
      </c>
      <c r="X242" s="145">
        <f t="shared" si="112"/>
        <v>0</v>
      </c>
      <c r="Y242" s="145">
        <f t="shared" si="113"/>
        <v>0</v>
      </c>
      <c r="Z242" s="309"/>
      <c r="AA242">
        <f>Z242/List2!L242</f>
        <v>0</v>
      </c>
    </row>
    <row r="243" spans="1:27" ht="18.75">
      <c r="A243" s="168" t="s">
        <v>940</v>
      </c>
      <c r="B243" s="168" t="s">
        <v>1466</v>
      </c>
      <c r="C243" s="142" t="s">
        <v>1190</v>
      </c>
      <c r="D243" s="42" t="s">
        <v>281</v>
      </c>
      <c r="E243" s="33" t="s">
        <v>25</v>
      </c>
      <c r="F243" s="33">
        <v>2</v>
      </c>
      <c r="G243" s="33" t="s">
        <v>26</v>
      </c>
      <c r="H243" s="287" t="s">
        <v>1661</v>
      </c>
      <c r="I243" s="33" t="s">
        <v>1667</v>
      </c>
      <c r="J243" s="33">
        <v>32</v>
      </c>
      <c r="K243" s="33">
        <v>0.108</v>
      </c>
      <c r="L243" s="33">
        <v>1</v>
      </c>
      <c r="M243" s="33">
        <v>3740</v>
      </c>
      <c r="N243" s="33" t="s">
        <v>942</v>
      </c>
      <c r="O243" s="273" t="s">
        <v>1711</v>
      </c>
      <c r="P243" s="245" t="s">
        <v>1806</v>
      </c>
      <c r="Q243" s="34">
        <v>7931.78</v>
      </c>
      <c r="R243" s="35">
        <f t="shared" si="108"/>
        <v>7931.78</v>
      </c>
      <c r="S243" s="36">
        <f t="shared" si="109"/>
        <v>7931.78</v>
      </c>
      <c r="T243" s="36">
        <f t="shared" si="109"/>
        <v>7931.78</v>
      </c>
      <c r="U243" s="143">
        <v>0</v>
      </c>
      <c r="V243" s="144">
        <f t="shared" si="110"/>
        <v>0</v>
      </c>
      <c r="W243" s="144">
        <f t="shared" si="111"/>
        <v>0</v>
      </c>
      <c r="X243" s="145">
        <f t="shared" si="112"/>
        <v>0</v>
      </c>
      <c r="Y243" s="145">
        <f t="shared" si="113"/>
        <v>0</v>
      </c>
      <c r="Z243" s="309"/>
      <c r="AA243">
        <f>Z243/List2!L243</f>
        <v>0</v>
      </c>
    </row>
    <row r="244" spans="1:27" ht="409.5">
      <c r="A244" s="141" t="s">
        <v>955</v>
      </c>
      <c r="B244" s="141" t="s">
        <v>1465</v>
      </c>
      <c r="C244" s="142" t="s">
        <v>1190</v>
      </c>
      <c r="D244" s="42" t="s">
        <v>281</v>
      </c>
      <c r="E244" s="33" t="s">
        <v>25</v>
      </c>
      <c r="F244" s="33">
        <v>2</v>
      </c>
      <c r="G244" s="33" t="s">
        <v>26</v>
      </c>
      <c r="H244" s="33" t="s">
        <v>1631</v>
      </c>
      <c r="I244" s="33" t="s">
        <v>1668</v>
      </c>
      <c r="J244" s="33">
        <v>30</v>
      </c>
      <c r="K244" s="33">
        <v>0.114</v>
      </c>
      <c r="L244" s="33">
        <v>1</v>
      </c>
      <c r="M244" s="33">
        <v>3659.5</v>
      </c>
      <c r="N244" s="33" t="s">
        <v>284</v>
      </c>
      <c r="O244" s="37" t="s">
        <v>922</v>
      </c>
      <c r="P244" s="247">
        <v>45726</v>
      </c>
      <c r="Q244" s="34">
        <v>8200.3799999999992</v>
      </c>
      <c r="R244" s="35">
        <f t="shared" si="108"/>
        <v>8200.3799999999992</v>
      </c>
      <c r="S244" s="36">
        <f t="shared" si="109"/>
        <v>8200.3799999999992</v>
      </c>
      <c r="T244" s="36">
        <f t="shared" si="109"/>
        <v>8200.3799999999992</v>
      </c>
      <c r="U244" s="143">
        <v>0</v>
      </c>
      <c r="V244" s="144">
        <f t="shared" si="110"/>
        <v>0</v>
      </c>
      <c r="W244" s="144">
        <f t="shared" si="111"/>
        <v>0</v>
      </c>
      <c r="X244" s="145">
        <f t="shared" si="112"/>
        <v>0</v>
      </c>
      <c r="Y244" s="145">
        <f t="shared" si="113"/>
        <v>0</v>
      </c>
      <c r="Z244" s="309"/>
      <c r="AA244">
        <f>Z244/List2!L244</f>
        <v>0</v>
      </c>
    </row>
    <row r="245" spans="1:27" ht="18.75">
      <c r="A245" s="158" t="s">
        <v>1400</v>
      </c>
      <c r="B245" s="158"/>
      <c r="C245" s="159"/>
      <c r="D245" s="276"/>
      <c r="E245" s="31"/>
      <c r="F245" s="31"/>
      <c r="G245" s="31"/>
      <c r="H245" s="31"/>
      <c r="I245" s="31"/>
      <c r="J245" s="31"/>
      <c r="K245" s="31"/>
      <c r="L245" s="31"/>
      <c r="M245" s="31"/>
      <c r="N245" s="31"/>
      <c r="O245" s="30"/>
      <c r="P245" s="31"/>
      <c r="Q245" s="45"/>
      <c r="R245" s="45"/>
      <c r="S245" s="45"/>
      <c r="T245" s="45"/>
      <c r="U245" s="12"/>
      <c r="V245" s="12"/>
      <c r="W245" s="12">
        <f t="shared" si="111"/>
        <v>0</v>
      </c>
      <c r="X245" s="12"/>
      <c r="Y245" s="7"/>
      <c r="Z245" s="309"/>
      <c r="AA245" t="e">
        <f>Z245/List2!L245</f>
        <v>#DIV/0!</v>
      </c>
    </row>
    <row r="246" spans="1:27" ht="18.75">
      <c r="A246" s="166" t="s">
        <v>1459</v>
      </c>
      <c r="B246" s="166" t="s">
        <v>1678</v>
      </c>
      <c r="C246" s="142" t="s">
        <v>1190</v>
      </c>
      <c r="D246" s="42" t="s">
        <v>281</v>
      </c>
      <c r="E246" s="33" t="s">
        <v>25</v>
      </c>
      <c r="F246" s="33">
        <v>2</v>
      </c>
      <c r="G246" s="33" t="s">
        <v>26</v>
      </c>
      <c r="H246" s="33" t="s">
        <v>1653</v>
      </c>
      <c r="I246" s="33" t="s">
        <v>1662</v>
      </c>
      <c r="J246" s="33">
        <v>31</v>
      </c>
      <c r="K246" s="33">
        <v>8.5999999999999993E-2</v>
      </c>
      <c r="L246" s="33">
        <v>1</v>
      </c>
      <c r="M246" s="33">
        <v>3800</v>
      </c>
      <c r="N246" s="33" t="s">
        <v>1461</v>
      </c>
      <c r="O246" s="273" t="s">
        <v>1711</v>
      </c>
      <c r="P246" s="245" t="s">
        <v>27</v>
      </c>
      <c r="Q246" s="34">
        <v>7655.79</v>
      </c>
      <c r="R246" s="35">
        <f t="shared" ref="R246" si="114">Q246*L246</f>
        <v>7655.79</v>
      </c>
      <c r="S246" s="36">
        <f t="shared" si="109"/>
        <v>7655.79</v>
      </c>
      <c r="T246" s="36">
        <f t="shared" si="109"/>
        <v>7655.79</v>
      </c>
      <c r="U246" s="143">
        <v>0</v>
      </c>
      <c r="V246" s="144">
        <f>T246*U246</f>
        <v>0</v>
      </c>
      <c r="W246" s="144">
        <f t="shared" si="111"/>
        <v>0</v>
      </c>
      <c r="X246" s="145">
        <f>J246*U246</f>
        <v>0</v>
      </c>
      <c r="Y246" s="145">
        <f>U246*K246</f>
        <v>0</v>
      </c>
      <c r="Z246" s="309"/>
      <c r="AA246">
        <f>Z246/List2!L246</f>
        <v>0</v>
      </c>
    </row>
  </sheetData>
  <conditionalFormatting sqref="B45">
    <cfRule type="uniqueValues" dxfId="21" priority="10"/>
  </conditionalFormatting>
  <conditionalFormatting sqref="B53">
    <cfRule type="uniqueValues" dxfId="20" priority="9"/>
  </conditionalFormatting>
  <conditionalFormatting sqref="P1:P210">
    <cfRule type="containsText" dxfId="19" priority="19" operator="containsText" text="Q1/2023">
      <formula>NOT(ISERROR(SEARCH("Q1/2023",P1)))</formula>
    </cfRule>
    <cfRule type="containsText" dxfId="18" priority="20" operator="containsText" text="POSLEDNÍ KUSY">
      <formula>NOT(ISERROR(SEARCH("POSLEDNÍ KUSY",P1)))</formula>
    </cfRule>
    <cfRule type="containsText" dxfId="17" priority="21" operator="containsText" text="SKLADEM">
      <formula>NOT(ISERROR(SEARCH("SKLADEM",P1)))</formula>
    </cfRule>
    <cfRule type="containsText" dxfId="16" priority="22" operator="containsText" text="VYPRODÁNO">
      <formula>NOT(ISERROR(SEARCH("VYPRODÁNO",P1)))</formula>
    </cfRule>
  </conditionalFormatting>
  <conditionalFormatting sqref="P212:P213">
    <cfRule type="containsText" dxfId="15" priority="15" operator="containsText" text="Q1/2023">
      <formula>NOT(ISERROR(SEARCH("Q1/2023",P212)))</formula>
    </cfRule>
    <cfRule type="containsText" dxfId="14" priority="16" operator="containsText" text="POSLEDNÍ KUSY">
      <formula>NOT(ISERROR(SEARCH("POSLEDNÍ KUSY",P212)))</formula>
    </cfRule>
    <cfRule type="containsText" dxfId="13" priority="17" operator="containsText" text="SKLADEM">
      <formula>NOT(ISERROR(SEARCH("SKLADEM",P212)))</formula>
    </cfRule>
    <cfRule type="containsText" dxfId="12" priority="18" operator="containsText" text="VYPRODÁNO">
      <formula>NOT(ISERROR(SEARCH("VYPRODÁNO",P212)))</formula>
    </cfRule>
  </conditionalFormatting>
  <conditionalFormatting sqref="P215:P220">
    <cfRule type="containsText" dxfId="11" priority="1" operator="containsText" text="Q1/2023">
      <formula>NOT(ISERROR(SEARCH("Q1/2023",P215)))</formula>
    </cfRule>
    <cfRule type="containsText" dxfId="10" priority="2" operator="containsText" text="POSLEDNÍ KUSY">
      <formula>NOT(ISERROR(SEARCH("POSLEDNÍ KUSY",P215)))</formula>
    </cfRule>
    <cfRule type="containsText" dxfId="9" priority="3" operator="containsText" text="SKLADEM">
      <formula>NOT(ISERROR(SEARCH("SKLADEM",P215)))</formula>
    </cfRule>
    <cfRule type="containsText" dxfId="8" priority="4" operator="containsText" text="VYPRODÁNO">
      <formula>NOT(ISERROR(SEARCH("VYPRODÁNO",P215)))</formula>
    </cfRule>
  </conditionalFormatting>
  <conditionalFormatting sqref="P222">
    <cfRule type="containsText" dxfId="7" priority="11" operator="containsText" text="Q1/2023">
      <formula>NOT(ISERROR(SEARCH("Q1/2023",P222)))</formula>
    </cfRule>
    <cfRule type="containsText" dxfId="6" priority="12" operator="containsText" text="POSLEDNÍ KUSY">
      <formula>NOT(ISERROR(SEARCH("POSLEDNÍ KUSY",P222)))</formula>
    </cfRule>
    <cfRule type="containsText" dxfId="5" priority="13" operator="containsText" text="SKLADEM">
      <formula>NOT(ISERROR(SEARCH("SKLADEM",P222)))</formula>
    </cfRule>
    <cfRule type="containsText" dxfId="4" priority="14" operator="containsText" text="VYPRODÁNO">
      <formula>NOT(ISERROR(SEARCH("VYPRODÁNO",P222)))</formula>
    </cfRule>
  </conditionalFormatting>
  <conditionalFormatting sqref="P224:P246">
    <cfRule type="containsText" dxfId="3" priority="5" operator="containsText" text="Q1/2023">
      <formula>NOT(ISERROR(SEARCH("Q1/2023",P224)))</formula>
    </cfRule>
    <cfRule type="containsText" dxfId="2" priority="6" operator="containsText" text="POSLEDNÍ KUSY">
      <formula>NOT(ISERROR(SEARCH("POSLEDNÍ KUSY",P224)))</formula>
    </cfRule>
    <cfRule type="containsText" dxfId="1" priority="7" operator="containsText" text="SKLADEM">
      <formula>NOT(ISERROR(SEARCH("SKLADEM",P224)))</formula>
    </cfRule>
    <cfRule type="containsText" dxfId="0" priority="8" operator="containsText" text="VYPRODÁNO">
      <formula>NOT(ISERROR(SEARCH("VYPRODÁNO",P224)))</formula>
    </cfRule>
  </conditionalFormatting>
  <hyperlinks>
    <hyperlink ref="O165" r:id="rId1" xr:uid="{F16A6920-3F24-4CE9-9D8D-509CCA2B205D}"/>
    <hyperlink ref="O167" r:id="rId2" xr:uid="{18043CDB-55AF-45DD-B475-2D2F5B414906}"/>
    <hyperlink ref="O175" r:id="rId3" xr:uid="{7924AF16-37BB-4589-B7C7-9FAE9462967F}"/>
    <hyperlink ref="O187" r:id="rId4" xr:uid="{67042212-99CF-46D6-9F79-A55EC264D5DE}"/>
    <hyperlink ref="O202" r:id="rId5" xr:uid="{7D52618C-1C8E-4044-85BB-1A2962A97654}"/>
    <hyperlink ref="O204" r:id="rId6" xr:uid="{3DEC6BA0-54EE-4BB6-A8EB-639F892C7D05}"/>
    <hyperlink ref="O206" r:id="rId7" xr:uid="{6C8C81C3-946F-488F-B16E-87395528B426}"/>
    <hyperlink ref="O216" r:id="rId8" xr:uid="{86F82F6F-4DC7-4AF1-A491-680F9CEFA2F2}"/>
    <hyperlink ref="O218" r:id="rId9" xr:uid="{5CF9AF05-59D2-4FBC-8767-0BC919EEAE3E}"/>
    <hyperlink ref="O208" r:id="rId10" xr:uid="{C66BE0BD-25E2-4C07-85B1-84C495E4C301}"/>
    <hyperlink ref="O243" r:id="rId11" xr:uid="{88340E7C-3574-4F7D-A371-39A58A309A48}"/>
    <hyperlink ref="O185" r:id="rId12" xr:uid="{67D2C902-956D-4390-9422-31CBB8B7959D}"/>
    <hyperlink ref="O238" r:id="rId13" xr:uid="{504646E3-FC31-4B81-86C3-DAF30FDA5695}"/>
    <hyperlink ref="O155" r:id="rId14" xr:uid="{F013D471-28F5-4C7F-911F-495D61A264A3}"/>
    <hyperlink ref="O161" r:id="rId15" xr:uid="{0F5594A5-CD61-43E1-A1F2-0BFE680D5031}"/>
    <hyperlink ref="O163" r:id="rId16" xr:uid="{58FC9AAF-290B-47B7-B522-E7BAE5978A4C}"/>
    <hyperlink ref="O240" r:id="rId17" xr:uid="{C99B2F1F-BC4B-4206-AE15-B9E93B7B1D9B}"/>
    <hyperlink ref="O241" r:id="rId18" xr:uid="{BF629983-66F3-41F9-B7FD-4978E9CC0D0B}"/>
    <hyperlink ref="O242" r:id="rId19" xr:uid="{5F29ED5C-E20A-402F-A72E-6286DCD88CCA}"/>
    <hyperlink ref="O246" r:id="rId20" xr:uid="{BD67C010-BE1B-4D4F-8F22-FF4FD2520022}"/>
    <hyperlink ref="C20" r:id="rId21" xr:uid="{161A8713-150E-40AF-9DD2-20502CD915EB}"/>
    <hyperlink ref="C22" r:id="rId22" xr:uid="{3543C763-B191-4BE9-9065-8CE01AB8DF79}"/>
    <hyperlink ref="C47" r:id="rId23" xr:uid="{92013767-4DEA-4872-978B-11A6CAD8E9BD}"/>
    <hyperlink ref="C51" r:id="rId24" xr:uid="{26ABC38F-68E1-46D2-9E4B-9A48642E1A3E}"/>
    <hyperlink ref="C58" r:id="rId25" xr:uid="{B49279BD-E778-46E8-830E-5580D5A392D2}"/>
    <hyperlink ref="C65" r:id="rId26" xr:uid="{6256C032-3DD6-4EEB-BE5E-93599FF6FA73}"/>
    <hyperlink ref="C75" r:id="rId27" xr:uid="{DDADBC5A-BD10-461F-AB3F-0F17033015C2}"/>
    <hyperlink ref="C78" r:id="rId28" xr:uid="{91741ECD-5E90-444C-BA55-5F625C92AD87}"/>
    <hyperlink ref="C87" r:id="rId29" xr:uid="{3CDE0E30-9AA0-4785-9FE8-A99073A3D4B1}"/>
    <hyperlink ref="C88" r:id="rId30" xr:uid="{244FDA7A-2425-43ED-B43C-A2351D3BA359}"/>
    <hyperlink ref="C89" r:id="rId31" xr:uid="{911A1897-3C0E-4263-AFE1-EA3CBE0E3872}"/>
    <hyperlink ref="C95" r:id="rId32" xr:uid="{F18E4C4E-63CE-4EB4-94D5-228EBD74C7C7}"/>
    <hyperlink ref="C100" r:id="rId33" xr:uid="{3A6D5E52-56BD-455E-B8B8-EF8B11EB4EAC}"/>
    <hyperlink ref="C106" r:id="rId34" xr:uid="{B6893EBB-C1E8-4C16-8970-FF6CE5161110}"/>
    <hyperlink ref="C118" r:id="rId35" xr:uid="{DE62B101-25EB-4072-A9C7-06E81B6D4797}"/>
    <hyperlink ref="C126" r:id="rId36" xr:uid="{AFE513CE-87CD-4478-9B1A-6D21FFE0CD90}"/>
    <hyperlink ref="C128" r:id="rId37" xr:uid="{06D0F0BC-6E17-4FCF-9FBC-D0BF9CFF4D52}"/>
    <hyperlink ref="C140" r:id="rId38" xr:uid="{38A1DD31-D0F5-4225-87F4-F46896BDA722}"/>
    <hyperlink ref="C145" r:id="rId39" xr:uid="{A826814A-A754-4C3E-B3C5-30BB6346A467}"/>
    <hyperlink ref="C143" r:id="rId40" xr:uid="{4D9A30E0-85EE-46FE-894F-6684D0EE2BAE}"/>
    <hyperlink ref="C153" r:id="rId41" xr:uid="{D38FBDEE-B6B5-43D7-A739-D901145EA4D0}"/>
    <hyperlink ref="C152" r:id="rId42" xr:uid="{66D26951-45DC-45EE-9548-7A0946487F32}"/>
    <hyperlink ref="C179" r:id="rId43" xr:uid="{D35D437C-B03D-47C8-9DBE-AD926D20D3EF}"/>
    <hyperlink ref="C232" r:id="rId44" xr:uid="{7D24788C-B993-4261-8919-E51FF6CD2609}"/>
    <hyperlink ref="C231" r:id="rId45" xr:uid="{90A0172C-B7C6-424A-B8E0-C095B37F2EC4}"/>
    <hyperlink ref="C111" r:id="rId46" xr:uid="{8BB59894-D2DB-4BBA-9AD5-8ACD724DDF20}"/>
    <hyperlink ref="C134" r:id="rId47" xr:uid="{FE5DB221-7E65-4780-ACD3-1AFBFE205E0C}"/>
    <hyperlink ref="C146" r:id="rId48" xr:uid="{EC598984-AB49-4937-9105-FF8289F3F8DC}"/>
    <hyperlink ref="C147" r:id="rId49" xr:uid="{6D2A61D7-A8F8-4151-BFD2-BB25FE41557E}"/>
    <hyperlink ref="C208" r:id="rId50" xr:uid="{325D334C-B5B5-4A42-927C-4D6CF1A1F55B}"/>
    <hyperlink ref="C209" r:id="rId51" xr:uid="{8371D95C-7A2E-4DBE-A536-D0B01E637020}"/>
    <hyperlink ref="C233" r:id="rId52" xr:uid="{2321F9D7-8BE6-409A-AEE7-4B696ABF99FC}"/>
    <hyperlink ref="C234" r:id="rId53" xr:uid="{968C3D6A-F0F7-4143-8598-643B915BB281}"/>
    <hyperlink ref="C77" r:id="rId54" xr:uid="{82FABA43-6A33-479A-BA6F-390B634DC73A}"/>
    <hyperlink ref="C107" r:id="rId55" xr:uid="{9189F1D8-AFA3-4898-9428-EBC5673DAF4B}"/>
    <hyperlink ref="C177" r:id="rId56" xr:uid="{C8FCF295-D53E-4AEE-BC09-75F84B2E68AC}"/>
    <hyperlink ref="C189" r:id="rId57" xr:uid="{E95806A8-BEB0-4A9A-B7A2-945891CA3123}"/>
    <hyperlink ref="C96" r:id="rId58" xr:uid="{DE3D42AD-C39F-4B00-A5A4-C87936B4EC21}"/>
    <hyperlink ref="C97" r:id="rId59" xr:uid="{CB04CC5E-68E2-4BD4-9932-88678FBBE171}"/>
    <hyperlink ref="C98" r:id="rId60" xr:uid="{C8F6E435-C823-43D8-AA1B-1F7F95C655D3}"/>
    <hyperlink ref="C155" r:id="rId61" xr:uid="{44B006A1-3261-4498-8DB8-CE0928C5F8D3}"/>
    <hyperlink ref="C73" r:id="rId62" xr:uid="{294B47EE-E714-46E6-97D4-312AEDC1351A}"/>
    <hyperlink ref="C200" r:id="rId63" xr:uid="{D2D7A2C0-61ED-4F4F-9410-A05857216C42}"/>
    <hyperlink ref="C220" r:id="rId64" xr:uid="{5AC0F84B-D618-47C1-8692-670F94889DAB}"/>
    <hyperlink ref="C3" r:id="rId65" xr:uid="{229005DC-68E6-4355-AC01-1D6BED64B827}"/>
    <hyperlink ref="C30" r:id="rId66" xr:uid="{EEEAF05A-CEC8-45FC-84D6-1565C599B328}"/>
    <hyperlink ref="C31" r:id="rId67" xr:uid="{64B2CC27-9E95-4D11-BD6C-BE029A801805}"/>
    <hyperlink ref="C32" r:id="rId68" xr:uid="{FB9B70C2-19BA-4C59-8CA9-9B2836C0380A}"/>
    <hyperlink ref="C33" r:id="rId69" xr:uid="{DF23DC93-5E0D-4F5A-9121-AB4FF9B95A7A}"/>
    <hyperlink ref="C34" r:id="rId70" xr:uid="{CFFF661B-C88D-4E46-B85A-1CF7C117D565}"/>
    <hyperlink ref="C36" r:id="rId71" xr:uid="{7A4691A9-E3DD-4E95-B8DD-5C14B392CE25}"/>
    <hyperlink ref="C67" r:id="rId72" xr:uid="{B65779D3-AB3D-4205-ABB0-4E869448C552}"/>
    <hyperlink ref="C70" r:id="rId73" xr:uid="{8785A468-941A-40B6-B9EA-6F3B08E54E27}"/>
    <hyperlink ref="C71" r:id="rId74" xr:uid="{D3E3CA4C-335B-45B6-8E52-2EC57E1C48E8}"/>
    <hyperlink ref="C115" r:id="rId75" xr:uid="{7FACB274-30D7-4952-B98F-4ED61F2BD857}"/>
    <hyperlink ref="C132" r:id="rId76" xr:uid="{D28F81AF-93EB-4DC0-8BB3-972A39C85D35}"/>
    <hyperlink ref="C149" r:id="rId77" xr:uid="{894AC49D-DE88-436D-B681-987AC8B63886}"/>
    <hyperlink ref="C178" r:id="rId78" xr:uid="{2216DAAE-19AB-4E33-BF1B-F080CF3DF3C7}"/>
    <hyperlink ref="C192" r:id="rId79" xr:uid="{3E08E346-AF0C-4677-9B77-69D6B6BE53B8}"/>
    <hyperlink ref="C212" r:id="rId80" xr:uid="{15EE87A4-E897-46BF-B37D-893FA7E1A58C}"/>
    <hyperlink ref="C222" r:id="rId81" xr:uid="{68676486-AFBC-43DB-99D3-5D46A9066BE9}"/>
    <hyperlink ref="C224" r:id="rId82" xr:uid="{9637673F-B715-488F-A51B-B2FE1FE999FB}"/>
    <hyperlink ref="C226" r:id="rId83" xr:uid="{BEA59B8A-88F5-433C-BF2C-EC889AE8D43A}"/>
    <hyperlink ref="C227" r:id="rId84" xr:uid="{CDB7755A-9FDE-4C81-B9E3-49E63D2E49E8}"/>
    <hyperlink ref="C236" r:id="rId85" xr:uid="{75305C03-0CAD-4BFE-8C0C-4F797528ED70}"/>
    <hyperlink ref="C228" r:id="rId86" xr:uid="{DCDD8FC5-957A-4BDD-9129-9358095CC730}"/>
    <hyperlink ref="C59" r:id="rId87" xr:uid="{B4EAB8D0-912F-4589-A2A1-E90C25D54E4D}"/>
    <hyperlink ref="C46" r:id="rId88" xr:uid="{4CBBD108-2226-4BFB-8EA2-7607271F2B04}"/>
    <hyperlink ref="C142" r:id="rId89" xr:uid="{10E0A27B-5FF1-409C-AB3E-10E4EBD8BD9D}"/>
    <hyperlink ref="C144" r:id="rId90" xr:uid="{F6434612-D4BE-4215-9A5D-8F215A020372}"/>
    <hyperlink ref="C163" r:id="rId91" xr:uid="{F38CD16B-BDE3-466B-8795-006F44E6FABC}"/>
    <hyperlink ref="C141" r:id="rId92" xr:uid="{9B2370DE-ABF1-4BA2-83C7-0F40C82833AA}"/>
    <hyperlink ref="C8" r:id="rId93" xr:uid="{8F9EDB46-7F57-4B1F-9407-0AB3B8859E86}"/>
    <hyperlink ref="C9" r:id="rId94" xr:uid="{DD00C352-BB0E-46BC-B8A7-A1FB6BFEB7B5}"/>
    <hyperlink ref="C185" r:id="rId95" xr:uid="{11D35B5C-8BC1-4AD0-932F-FE4588E2974F}"/>
    <hyperlink ref="C216" r:id="rId96" xr:uid="{C01C2BD3-95BB-434A-9768-FFD99A79D78D}"/>
    <hyperlink ref="C24" r:id="rId97" xr:uid="{0D8E6C64-DB25-4958-A462-594979C01FBD}"/>
    <hyperlink ref="C120" r:id="rId98" xr:uid="{CC0A7FA8-2C8C-47B8-BC7D-DF5D5561E9CE}"/>
    <hyperlink ref="C240" r:id="rId99" xr:uid="{A3174F4A-3D77-49BD-B3F6-32FB71B82367}"/>
    <hyperlink ref="C241" r:id="rId100" xr:uid="{8AB7BF72-0E1A-494B-920D-72E79D7D4ACF}"/>
    <hyperlink ref="C243" r:id="rId101" xr:uid="{08F72C5E-B2BF-4391-8181-0AEC2469522D}"/>
    <hyperlink ref="C27" r:id="rId102" xr:uid="{71EE0D38-56E6-42C6-BE37-527F487D20F9}"/>
    <hyperlink ref="C28" r:id="rId103" xr:uid="{0EC371C2-E33B-4D2F-900E-EEEBCA27D8E9}"/>
    <hyperlink ref="C244" r:id="rId104" xr:uid="{76B68A7C-A5BA-452E-A62F-EC0623A804C5}"/>
    <hyperlink ref="C218" r:id="rId105" xr:uid="{4F5ABCD1-FFD8-4553-A01A-ADB883FD8782}"/>
    <hyperlink ref="C60" r:id="rId106" xr:uid="{9D4508F8-E06F-44FA-976C-D5D5A68A78B6}"/>
    <hyperlink ref="C61" r:id="rId107" xr:uid="{D7B76EDA-B4E5-49E5-8190-0C40792083FD}"/>
    <hyperlink ref="C93" r:id="rId108" xr:uid="{5E9B677E-D946-4BF5-9BC5-37EF3885E70D}"/>
    <hyperlink ref="C167" r:id="rId109" xr:uid="{6D20F191-3AA1-4DDE-AF3F-A3A88B4A3032}"/>
    <hyperlink ref="C183" r:id="rId110" xr:uid="{4E69AAD3-2D4D-4BA9-B4E1-F8500E9DB6A2}"/>
    <hyperlink ref="C165" r:id="rId111" xr:uid="{C31EAE77-ABC0-400F-9FF0-5BC4047336A9}"/>
    <hyperlink ref="C202" r:id="rId112" xr:uid="{41F56867-E2C3-4E40-B326-38AB83D696EB}"/>
    <hyperlink ref="C204" r:id="rId113" xr:uid="{C7CE1469-C8D2-4510-AD6F-BAF8E270EE30}"/>
    <hyperlink ref="C206" r:id="rId114" xr:uid="{F31A26E8-AB77-489A-980E-81CDF55CAF2F}"/>
    <hyperlink ref="C175" r:id="rId115" xr:uid="{F59DB491-B27E-454E-BBCE-F785D89029B5}"/>
    <hyperlink ref="C124" r:id="rId116" xr:uid="{00AA85C2-DA63-4B09-A3AF-1F194533E2FD}"/>
    <hyperlink ref="C122" r:id="rId117" xr:uid="{7E9B947C-1144-4C65-8688-4D9E460262ED}"/>
    <hyperlink ref="C238" r:id="rId118" xr:uid="{94499FAF-6398-4A98-A266-AEB760B87A7C}"/>
    <hyperlink ref="C242" r:id="rId119" xr:uid="{ACD6D9E0-3644-4F60-8FFB-C48ECF4DE9CD}"/>
    <hyperlink ref="C161" r:id="rId120" xr:uid="{AAFEDCA5-121C-4C3E-AB30-18AC27F270D9}"/>
    <hyperlink ref="C239" r:id="rId121" xr:uid="{6930125F-C0D5-40F5-87B6-C47CE77FCA4E}"/>
    <hyperlink ref="C136" r:id="rId122" xr:uid="{61D5DB61-68AD-4CC6-AE22-DBF712B9732F}"/>
    <hyperlink ref="C169" r:id="rId123" xr:uid="{18BEB07A-286D-48C9-9D65-B7A3BC21418D}"/>
    <hyperlink ref="C171" r:id="rId124" xr:uid="{53A7BD32-5E7A-4339-B15F-899AE1CAD4B2}"/>
    <hyperlink ref="C90" r:id="rId125" xr:uid="{EB9DE570-77FD-4391-9CF1-DC3F8E5CDF8A}"/>
    <hyperlink ref="C85" r:id="rId126" xr:uid="{2FD1DFF9-D7E7-4E51-875F-55652A715502}"/>
    <hyperlink ref="C138" r:id="rId127" xr:uid="{FE9BAD99-67A5-4DB2-9CED-F62645972D19}"/>
    <hyperlink ref="C37" r:id="rId128" xr:uid="{C15FD0B5-86C0-4F15-933A-C3E086C511B9}"/>
    <hyperlink ref="C38" r:id="rId129" xr:uid="{8E4B16E3-394D-49E8-9708-6195B5F6CA2F}"/>
    <hyperlink ref="C44" r:id="rId130" xr:uid="{A2D6E770-DEE5-42FE-950E-933330A82F2C}"/>
    <hyperlink ref="C39" r:id="rId131" xr:uid="{676DFD1C-6633-4C36-889E-3B15E9DA0E6A}"/>
    <hyperlink ref="C43" r:id="rId132" xr:uid="{D9C0F2DC-BEAA-43C7-AC42-E265FB781DD9}"/>
    <hyperlink ref="C40" r:id="rId133" xr:uid="{FF957926-18AC-4124-BC9E-7F4AFC0E7C5D}"/>
    <hyperlink ref="C42" r:id="rId134" xr:uid="{B099906C-E118-48E9-A327-F7326D17F9E3}"/>
    <hyperlink ref="C41" r:id="rId135" xr:uid="{B72272DF-7DED-40D9-9DCD-6DFEE54BD300}"/>
    <hyperlink ref="O227" r:id="rId136" xr:uid="{558B0A2C-1D6B-4CBA-899C-F14AD6B8E5AD}"/>
    <hyperlink ref="O183" r:id="rId137" xr:uid="{D518CC24-2907-4AC3-8032-42931F9CCD97}"/>
    <hyperlink ref="O1" r:id="rId138" xr:uid="{0ECACEEB-86EE-46C8-8FA9-D2C32791CF53}"/>
    <hyperlink ref="O9" r:id="rId139" xr:uid="{8BF51184-3CE9-4C26-8DB8-35C156C5588D}"/>
    <hyperlink ref="O20" r:id="rId140" xr:uid="{46CECBD9-CE3F-45BA-A886-FDFAF8FF10EC}"/>
    <hyperlink ref="O22" r:id="rId141" xr:uid="{EDDDC73B-2281-436C-98A3-EA22F2FFB2A6}"/>
    <hyperlink ref="O27" r:id="rId142" xr:uid="{25AF8827-3252-4F13-94C0-BF435CA2AFF4}"/>
    <hyperlink ref="O59" r:id="rId143" xr:uid="{4149E17E-9B07-4EFB-83A6-2808F198B5EC}"/>
    <hyperlink ref="O60" r:id="rId144" xr:uid="{1E74FCC7-7D4F-463D-A0F0-C680285A1D82}"/>
    <hyperlink ref="C82" r:id="rId145" xr:uid="{4E8CDD68-995C-4E0F-BA9A-FF6ECA307EA6}"/>
    <hyperlink ref="C104" r:id="rId146" xr:uid="{AE8597B0-6238-417A-B751-6598F3F6814D}"/>
    <hyperlink ref="C173" r:id="rId147" xr:uid="{4BE065ED-7ED9-4E0D-A42A-7A310D28A5B7}"/>
    <hyperlink ref="O35" r:id="rId148" xr:uid="{C7C2DCB4-7BDF-4102-AF49-F914EA888CD1}"/>
    <hyperlink ref="C69" r:id="rId149" xr:uid="{BC976779-C67C-4C87-9C4F-C4EA7C58F831}"/>
    <hyperlink ref="C68" r:id="rId150" xr:uid="{F84A1DF2-43BD-4D6D-BB24-3ADE7B9193B7}"/>
    <hyperlink ref="O68" r:id="rId151" xr:uid="{3FA8288F-D13C-4A9D-9C68-C44C93FE38A0}"/>
    <hyperlink ref="O69" r:id="rId152" xr:uid="{0CE97665-0407-4D3E-A6E3-A159ED9485E9}"/>
    <hyperlink ref="C6" r:id="rId153" xr:uid="{55E27C53-A7D2-4415-93D1-ACAB88213D40}"/>
    <hyperlink ref="C52" r:id="rId154" xr:uid="{A492A268-4FD4-410F-ABB7-C9C12E292DEE}"/>
    <hyperlink ref="C91" r:id="rId155" xr:uid="{625A8D3A-E6F5-4078-9B01-820A9024EB2A}"/>
    <hyperlink ref="C187" r:id="rId156" xr:uid="{BCF1473E-6D0A-4136-A1C2-2FD6FACF46BF}"/>
    <hyperlink ref="C246" r:id="rId157" xr:uid="{67D1B52F-9A2E-4F0A-AC30-8593CF6CB974}"/>
    <hyperlink ref="C49" r:id="rId158" xr:uid="{5E798BE0-0666-4469-A625-D7BE2E633EA9}"/>
    <hyperlink ref="C50" r:id="rId159" xr:uid="{6E0F565C-AE94-45C4-A5E6-4A6A8C321FA4}"/>
  </hyperlinks>
  <pageMargins left="0.25" right="0.25" top="0.75" bottom="0.75" header="0.3" footer="0.3"/>
  <pageSetup paperSize="9" fitToHeight="0" orientation="landscape" horizontalDpi="300" verticalDpi="300" r:id="rId160"/>
  <drawing r:id="rId16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fd66be-2dca-473a-b912-1d27bc86eb3a">
      <Terms xmlns="http://schemas.microsoft.com/office/infopath/2007/PartnerControls"/>
    </lcf76f155ced4ddcb4097134ff3c332f>
    <TaxCatchAll xmlns="ab2e3188-b4aa-4189-9e14-172fef08d8f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5722DD932A6D4469779816E99901CB1" ma:contentTypeVersion="18" ma:contentTypeDescription="Vytvoří nový dokument" ma:contentTypeScope="" ma:versionID="9e02f1b5961e7d3891b0ceae1b7c98dc">
  <xsd:schema xmlns:xsd="http://www.w3.org/2001/XMLSchema" xmlns:xs="http://www.w3.org/2001/XMLSchema" xmlns:p="http://schemas.microsoft.com/office/2006/metadata/properties" xmlns:ns2="d6fd66be-2dca-473a-b912-1d27bc86eb3a" xmlns:ns3="ab2e3188-b4aa-4189-9e14-172fef08d8f1" targetNamespace="http://schemas.microsoft.com/office/2006/metadata/properties" ma:root="true" ma:fieldsID="cfc0cb64c5b98dd011ecbd72311dcf07" ns2:_="" ns3:_="">
    <xsd:import namespace="d6fd66be-2dca-473a-b912-1d27bc86eb3a"/>
    <xsd:import namespace="ab2e3188-b4aa-4189-9e14-172fef08d8f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d66be-2dca-473a-b912-1d27bc86eb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d7e2d1d9-952d-44ca-938f-a32ec9bfab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2e3188-b4aa-4189-9e14-172fef08d8f1" elementFormDefault="qualified">
    <xsd:import namespace="http://schemas.microsoft.com/office/2006/documentManagement/types"/>
    <xsd:import namespace="http://schemas.microsoft.com/office/infopath/2007/PartnerControls"/>
    <xsd:element name="SharedWithUsers" ma:index="16"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72e70119-7ea7-4b05-9b88-e1ca82cdbcf6}" ma:internalName="TaxCatchAll" ma:showField="CatchAllData" ma:web="ab2e3188-b4aa-4189-9e14-172fef08d8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616DF4-FCF1-43BC-A1FA-BFEFCA222388}">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ab2e3188-b4aa-4189-9e14-172fef08d8f1"/>
    <ds:schemaRef ds:uri="d6fd66be-2dca-473a-b912-1d27bc86eb3a"/>
    <ds:schemaRef ds:uri="http://www.w3.org/XML/1998/namespace"/>
    <ds:schemaRef ds:uri="http://purl.org/dc/dcmitype/"/>
  </ds:schemaRefs>
</ds:datastoreItem>
</file>

<file path=customXml/itemProps2.xml><?xml version="1.0" encoding="utf-8"?>
<ds:datastoreItem xmlns:ds="http://schemas.openxmlformats.org/officeDocument/2006/customXml" ds:itemID="{D240A203-8B1C-44E1-8CEA-0AC1D26DD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fd66be-2dca-473a-b912-1d27bc86eb3a"/>
    <ds:schemaRef ds:uri="ab2e3188-b4aa-4189-9e14-172fef08d8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3196B7-4FEC-4E01-A938-B8863937E7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Money</dc:creator>
  <cp:lastModifiedBy>Účetní | PANTA &amp; PYROTECHNIK s.r.o.</cp:lastModifiedBy>
  <cp:lastPrinted>2025-01-29T09:27:06Z</cp:lastPrinted>
  <dcterms:created xsi:type="dcterms:W3CDTF">2022-12-20T12:33:52Z</dcterms:created>
  <dcterms:modified xsi:type="dcterms:W3CDTF">2025-04-25T10:00:03Z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0x010100B5722DD932A6D4469779816E99901CB1</vt:lpwstr>
  </property>
  <property fmtid="{D5CDD505-2E9C-101B-9397-08002B2CF9AE}" pid="3" name="MediaServiceImageTags">
    <vt:lpwstr/>
  </property>
</Properties>
</file>